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heme B\APSC Paper\"/>
    </mc:Choice>
  </mc:AlternateContent>
  <xr:revisionPtr revIDLastSave="0" documentId="8_{C808A0E4-10AF-4641-9F29-E29B7414C2E9}" xr6:coauthVersionLast="47" xr6:coauthVersionMax="47" xr10:uidLastSave="{00000000-0000-0000-0000-000000000000}"/>
  <bookViews>
    <workbookView xWindow="23880" yWindow="-75" windowWidth="24240" windowHeight="13140" tabRatio="950" activeTab="1" xr2:uid="{00000000-000D-0000-FFFF-FFFF00000000}"/>
  </bookViews>
  <sheets>
    <sheet name="MENU fava bean diet" sheetId="28" r:id="rId1"/>
    <sheet name="MENU buckwheat diet" sheetId="42" r:id="rId2"/>
    <sheet name="2000kcal fava bean diet" sheetId="40" r:id="rId3"/>
    <sheet name="2000kcal buckwheat diet" sheetId="4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01" i="41" l="1"/>
  <c r="E401" i="41"/>
  <c r="D401" i="41"/>
  <c r="AM399" i="41"/>
  <c r="AL399" i="41"/>
  <c r="AK399" i="41"/>
  <c r="AJ399" i="41"/>
  <c r="AI399" i="41"/>
  <c r="AH399" i="41"/>
  <c r="AG399" i="41"/>
  <c r="AF399" i="41"/>
  <c r="AD399" i="41"/>
  <c r="AC399" i="41"/>
  <c r="AE399" i="41" s="1"/>
  <c r="AA399" i="41"/>
  <c r="Z399" i="41"/>
  <c r="Y399" i="41"/>
  <c r="V399" i="41"/>
  <c r="W399" i="41" s="1"/>
  <c r="X399" i="41" s="1"/>
  <c r="U399" i="41"/>
  <c r="R399" i="41"/>
  <c r="S399" i="41" s="1"/>
  <c r="T399" i="41" s="1"/>
  <c r="Q399" i="41"/>
  <c r="P399" i="41"/>
  <c r="N399" i="41"/>
  <c r="M399" i="41"/>
  <c r="K399" i="41"/>
  <c r="L399" i="41" s="1"/>
  <c r="J399" i="41"/>
  <c r="H399" i="41"/>
  <c r="G399" i="41"/>
  <c r="F399" i="41"/>
  <c r="E399" i="41"/>
  <c r="BF398" i="41"/>
  <c r="AY398" i="41"/>
  <c r="N398" i="41" s="1"/>
  <c r="O398" i="41" s="1"/>
  <c r="AW398" i="41"/>
  <c r="K398" i="41" s="1"/>
  <c r="L398" i="41" s="1"/>
  <c r="AU398" i="41"/>
  <c r="H398" i="41" s="1"/>
  <c r="I398" i="41" s="1"/>
  <c r="AM398" i="41"/>
  <c r="AL398" i="41"/>
  <c r="AK398" i="41"/>
  <c r="AJ398" i="41"/>
  <c r="AI398" i="41"/>
  <c r="AH398" i="41"/>
  <c r="AG398" i="41"/>
  <c r="AF398" i="41"/>
  <c r="AD398" i="41"/>
  <c r="AC398" i="41"/>
  <c r="AE398" i="41" s="1"/>
  <c r="AA398" i="41"/>
  <c r="Z398" i="41"/>
  <c r="Y398" i="41"/>
  <c r="V398" i="41"/>
  <c r="W398" i="41" s="1"/>
  <c r="X398" i="41" s="1"/>
  <c r="U398" i="41"/>
  <c r="S398" i="41"/>
  <c r="T398" i="41" s="1"/>
  <c r="R398" i="41"/>
  <c r="Q398" i="41"/>
  <c r="P398" i="41"/>
  <c r="M398" i="41"/>
  <c r="J398" i="41"/>
  <c r="G398" i="41"/>
  <c r="F398" i="41"/>
  <c r="E398" i="41"/>
  <c r="AN398" i="41" s="1"/>
  <c r="BF397" i="41"/>
  <c r="AY397" i="41"/>
  <c r="N397" i="41" s="1"/>
  <c r="O397" i="41" s="1"/>
  <c r="AW397" i="41"/>
  <c r="AU397" i="41"/>
  <c r="H397" i="41" s="1"/>
  <c r="AM397" i="41"/>
  <c r="AL397" i="41"/>
  <c r="AK397" i="41"/>
  <c r="AJ397" i="41"/>
  <c r="AI397" i="41"/>
  <c r="AH397" i="41"/>
  <c r="AG397" i="41"/>
  <c r="AF397" i="41"/>
  <c r="AD397" i="41"/>
  <c r="AC397" i="41"/>
  <c r="AE397" i="41" s="1"/>
  <c r="AA397" i="41"/>
  <c r="Z397" i="41"/>
  <c r="Y397" i="41"/>
  <c r="V397" i="41"/>
  <c r="W397" i="41" s="1"/>
  <c r="X397" i="41" s="1"/>
  <c r="U397" i="41"/>
  <c r="R397" i="41"/>
  <c r="S397" i="41" s="1"/>
  <c r="T397" i="41" s="1"/>
  <c r="Q397" i="41"/>
  <c r="P397" i="41"/>
  <c r="M397" i="41"/>
  <c r="K397" i="41"/>
  <c r="J397" i="41"/>
  <c r="G397" i="41"/>
  <c r="F397" i="41"/>
  <c r="E397" i="41"/>
  <c r="AN397" i="41" s="1"/>
  <c r="BF396" i="41"/>
  <c r="AY396" i="41"/>
  <c r="N396" i="41" s="1"/>
  <c r="O396" i="41" s="1"/>
  <c r="AW396" i="41"/>
  <c r="AU396" i="41"/>
  <c r="H396" i="41" s="1"/>
  <c r="AM396" i="41"/>
  <c r="AL396" i="41"/>
  <c r="AK396" i="41"/>
  <c r="AJ396" i="41"/>
  <c r="AI396" i="41"/>
  <c r="AH396" i="41"/>
  <c r="AG396" i="41"/>
  <c r="AF396" i="41"/>
  <c r="AD396" i="41"/>
  <c r="AC396" i="41"/>
  <c r="AE396" i="41" s="1"/>
  <c r="AA396" i="41"/>
  <c r="Z396" i="41"/>
  <c r="Y396" i="41"/>
  <c r="V396" i="41"/>
  <c r="W396" i="41" s="1"/>
  <c r="X396" i="41" s="1"/>
  <c r="U396" i="41"/>
  <c r="R396" i="41"/>
  <c r="S396" i="41" s="1"/>
  <c r="T396" i="41" s="1"/>
  <c r="Q396" i="41"/>
  <c r="P396" i="41"/>
  <c r="M396" i="41"/>
  <c r="K396" i="41"/>
  <c r="L396" i="41" s="1"/>
  <c r="J396" i="41"/>
  <c r="G396" i="41"/>
  <c r="F396" i="41"/>
  <c r="E396" i="41"/>
  <c r="AN396" i="41" s="1"/>
  <c r="BF395" i="41"/>
  <c r="AY395" i="41"/>
  <c r="N395" i="41" s="1"/>
  <c r="AW395" i="41"/>
  <c r="K395" i="41" s="1"/>
  <c r="AU395" i="41"/>
  <c r="H395" i="41" s="1"/>
  <c r="AM395" i="41"/>
  <c r="AL395" i="41"/>
  <c r="AK395" i="41"/>
  <c r="AJ395" i="41"/>
  <c r="AI395" i="41"/>
  <c r="AH395" i="41"/>
  <c r="AG395" i="41"/>
  <c r="AF395" i="41"/>
  <c r="AD395" i="41"/>
  <c r="AC395" i="41"/>
  <c r="AE395" i="41" s="1"/>
  <c r="AA395" i="41"/>
  <c r="Z395" i="41"/>
  <c r="Y395" i="41"/>
  <c r="V395" i="41"/>
  <c r="W395" i="41" s="1"/>
  <c r="U395" i="41"/>
  <c r="R395" i="41"/>
  <c r="S395" i="41" s="1"/>
  <c r="T395" i="41" s="1"/>
  <c r="Q395" i="41"/>
  <c r="P395" i="41"/>
  <c r="M395" i="41"/>
  <c r="J395" i="41"/>
  <c r="G395" i="41"/>
  <c r="F395" i="41"/>
  <c r="E395" i="41"/>
  <c r="AN395" i="41" s="1"/>
  <c r="BF394" i="41"/>
  <c r="BC394" i="41"/>
  <c r="AY394" i="41"/>
  <c r="N394" i="41" s="1"/>
  <c r="O394" i="41" s="1"/>
  <c r="AW394" i="41"/>
  <c r="AU394" i="41"/>
  <c r="AN394" i="41"/>
  <c r="AM394" i="41"/>
  <c r="AL394" i="41"/>
  <c r="AL401" i="41" s="1"/>
  <c r="AK394" i="41"/>
  <c r="AJ394" i="41"/>
  <c r="AI394" i="41"/>
  <c r="AH394" i="41"/>
  <c r="AG394" i="41"/>
  <c r="AF394" i="41"/>
  <c r="AD394" i="41"/>
  <c r="AE394" i="41" s="1"/>
  <c r="AC394" i="41"/>
  <c r="AA394" i="41"/>
  <c r="Z394" i="41"/>
  <c r="Z401" i="41" s="1"/>
  <c r="Y394" i="41"/>
  <c r="V394" i="41"/>
  <c r="W394" i="41" s="1"/>
  <c r="X394" i="41" s="1"/>
  <c r="U394" i="41"/>
  <c r="S394" i="41"/>
  <c r="T394" i="41" s="1"/>
  <c r="R394" i="41"/>
  <c r="Q394" i="41"/>
  <c r="P394" i="41"/>
  <c r="M394" i="41"/>
  <c r="K394" i="41"/>
  <c r="L394" i="41" s="1"/>
  <c r="J394" i="41"/>
  <c r="H394" i="41"/>
  <c r="I394" i="41" s="1"/>
  <c r="G394" i="41"/>
  <c r="F394" i="41"/>
  <c r="F401" i="41" s="1"/>
  <c r="E394" i="41"/>
  <c r="BF393" i="41"/>
  <c r="BC393" i="41"/>
  <c r="AY393" i="41"/>
  <c r="N393" i="41" s="1"/>
  <c r="N401" i="41" s="1"/>
  <c r="O401" i="41" s="1"/>
  <c r="AW393" i="41"/>
  <c r="AU393" i="41"/>
  <c r="AM393" i="41"/>
  <c r="AL393" i="41"/>
  <c r="AK393" i="41"/>
  <c r="AJ393" i="41"/>
  <c r="AI393" i="41"/>
  <c r="AH393" i="41"/>
  <c r="AG393" i="41"/>
  <c r="AF393" i="41"/>
  <c r="AE393" i="41"/>
  <c r="AD393" i="41"/>
  <c r="AC393" i="41"/>
  <c r="AB393" i="41"/>
  <c r="AA393" i="41"/>
  <c r="Z393" i="41"/>
  <c r="Y393" i="41"/>
  <c r="W393" i="41"/>
  <c r="V393" i="41"/>
  <c r="U393" i="41"/>
  <c r="S393" i="41"/>
  <c r="R393" i="41"/>
  <c r="Q393" i="41"/>
  <c r="P393" i="41"/>
  <c r="M393" i="41"/>
  <c r="M401" i="41" s="1"/>
  <c r="M402" i="41" s="1"/>
  <c r="L393" i="41"/>
  <c r="K393" i="41"/>
  <c r="J393" i="41"/>
  <c r="H393" i="41"/>
  <c r="I393" i="41" s="1"/>
  <c r="G393" i="41"/>
  <c r="F393" i="41"/>
  <c r="E393" i="41"/>
  <c r="AN393" i="41" s="1"/>
  <c r="AN392" i="41"/>
  <c r="AN401" i="41" s="1"/>
  <c r="AM392" i="41"/>
  <c r="AM401" i="41" s="1"/>
  <c r="AL392" i="41"/>
  <c r="AK392" i="41"/>
  <c r="AJ392" i="41"/>
  <c r="AJ401" i="41" s="1"/>
  <c r="AI392" i="41"/>
  <c r="AI401" i="41" s="1"/>
  <c r="AH392" i="41"/>
  <c r="AG392" i="41"/>
  <c r="AG401" i="41" s="1"/>
  <c r="AF392" i="41"/>
  <c r="AF401" i="41" s="1"/>
  <c r="AE392" i="41"/>
  <c r="AE401" i="41" s="1"/>
  <c r="AD392" i="41"/>
  <c r="AC392" i="41"/>
  <c r="AB392" i="41"/>
  <c r="AB401" i="41" s="1"/>
  <c r="AA392" i="41"/>
  <c r="AA401" i="41" s="1"/>
  <c r="Z392" i="41"/>
  <c r="Y392" i="41"/>
  <c r="Y401" i="41" s="1"/>
  <c r="X392" i="41"/>
  <c r="W392" i="41"/>
  <c r="V392" i="41"/>
  <c r="U392" i="41"/>
  <c r="S392" i="41"/>
  <c r="R392" i="41"/>
  <c r="Q392" i="41"/>
  <c r="Q401" i="41" s="1"/>
  <c r="P392" i="41"/>
  <c r="O392" i="41"/>
  <c r="N392" i="41"/>
  <c r="M392" i="41"/>
  <c r="K392" i="41"/>
  <c r="J392" i="41"/>
  <c r="H392" i="41"/>
  <c r="G392" i="41"/>
  <c r="F392" i="41"/>
  <c r="E392" i="41"/>
  <c r="D385" i="41"/>
  <c r="BF383" i="41"/>
  <c r="BC383" i="41"/>
  <c r="AU383" i="41"/>
  <c r="H383" i="41" s="1"/>
  <c r="I383" i="41" s="1"/>
  <c r="AM383" i="41"/>
  <c r="AL383" i="41"/>
  <c r="AK383" i="41"/>
  <c r="AJ383" i="41"/>
  <c r="AI383" i="41"/>
  <c r="AH383" i="41"/>
  <c r="AG383" i="41"/>
  <c r="AF383" i="41"/>
  <c r="AD383" i="41"/>
  <c r="AE383" i="41" s="1"/>
  <c r="AC383" i="41"/>
  <c r="Z383" i="41"/>
  <c r="Y383" i="41"/>
  <c r="W383" i="41"/>
  <c r="X383" i="41" s="1"/>
  <c r="V383" i="41"/>
  <c r="U383" i="41"/>
  <c r="R383" i="41"/>
  <c r="S383" i="41" s="1"/>
  <c r="T383" i="41" s="1"/>
  <c r="Q383" i="41"/>
  <c r="P383" i="41"/>
  <c r="N383" i="41"/>
  <c r="O383" i="41" s="1"/>
  <c r="M383" i="41"/>
  <c r="K383" i="41"/>
  <c r="L383" i="41" s="1"/>
  <c r="J383" i="41"/>
  <c r="G383" i="41"/>
  <c r="F383" i="41"/>
  <c r="E383" i="41"/>
  <c r="AN383" i="41" s="1"/>
  <c r="BF382" i="41"/>
  <c r="BC382" i="41"/>
  <c r="AU382" i="41"/>
  <c r="AN382" i="41"/>
  <c r="AM382" i="41"/>
  <c r="AL382" i="41"/>
  <c r="AK382" i="41"/>
  <c r="AJ382" i="41"/>
  <c r="AI382" i="41"/>
  <c r="AH382" i="41"/>
  <c r="AG382" i="41"/>
  <c r="AF382" i="41"/>
  <c r="AD382" i="41"/>
  <c r="AC382" i="41"/>
  <c r="AE382" i="41" s="1"/>
  <c r="Z382" i="41"/>
  <c r="Y382" i="41"/>
  <c r="V382" i="41"/>
  <c r="U382" i="41"/>
  <c r="R382" i="41"/>
  <c r="S382" i="41" s="1"/>
  <c r="Q382" i="41"/>
  <c r="P382" i="41"/>
  <c r="O382" i="41"/>
  <c r="N382" i="41"/>
  <c r="M382" i="41"/>
  <c r="K382" i="41"/>
  <c r="J382" i="41"/>
  <c r="H382" i="41"/>
  <c r="I382" i="41" s="1"/>
  <c r="G382" i="41"/>
  <c r="F382" i="41"/>
  <c r="E382" i="41"/>
  <c r="L382" i="41" s="1"/>
  <c r="BF381" i="41"/>
  <c r="BC381" i="41"/>
  <c r="AU381" i="41"/>
  <c r="AM381" i="41"/>
  <c r="AL381" i="41"/>
  <c r="AK381" i="41"/>
  <c r="AJ381" i="41"/>
  <c r="AI381" i="41"/>
  <c r="AH381" i="41"/>
  <c r="AG381" i="41"/>
  <c r="AF381" i="41"/>
  <c r="AD381" i="41"/>
  <c r="AC381" i="41"/>
  <c r="AE381" i="41" s="1"/>
  <c r="Z381" i="41"/>
  <c r="Y381" i="41"/>
  <c r="V381" i="41"/>
  <c r="AA381" i="41" s="1"/>
  <c r="U381" i="41"/>
  <c r="T381" i="41"/>
  <c r="S381" i="41"/>
  <c r="R381" i="41"/>
  <c r="Q381" i="41"/>
  <c r="P381" i="41"/>
  <c r="N381" i="41"/>
  <c r="O381" i="41" s="1"/>
  <c r="M381" i="41"/>
  <c r="L381" i="41"/>
  <c r="K381" i="41"/>
  <c r="J381" i="41"/>
  <c r="H381" i="41"/>
  <c r="I381" i="41" s="1"/>
  <c r="G381" i="41"/>
  <c r="F381" i="41"/>
  <c r="E381" i="41"/>
  <c r="AN381" i="41" s="1"/>
  <c r="BF380" i="41"/>
  <c r="BC380" i="41"/>
  <c r="AU380" i="41"/>
  <c r="AM380" i="41"/>
  <c r="AL380" i="41"/>
  <c r="AK380" i="41"/>
  <c r="AJ380" i="41"/>
  <c r="AI380" i="41"/>
  <c r="AH380" i="41"/>
  <c r="AG380" i="41"/>
  <c r="AF380" i="41"/>
  <c r="AD380" i="41"/>
  <c r="AE380" i="41" s="1"/>
  <c r="AC380" i="41"/>
  <c r="AA380" i="41"/>
  <c r="Z380" i="41"/>
  <c r="Y380" i="41"/>
  <c r="V380" i="41"/>
  <c r="AB380" i="41" s="1"/>
  <c r="U380" i="41"/>
  <c r="S380" i="41"/>
  <c r="T380" i="41" s="1"/>
  <c r="R380" i="41"/>
  <c r="Q380" i="41"/>
  <c r="P380" i="41"/>
  <c r="N380" i="41"/>
  <c r="O380" i="41" s="1"/>
  <c r="M380" i="41"/>
  <c r="K380" i="41"/>
  <c r="L380" i="41" s="1"/>
  <c r="J380" i="41"/>
  <c r="H380" i="41"/>
  <c r="I380" i="41" s="1"/>
  <c r="G380" i="41"/>
  <c r="F380" i="41"/>
  <c r="E380" i="41"/>
  <c r="AN380" i="41" s="1"/>
  <c r="BC379" i="41"/>
  <c r="AY379" i="41"/>
  <c r="AW379" i="41"/>
  <c r="AU379" i="41"/>
  <c r="AS379" i="41"/>
  <c r="AN379" i="41"/>
  <c r="AM379" i="41"/>
  <c r="AL379" i="41"/>
  <c r="AK379" i="41"/>
  <c r="AJ379" i="41"/>
  <c r="AI379" i="41"/>
  <c r="AH379" i="41"/>
  <c r="AG379" i="41"/>
  <c r="AF379" i="41"/>
  <c r="AD379" i="41"/>
  <c r="AC379" i="41"/>
  <c r="AE379" i="41" s="1"/>
  <c r="Z379" i="41"/>
  <c r="Y379" i="41"/>
  <c r="W379" i="41"/>
  <c r="X379" i="41" s="1"/>
  <c r="V379" i="41"/>
  <c r="AA379" i="41" s="1"/>
  <c r="U379" i="41"/>
  <c r="T379" i="41"/>
  <c r="S379" i="41"/>
  <c r="R379" i="41"/>
  <c r="Q379" i="41"/>
  <c r="P379" i="41"/>
  <c r="O379" i="41"/>
  <c r="N379" i="41"/>
  <c r="M379" i="41"/>
  <c r="L379" i="41"/>
  <c r="K379" i="41"/>
  <c r="J379" i="41"/>
  <c r="H379" i="41"/>
  <c r="I379" i="41" s="1"/>
  <c r="G379" i="41"/>
  <c r="F379" i="41"/>
  <c r="E379" i="41"/>
  <c r="BF378" i="41"/>
  <c r="BC378" i="41"/>
  <c r="AY378" i="41"/>
  <c r="AW378" i="41"/>
  <c r="AU378" i="41"/>
  <c r="AN378" i="41"/>
  <c r="AM378" i="41"/>
  <c r="AM385" i="41" s="1"/>
  <c r="AL378" i="41"/>
  <c r="AK378" i="41"/>
  <c r="AJ378" i="41"/>
  <c r="AI378" i="41"/>
  <c r="AH378" i="41"/>
  <c r="AG378" i="41"/>
  <c r="AF378" i="41"/>
  <c r="AE378" i="41"/>
  <c r="AD378" i="41"/>
  <c r="AC378" i="41"/>
  <c r="Z378" i="41"/>
  <c r="Y378" i="41"/>
  <c r="V378" i="41"/>
  <c r="U378" i="41"/>
  <c r="S378" i="41"/>
  <c r="R378" i="41"/>
  <c r="Q378" i="41"/>
  <c r="P378" i="41"/>
  <c r="N378" i="41"/>
  <c r="O378" i="41" s="1"/>
  <c r="M378" i="41"/>
  <c r="K378" i="41"/>
  <c r="J378" i="41"/>
  <c r="H378" i="41"/>
  <c r="I378" i="41" s="1"/>
  <c r="G378" i="41"/>
  <c r="F378" i="41"/>
  <c r="E378" i="41"/>
  <c r="BF377" i="41"/>
  <c r="BC377" i="41"/>
  <c r="AY377" i="41"/>
  <c r="AW377" i="41"/>
  <c r="K377" i="41" s="1"/>
  <c r="AU377" i="41"/>
  <c r="H377" i="41" s="1"/>
  <c r="AN377" i="41"/>
  <c r="AM377" i="41"/>
  <c r="AL377" i="41"/>
  <c r="AL385" i="41" s="1"/>
  <c r="AK377" i="41"/>
  <c r="AJ377" i="41"/>
  <c r="AJ385" i="41" s="1"/>
  <c r="AI377" i="41"/>
  <c r="AH377" i="41"/>
  <c r="AG377" i="41"/>
  <c r="AF377" i="41"/>
  <c r="AD377" i="41"/>
  <c r="AD385" i="41" s="1"/>
  <c r="AC377" i="41"/>
  <c r="AC385" i="41" s="1"/>
  <c r="Z377" i="41"/>
  <c r="Z385" i="41" s="1"/>
  <c r="Y377" i="41"/>
  <c r="W377" i="41"/>
  <c r="X377" i="41" s="1"/>
  <c r="V377" i="41"/>
  <c r="U377" i="41"/>
  <c r="R377" i="41"/>
  <c r="Q377" i="41"/>
  <c r="Q385" i="41" s="1"/>
  <c r="P377" i="41"/>
  <c r="N377" i="41"/>
  <c r="N385" i="41" s="1"/>
  <c r="M377" i="41"/>
  <c r="J377" i="41"/>
  <c r="J385" i="41" s="1"/>
  <c r="J386" i="41" s="1"/>
  <c r="G377" i="41"/>
  <c r="G385" i="41" s="1"/>
  <c r="G386" i="41" s="1"/>
  <c r="F377" i="41"/>
  <c r="E377" i="41"/>
  <c r="T358" i="41"/>
  <c r="T352" i="41"/>
  <c r="T346" i="41"/>
  <c r="AH334" i="41"/>
  <c r="AI361" i="41" s="1"/>
  <c r="Z334" i="41"/>
  <c r="AA361" i="41" s="1"/>
  <c r="D334" i="41"/>
  <c r="C361" i="41" s="1"/>
  <c r="BC333" i="41"/>
  <c r="AN332" i="41"/>
  <c r="AM332" i="41"/>
  <c r="AL332" i="41"/>
  <c r="AK332" i="41"/>
  <c r="AJ332" i="41"/>
  <c r="AI332" i="41"/>
  <c r="AH332" i="41"/>
  <c r="AG332" i="41"/>
  <c r="AF332" i="41"/>
  <c r="AD332" i="41"/>
  <c r="AC332" i="41"/>
  <c r="AE332" i="41" s="1"/>
  <c r="Z332" i="41"/>
  <c r="Y332" i="41"/>
  <c r="V332" i="41"/>
  <c r="AB332" i="41" s="1"/>
  <c r="U332" i="41"/>
  <c r="R332" i="41"/>
  <c r="S332" i="41" s="1"/>
  <c r="T332" i="41" s="1"/>
  <c r="Q332" i="41"/>
  <c r="P332" i="41"/>
  <c r="N332" i="41"/>
  <c r="O332" i="41" s="1"/>
  <c r="M332" i="41"/>
  <c r="K332" i="41"/>
  <c r="L332" i="41" s="1"/>
  <c r="J332" i="41"/>
  <c r="H332" i="41"/>
  <c r="I332" i="41" s="1"/>
  <c r="G332" i="41"/>
  <c r="F332" i="41"/>
  <c r="E332" i="41"/>
  <c r="AM331" i="41"/>
  <c r="AL331" i="41"/>
  <c r="AK331" i="41"/>
  <c r="AJ331" i="41"/>
  <c r="AI331" i="41"/>
  <c r="AH331" i="41"/>
  <c r="AG331" i="41"/>
  <c r="AF331" i="41"/>
  <c r="AD331" i="41"/>
  <c r="AC331" i="41"/>
  <c r="AE331" i="41" s="1"/>
  <c r="AB331" i="41"/>
  <c r="Z331" i="41"/>
  <c r="Y331" i="41"/>
  <c r="V331" i="41"/>
  <c r="W331" i="41" s="1"/>
  <c r="X331" i="41" s="1"/>
  <c r="U331" i="41"/>
  <c r="R331" i="41"/>
  <c r="S331" i="41" s="1"/>
  <c r="T331" i="41" s="1"/>
  <c r="Q331" i="41"/>
  <c r="P331" i="41"/>
  <c r="N331" i="41"/>
  <c r="O331" i="41" s="1"/>
  <c r="M331" i="41"/>
  <c r="L331" i="41"/>
  <c r="K331" i="41"/>
  <c r="J331" i="41"/>
  <c r="I331" i="41"/>
  <c r="H331" i="41"/>
  <c r="G331" i="41"/>
  <c r="F331" i="41"/>
  <c r="E331" i="41"/>
  <c r="AN331" i="41" s="1"/>
  <c r="BF330" i="41"/>
  <c r="AY330" i="41"/>
  <c r="AW330" i="41"/>
  <c r="K330" i="41" s="1"/>
  <c r="L330" i="41" s="1"/>
  <c r="AU330" i="41"/>
  <c r="H330" i="41" s="1"/>
  <c r="I330" i="41" s="1"/>
  <c r="AM330" i="41"/>
  <c r="AL330" i="41"/>
  <c r="AK330" i="41"/>
  <c r="AJ330" i="41"/>
  <c r="AI330" i="41"/>
  <c r="AH330" i="41"/>
  <c r="AG330" i="41"/>
  <c r="AF330" i="41"/>
  <c r="AD330" i="41"/>
  <c r="AC330" i="41"/>
  <c r="AE330" i="41" s="1"/>
  <c r="AB330" i="41"/>
  <c r="Z330" i="41"/>
  <c r="Y330" i="41"/>
  <c r="V330" i="41"/>
  <c r="W330" i="41" s="1"/>
  <c r="X330" i="41" s="1"/>
  <c r="U330" i="41"/>
  <c r="T330" i="41"/>
  <c r="R330" i="41"/>
  <c r="S330" i="41" s="1"/>
  <c r="Q330" i="41"/>
  <c r="P330" i="41"/>
  <c r="N330" i="41"/>
  <c r="O330" i="41" s="1"/>
  <c r="M330" i="41"/>
  <c r="J330" i="41"/>
  <c r="G330" i="41"/>
  <c r="F330" i="41"/>
  <c r="E330" i="41"/>
  <c r="AN330" i="41" s="1"/>
  <c r="BF329" i="41"/>
  <c r="BC329" i="41"/>
  <c r="AY329" i="41"/>
  <c r="N329" i="41" s="1"/>
  <c r="AW329" i="41"/>
  <c r="AU329" i="41"/>
  <c r="AM329" i="41"/>
  <c r="AL329" i="41"/>
  <c r="AK329" i="41"/>
  <c r="AJ329" i="41"/>
  <c r="AI329" i="41"/>
  <c r="AH329" i="41"/>
  <c r="AG329" i="41"/>
  <c r="AF329" i="41"/>
  <c r="AD329" i="41"/>
  <c r="AC329" i="41"/>
  <c r="AE329" i="41" s="1"/>
  <c r="AA329" i="41"/>
  <c r="Z329" i="41"/>
  <c r="Y329" i="41"/>
  <c r="V329" i="41"/>
  <c r="W329" i="41" s="1"/>
  <c r="U329" i="41"/>
  <c r="S329" i="41"/>
  <c r="T329" i="41" s="1"/>
  <c r="R329" i="41"/>
  <c r="Q329" i="41"/>
  <c r="P329" i="41"/>
  <c r="M329" i="41"/>
  <c r="K329" i="41"/>
  <c r="J329" i="41"/>
  <c r="H329" i="41"/>
  <c r="G329" i="41"/>
  <c r="F329" i="41"/>
  <c r="E329" i="41"/>
  <c r="AN329" i="41" s="1"/>
  <c r="AM328" i="41"/>
  <c r="AL328" i="41"/>
  <c r="AK328" i="41"/>
  <c r="AJ328" i="41"/>
  <c r="AI328" i="41"/>
  <c r="AH328" i="41"/>
  <c r="AG328" i="41"/>
  <c r="AF328" i="41"/>
  <c r="AE328" i="41"/>
  <c r="AD328" i="41"/>
  <c r="AC328" i="41"/>
  <c r="AB328" i="41"/>
  <c r="Z328" i="41"/>
  <c r="Y328" i="41"/>
  <c r="AA328" i="41" s="1"/>
  <c r="W328" i="41"/>
  <c r="X328" i="41" s="1"/>
  <c r="V328" i="41"/>
  <c r="U328" i="41"/>
  <c r="T328" i="41"/>
  <c r="S328" i="41"/>
  <c r="R328" i="41"/>
  <c r="Q328" i="41"/>
  <c r="P328" i="41"/>
  <c r="O328" i="41"/>
  <c r="N328" i="41"/>
  <c r="M328" i="41"/>
  <c r="L328" i="41"/>
  <c r="K328" i="41"/>
  <c r="J328" i="41"/>
  <c r="I328" i="41"/>
  <c r="H328" i="41"/>
  <c r="G328" i="41"/>
  <c r="F328" i="41"/>
  <c r="E328" i="41"/>
  <c r="AN328" i="41" s="1"/>
  <c r="AM326" i="41"/>
  <c r="AL326" i="41"/>
  <c r="AK326" i="41"/>
  <c r="AJ326" i="41"/>
  <c r="AI326" i="41"/>
  <c r="AH326" i="41"/>
  <c r="AG326" i="41"/>
  <c r="AF326" i="41"/>
  <c r="AD326" i="41"/>
  <c r="AC326" i="41"/>
  <c r="AE326" i="41" s="1"/>
  <c r="AA326" i="41"/>
  <c r="Z326" i="41"/>
  <c r="Y326" i="41"/>
  <c r="V326" i="41"/>
  <c r="W326" i="41" s="1"/>
  <c r="X326" i="41" s="1"/>
  <c r="U326" i="41"/>
  <c r="S326" i="41"/>
  <c r="T326" i="41" s="1"/>
  <c r="R326" i="41"/>
  <c r="Q326" i="41"/>
  <c r="P326" i="41"/>
  <c r="N326" i="41"/>
  <c r="M326" i="41"/>
  <c r="K326" i="41"/>
  <c r="L326" i="41" s="1"/>
  <c r="J326" i="41"/>
  <c r="H326" i="41"/>
  <c r="I326" i="41" s="1"/>
  <c r="G326" i="41"/>
  <c r="F326" i="41"/>
  <c r="E326" i="41"/>
  <c r="AN326" i="41" s="1"/>
  <c r="AM325" i="41"/>
  <c r="AL325" i="41"/>
  <c r="AK325" i="41"/>
  <c r="AJ325" i="41"/>
  <c r="AI325" i="41"/>
  <c r="AH325" i="41"/>
  <c r="AG325" i="41"/>
  <c r="AF325" i="41"/>
  <c r="AD325" i="41"/>
  <c r="AC325" i="41"/>
  <c r="AE325" i="41" s="1"/>
  <c r="Z325" i="41"/>
  <c r="Y325" i="41"/>
  <c r="V325" i="41"/>
  <c r="W325" i="41" s="1"/>
  <c r="X325" i="41" s="1"/>
  <c r="U325" i="41"/>
  <c r="R325" i="41"/>
  <c r="S325" i="41" s="1"/>
  <c r="T325" i="41" s="1"/>
  <c r="Q325" i="41"/>
  <c r="P325" i="41"/>
  <c r="N325" i="41"/>
  <c r="O325" i="41" s="1"/>
  <c r="M325" i="41"/>
  <c r="K325" i="41"/>
  <c r="L325" i="41" s="1"/>
  <c r="J325" i="41"/>
  <c r="I325" i="41"/>
  <c r="H325" i="41"/>
  <c r="G325" i="41"/>
  <c r="F325" i="41"/>
  <c r="E325" i="41"/>
  <c r="AN325" i="41" s="1"/>
  <c r="AM324" i="41"/>
  <c r="AL324" i="41"/>
  <c r="AK324" i="41"/>
  <c r="AJ324" i="41"/>
  <c r="AI324" i="41"/>
  <c r="AH324" i="41"/>
  <c r="AG324" i="41"/>
  <c r="AF324" i="41"/>
  <c r="AD324" i="41"/>
  <c r="AC324" i="41"/>
  <c r="AE324" i="41" s="1"/>
  <c r="Z324" i="41"/>
  <c r="Y324" i="41"/>
  <c r="V324" i="41"/>
  <c r="AA324" i="41" s="1"/>
  <c r="U324" i="41"/>
  <c r="R324" i="41"/>
  <c r="S324" i="41" s="1"/>
  <c r="Q324" i="41"/>
  <c r="P324" i="41"/>
  <c r="N324" i="41"/>
  <c r="M324" i="41"/>
  <c r="K324" i="41"/>
  <c r="J324" i="41"/>
  <c r="H324" i="41"/>
  <c r="G324" i="41"/>
  <c r="F324" i="41"/>
  <c r="E324" i="41"/>
  <c r="AM323" i="41"/>
  <c r="AL323" i="41"/>
  <c r="AK323" i="41"/>
  <c r="AJ323" i="41"/>
  <c r="AI323" i="41"/>
  <c r="AH323" i="41"/>
  <c r="AG323" i="41"/>
  <c r="AF323" i="41"/>
  <c r="AE323" i="41"/>
  <c r="AD323" i="41"/>
  <c r="AC323" i="41"/>
  <c r="Z323" i="41"/>
  <c r="Y323" i="41"/>
  <c r="V323" i="41"/>
  <c r="W323" i="41" s="1"/>
  <c r="X323" i="41" s="1"/>
  <c r="U323" i="41"/>
  <c r="R323" i="41"/>
  <c r="S323" i="41" s="1"/>
  <c r="T323" i="41" s="1"/>
  <c r="Q323" i="41"/>
  <c r="P323" i="41"/>
  <c r="N323" i="41"/>
  <c r="O323" i="41" s="1"/>
  <c r="M323" i="41"/>
  <c r="K323" i="41"/>
  <c r="L323" i="41" s="1"/>
  <c r="J323" i="41"/>
  <c r="I323" i="41"/>
  <c r="H323" i="41"/>
  <c r="G323" i="41"/>
  <c r="F323" i="41"/>
  <c r="E323" i="41"/>
  <c r="AN323" i="41" s="1"/>
  <c r="AM322" i="41"/>
  <c r="AL322" i="41"/>
  <c r="AK322" i="41"/>
  <c r="AJ322" i="41"/>
  <c r="AI322" i="41"/>
  <c r="AH322" i="41"/>
  <c r="AG322" i="41"/>
  <c r="AF322" i="41"/>
  <c r="AD322" i="41"/>
  <c r="AC322" i="41"/>
  <c r="AE322" i="41" s="1"/>
  <c r="Z322" i="41"/>
  <c r="Y322" i="41"/>
  <c r="V322" i="41"/>
  <c r="AA322" i="41" s="1"/>
  <c r="U322" i="41"/>
  <c r="R322" i="41"/>
  <c r="S322" i="41" s="1"/>
  <c r="T322" i="41" s="1"/>
  <c r="Q322" i="41"/>
  <c r="P322" i="41"/>
  <c r="N322" i="41"/>
  <c r="O322" i="41" s="1"/>
  <c r="M322" i="41"/>
  <c r="K322" i="41"/>
  <c r="L322" i="41" s="1"/>
  <c r="J322" i="41"/>
  <c r="H322" i="41"/>
  <c r="I322" i="41" s="1"/>
  <c r="G322" i="41"/>
  <c r="F322" i="41"/>
  <c r="E322" i="41"/>
  <c r="AN322" i="41" s="1"/>
  <c r="AM321" i="41"/>
  <c r="AL321" i="41"/>
  <c r="AK321" i="41"/>
  <c r="AJ321" i="41"/>
  <c r="AI321" i="41"/>
  <c r="AH321" i="41"/>
  <c r="AG321" i="41"/>
  <c r="AF321" i="41"/>
  <c r="AD321" i="41"/>
  <c r="AC321" i="41"/>
  <c r="AE321" i="41" s="1"/>
  <c r="Z321" i="41"/>
  <c r="Y321" i="41"/>
  <c r="V321" i="41"/>
  <c r="W321" i="41" s="1"/>
  <c r="X321" i="41" s="1"/>
  <c r="U321" i="41"/>
  <c r="R321" i="41"/>
  <c r="S321" i="41" s="1"/>
  <c r="T321" i="41" s="1"/>
  <c r="Q321" i="41"/>
  <c r="P321" i="41"/>
  <c r="N321" i="41"/>
  <c r="O321" i="41" s="1"/>
  <c r="M321" i="41"/>
  <c r="K321" i="41"/>
  <c r="J321" i="41"/>
  <c r="I321" i="41"/>
  <c r="H321" i="41"/>
  <c r="G321" i="41"/>
  <c r="F321" i="41"/>
  <c r="E321" i="41"/>
  <c r="L321" i="41" s="1"/>
  <c r="AM320" i="41"/>
  <c r="AL320" i="41"/>
  <c r="AK320" i="41"/>
  <c r="AJ320" i="41"/>
  <c r="AI320" i="41"/>
  <c r="AH320" i="41"/>
  <c r="AG320" i="41"/>
  <c r="AF320" i="41"/>
  <c r="AD320" i="41"/>
  <c r="AC320" i="41"/>
  <c r="AE320" i="41" s="1"/>
  <c r="Z320" i="41"/>
  <c r="Y320" i="41"/>
  <c r="V320" i="41"/>
  <c r="AA320" i="41" s="1"/>
  <c r="U320" i="41"/>
  <c r="R320" i="41"/>
  <c r="S320" i="41" s="1"/>
  <c r="Q320" i="41"/>
  <c r="P320" i="41"/>
  <c r="N320" i="41"/>
  <c r="O320" i="41" s="1"/>
  <c r="M320" i="41"/>
  <c r="K320" i="41"/>
  <c r="L320" i="41" s="1"/>
  <c r="J320" i="41"/>
  <c r="H320" i="41"/>
  <c r="G320" i="41"/>
  <c r="F320" i="41"/>
  <c r="E320" i="41"/>
  <c r="AN320" i="41" s="1"/>
  <c r="BF319" i="41"/>
  <c r="BC319" i="41"/>
  <c r="AY319" i="41"/>
  <c r="AW319" i="41"/>
  <c r="AU319" i="41"/>
  <c r="AM319" i="41"/>
  <c r="AL319" i="41"/>
  <c r="AK319" i="41"/>
  <c r="AJ319" i="41"/>
  <c r="AI319" i="41"/>
  <c r="AH319" i="41"/>
  <c r="AG319" i="41"/>
  <c r="AF319" i="41"/>
  <c r="AD319" i="41"/>
  <c r="AE319" i="41" s="1"/>
  <c r="AC319" i="41"/>
  <c r="Z319" i="41"/>
  <c r="Y319" i="41"/>
  <c r="V319" i="41"/>
  <c r="U319" i="41"/>
  <c r="R319" i="41"/>
  <c r="S319" i="41" s="1"/>
  <c r="T319" i="41" s="1"/>
  <c r="Q319" i="41"/>
  <c r="P319" i="41"/>
  <c r="N319" i="41"/>
  <c r="O319" i="41" s="1"/>
  <c r="M319" i="41"/>
  <c r="K319" i="41"/>
  <c r="L319" i="41" s="1"/>
  <c r="J319" i="41"/>
  <c r="I319" i="41"/>
  <c r="H319" i="41"/>
  <c r="G319" i="41"/>
  <c r="F319" i="41"/>
  <c r="E319" i="41"/>
  <c r="AN319" i="41" s="1"/>
  <c r="AM318" i="41"/>
  <c r="AL318" i="41"/>
  <c r="AK318" i="41"/>
  <c r="AJ318" i="41"/>
  <c r="AI318" i="41"/>
  <c r="AH318" i="41"/>
  <c r="AG318" i="41"/>
  <c r="AF318" i="41"/>
  <c r="AD318" i="41"/>
  <c r="AC318" i="41"/>
  <c r="AE318" i="41" s="1"/>
  <c r="Z318" i="41"/>
  <c r="Y318" i="41"/>
  <c r="V318" i="41"/>
  <c r="W318" i="41" s="1"/>
  <c r="X318" i="41" s="1"/>
  <c r="U318" i="41"/>
  <c r="R318" i="41"/>
  <c r="S318" i="41" s="1"/>
  <c r="T318" i="41" s="1"/>
  <c r="Q318" i="41"/>
  <c r="P318" i="41"/>
  <c r="N318" i="41"/>
  <c r="O318" i="41" s="1"/>
  <c r="M318" i="41"/>
  <c r="K318" i="41"/>
  <c r="L318" i="41" s="1"/>
  <c r="J318" i="41"/>
  <c r="J334" i="41" s="1"/>
  <c r="H318" i="41"/>
  <c r="I318" i="41" s="1"/>
  <c r="G318" i="41"/>
  <c r="F318" i="41"/>
  <c r="E318" i="41"/>
  <c r="AN318" i="41" s="1"/>
  <c r="AM317" i="41"/>
  <c r="AL317" i="41"/>
  <c r="AK317" i="41"/>
  <c r="AJ317" i="41"/>
  <c r="AI317" i="41"/>
  <c r="AH317" i="41"/>
  <c r="AG317" i="41"/>
  <c r="AF317" i="41"/>
  <c r="AD317" i="41"/>
  <c r="AC317" i="41"/>
  <c r="Z317" i="41"/>
  <c r="Y317" i="41"/>
  <c r="V317" i="41"/>
  <c r="U317" i="41"/>
  <c r="R317" i="41"/>
  <c r="S317" i="41" s="1"/>
  <c r="T317" i="41" s="1"/>
  <c r="Q317" i="41"/>
  <c r="P317" i="41"/>
  <c r="N317" i="41"/>
  <c r="O317" i="41" s="1"/>
  <c r="M317" i="41"/>
  <c r="K317" i="41"/>
  <c r="L317" i="41" s="1"/>
  <c r="J317" i="41"/>
  <c r="H317" i="41"/>
  <c r="I317" i="41" s="1"/>
  <c r="G317" i="41"/>
  <c r="F317" i="41"/>
  <c r="E317" i="41"/>
  <c r="AN317" i="41" s="1"/>
  <c r="AU316" i="41"/>
  <c r="AM316" i="41"/>
  <c r="AL316" i="41"/>
  <c r="AK316" i="41"/>
  <c r="AJ316" i="41"/>
  <c r="AI316" i="41"/>
  <c r="AH316" i="41"/>
  <c r="AG316" i="41"/>
  <c r="AF316" i="41"/>
  <c r="AD316" i="41"/>
  <c r="AC316" i="41"/>
  <c r="AE316" i="41" s="1"/>
  <c r="AA316" i="41"/>
  <c r="Z316" i="41"/>
  <c r="Y316" i="41"/>
  <c r="W316" i="41"/>
  <c r="X316" i="41" s="1"/>
  <c r="V316" i="41"/>
  <c r="AB316" i="41" s="1"/>
  <c r="U316" i="41"/>
  <c r="S316" i="41"/>
  <c r="T316" i="41" s="1"/>
  <c r="R316" i="41"/>
  <c r="Q316" i="41"/>
  <c r="P316" i="41"/>
  <c r="N316" i="41"/>
  <c r="M316" i="41"/>
  <c r="K316" i="41"/>
  <c r="L316" i="41" s="1"/>
  <c r="J316" i="41"/>
  <c r="H316" i="41"/>
  <c r="I316" i="41" s="1"/>
  <c r="G316" i="41"/>
  <c r="F316" i="41"/>
  <c r="E316" i="41"/>
  <c r="AN316" i="41" s="1"/>
  <c r="BF315" i="41"/>
  <c r="BC315" i="41"/>
  <c r="AY315" i="41"/>
  <c r="AW315" i="41"/>
  <c r="AU315" i="41"/>
  <c r="AM315" i="41"/>
  <c r="AM334" i="41" s="1"/>
  <c r="AN361" i="41" s="1"/>
  <c r="AL315" i="41"/>
  <c r="AK315" i="41"/>
  <c r="AJ315" i="41"/>
  <c r="AI315" i="41"/>
  <c r="AI334" i="41" s="1"/>
  <c r="AJ361" i="41" s="1"/>
  <c r="AH315" i="41"/>
  <c r="AG315" i="41"/>
  <c r="AF315" i="41"/>
  <c r="AF334" i="41" s="1"/>
  <c r="AG361" i="41" s="1"/>
  <c r="AD315" i="41"/>
  <c r="AC315" i="41"/>
  <c r="AB315" i="41"/>
  <c r="Z315" i="41"/>
  <c r="Y315" i="41"/>
  <c r="V315" i="41"/>
  <c r="V334" i="41" s="1"/>
  <c r="U315" i="41"/>
  <c r="U334" i="41" s="1"/>
  <c r="V361" i="41" s="1"/>
  <c r="R315" i="41"/>
  <c r="S315" i="41" s="1"/>
  <c r="Q315" i="41"/>
  <c r="Q334" i="41" s="1"/>
  <c r="R361" i="41" s="1"/>
  <c r="P315" i="41"/>
  <c r="N315" i="41"/>
  <c r="M315" i="41"/>
  <c r="L315" i="41"/>
  <c r="K315" i="41"/>
  <c r="J315" i="41"/>
  <c r="H315" i="41"/>
  <c r="G315" i="41"/>
  <c r="G334" i="41" s="1"/>
  <c r="G361" i="41" s="1"/>
  <c r="H361" i="41" s="1"/>
  <c r="F315" i="41"/>
  <c r="E315" i="41"/>
  <c r="AN315" i="41" s="1"/>
  <c r="J311" i="41"/>
  <c r="D310" i="41"/>
  <c r="C360" i="41" s="1"/>
  <c r="AM308" i="41"/>
  <c r="AL308" i="41"/>
  <c r="AK308" i="41"/>
  <c r="AJ308" i="41"/>
  <c r="AI308" i="41"/>
  <c r="AH308" i="41"/>
  <c r="AG308" i="41"/>
  <c r="AF308" i="41"/>
  <c r="AD308" i="41"/>
  <c r="AE308" i="41" s="1"/>
  <c r="AF365" i="41" s="1"/>
  <c r="AC308" i="41"/>
  <c r="Z308" i="41"/>
  <c r="Y308" i="41"/>
  <c r="V308" i="41"/>
  <c r="W308" i="41" s="1"/>
  <c r="X308" i="41" s="1"/>
  <c r="U308" i="41"/>
  <c r="R308" i="41"/>
  <c r="S308" i="41" s="1"/>
  <c r="T308" i="41" s="1"/>
  <c r="Q308" i="41"/>
  <c r="P308" i="41"/>
  <c r="N308" i="41"/>
  <c r="O308" i="41" s="1"/>
  <c r="M308" i="41"/>
  <c r="K308" i="41"/>
  <c r="J308" i="41"/>
  <c r="I308" i="41"/>
  <c r="H308" i="41"/>
  <c r="G308" i="41"/>
  <c r="F308" i="41"/>
  <c r="E308" i="41"/>
  <c r="L308" i="41" s="1"/>
  <c r="AY307" i="41"/>
  <c r="AW307" i="41"/>
  <c r="AU307" i="41"/>
  <c r="AN307" i="41"/>
  <c r="AM307" i="41"/>
  <c r="AL307" i="41"/>
  <c r="AK307" i="41"/>
  <c r="AJ307" i="41"/>
  <c r="AI307" i="41"/>
  <c r="AH307" i="41"/>
  <c r="AG307" i="41"/>
  <c r="AF307" i="41"/>
  <c r="AD307" i="41"/>
  <c r="AC307" i="41"/>
  <c r="AE307" i="41" s="1"/>
  <c r="Z307" i="41"/>
  <c r="Y307" i="41"/>
  <c r="V307" i="41"/>
  <c r="AB307" i="41" s="1"/>
  <c r="U307" i="41"/>
  <c r="S307" i="41"/>
  <c r="T307" i="41" s="1"/>
  <c r="R307" i="41"/>
  <c r="Q307" i="41"/>
  <c r="P307" i="41"/>
  <c r="N307" i="41"/>
  <c r="O307" i="41" s="1"/>
  <c r="M307" i="41"/>
  <c r="K307" i="41"/>
  <c r="L307" i="41" s="1"/>
  <c r="J307" i="41"/>
  <c r="H307" i="41"/>
  <c r="I307" i="41" s="1"/>
  <c r="G307" i="41"/>
  <c r="F307" i="41"/>
  <c r="E307" i="41"/>
  <c r="BC305" i="41"/>
  <c r="AM305" i="41"/>
  <c r="AL305" i="41"/>
  <c r="AK305" i="41"/>
  <c r="AJ305" i="41"/>
  <c r="AI305" i="41"/>
  <c r="AH305" i="41"/>
  <c r="AG305" i="41"/>
  <c r="AF305" i="41"/>
  <c r="AD305" i="41"/>
  <c r="AC305" i="41"/>
  <c r="AE305" i="41" s="1"/>
  <c r="AA305" i="41"/>
  <c r="Z305" i="41"/>
  <c r="Y305" i="41"/>
  <c r="V305" i="41"/>
  <c r="W305" i="41" s="1"/>
  <c r="U305" i="41"/>
  <c r="R305" i="41"/>
  <c r="S305" i="41" s="1"/>
  <c r="Q305" i="41"/>
  <c r="P305" i="41"/>
  <c r="N305" i="41"/>
  <c r="M305" i="41"/>
  <c r="K305" i="41"/>
  <c r="J305" i="41"/>
  <c r="H305" i="41"/>
  <c r="G305" i="41"/>
  <c r="F305" i="41"/>
  <c r="E305" i="41"/>
  <c r="AN305" i="41" s="1"/>
  <c r="AM304" i="41"/>
  <c r="AL304" i="41"/>
  <c r="AK304" i="41"/>
  <c r="AJ304" i="41"/>
  <c r="AI304" i="41"/>
  <c r="AH304" i="41"/>
  <c r="AG304" i="41"/>
  <c r="AF304" i="41"/>
  <c r="AD304" i="41"/>
  <c r="AE304" i="41" s="1"/>
  <c r="AC304" i="41"/>
  <c r="Z304" i="41"/>
  <c r="Y304" i="41"/>
  <c r="V304" i="41"/>
  <c r="W304" i="41" s="1"/>
  <c r="X304" i="41" s="1"/>
  <c r="U304" i="41"/>
  <c r="R304" i="41"/>
  <c r="S304" i="41" s="1"/>
  <c r="T304" i="41" s="1"/>
  <c r="Q304" i="41"/>
  <c r="P304" i="41"/>
  <c r="N304" i="41"/>
  <c r="O304" i="41" s="1"/>
  <c r="M304" i="41"/>
  <c r="K304" i="41"/>
  <c r="J304" i="41"/>
  <c r="I304" i="41"/>
  <c r="H304" i="41"/>
  <c r="G304" i="41"/>
  <c r="F304" i="41"/>
  <c r="E304" i="41"/>
  <c r="L304" i="41" s="1"/>
  <c r="AM303" i="41"/>
  <c r="AL303" i="41"/>
  <c r="AK303" i="41"/>
  <c r="AJ303" i="41"/>
  <c r="AI303" i="41"/>
  <c r="AH303" i="41"/>
  <c r="AG303" i="41"/>
  <c r="AF303" i="41"/>
  <c r="AD303" i="41"/>
  <c r="AC303" i="41"/>
  <c r="AE303" i="41" s="1"/>
  <c r="AA303" i="41"/>
  <c r="Z303" i="41"/>
  <c r="Y303" i="41"/>
  <c r="V303" i="41"/>
  <c r="W303" i="41" s="1"/>
  <c r="X303" i="41" s="1"/>
  <c r="U303" i="41"/>
  <c r="R303" i="41"/>
  <c r="S303" i="41" s="1"/>
  <c r="T303" i="41" s="1"/>
  <c r="Q303" i="41"/>
  <c r="P303" i="41"/>
  <c r="N303" i="41"/>
  <c r="M303" i="41"/>
  <c r="K303" i="41"/>
  <c r="L303" i="41" s="1"/>
  <c r="J303" i="41"/>
  <c r="H303" i="41"/>
  <c r="G303" i="41"/>
  <c r="F303" i="41"/>
  <c r="E303" i="41"/>
  <c r="AN303" i="41" s="1"/>
  <c r="AM302" i="41"/>
  <c r="AL302" i="41"/>
  <c r="AK302" i="41"/>
  <c r="AJ302" i="41"/>
  <c r="AI302" i="41"/>
  <c r="AH302" i="41"/>
  <c r="AG302" i="41"/>
  <c r="AF302" i="41"/>
  <c r="AD302" i="41"/>
  <c r="AE302" i="41" s="1"/>
  <c r="AC302" i="41"/>
  <c r="Z302" i="41"/>
  <c r="Y302" i="41"/>
  <c r="V302" i="41"/>
  <c r="W302" i="41" s="1"/>
  <c r="X302" i="41" s="1"/>
  <c r="U302" i="41"/>
  <c r="R302" i="41"/>
  <c r="S302" i="41" s="1"/>
  <c r="T302" i="41" s="1"/>
  <c r="Q302" i="41"/>
  <c r="P302" i="41"/>
  <c r="N302" i="41"/>
  <c r="O302" i="41" s="1"/>
  <c r="M302" i="41"/>
  <c r="K302" i="41"/>
  <c r="J302" i="41"/>
  <c r="I302" i="41"/>
  <c r="H302" i="41"/>
  <c r="G302" i="41"/>
  <c r="F302" i="41"/>
  <c r="E302" i="41"/>
  <c r="L302" i="41" s="1"/>
  <c r="AM300" i="41"/>
  <c r="AL300" i="41"/>
  <c r="AK300" i="41"/>
  <c r="AJ300" i="41"/>
  <c r="AI300" i="41"/>
  <c r="AH300" i="41"/>
  <c r="AG300" i="41"/>
  <c r="AF300" i="41"/>
  <c r="AD300" i="41"/>
  <c r="AC300" i="41"/>
  <c r="AE300" i="41" s="1"/>
  <c r="AA300" i="41"/>
  <c r="Z300" i="41"/>
  <c r="Y300" i="41"/>
  <c r="V300" i="41"/>
  <c r="W300" i="41" s="1"/>
  <c r="U300" i="41"/>
  <c r="R300" i="41"/>
  <c r="S300" i="41" s="1"/>
  <c r="Q300" i="41"/>
  <c r="P300" i="41"/>
  <c r="N300" i="41"/>
  <c r="M300" i="41"/>
  <c r="K300" i="41"/>
  <c r="J300" i="41"/>
  <c r="H300" i="41"/>
  <c r="G300" i="41"/>
  <c r="F300" i="41"/>
  <c r="E300" i="41"/>
  <c r="AN300" i="41" s="1"/>
  <c r="AM299" i="41"/>
  <c r="AL299" i="41"/>
  <c r="AK299" i="41"/>
  <c r="AJ299" i="41"/>
  <c r="AI299" i="41"/>
  <c r="AH299" i="41"/>
  <c r="AG299" i="41"/>
  <c r="AG310" i="41" s="1"/>
  <c r="AH360" i="41" s="1"/>
  <c r="AF299" i="41"/>
  <c r="AD299" i="41"/>
  <c r="AE299" i="41" s="1"/>
  <c r="AC299" i="41"/>
  <c r="Z299" i="41"/>
  <c r="Y299" i="41"/>
  <c r="V299" i="41"/>
  <c r="W299" i="41" s="1"/>
  <c r="X299" i="41" s="1"/>
  <c r="U299" i="41"/>
  <c r="R299" i="41"/>
  <c r="S299" i="41" s="1"/>
  <c r="T299" i="41" s="1"/>
  <c r="Q299" i="41"/>
  <c r="Q310" i="41" s="1"/>
  <c r="R360" i="41" s="1"/>
  <c r="P299" i="41"/>
  <c r="N299" i="41"/>
  <c r="O299" i="41" s="1"/>
  <c r="M299" i="41"/>
  <c r="K299" i="41"/>
  <c r="J299" i="41"/>
  <c r="I299" i="41"/>
  <c r="H299" i="41"/>
  <c r="G299" i="41"/>
  <c r="F299" i="41"/>
  <c r="E299" i="41"/>
  <c r="L299" i="41" s="1"/>
  <c r="AM298" i="41"/>
  <c r="AL298" i="41"/>
  <c r="AK298" i="41"/>
  <c r="AJ298" i="41"/>
  <c r="AI298" i="41"/>
  <c r="AH298" i="41"/>
  <c r="AG298" i="41"/>
  <c r="AF298" i="41"/>
  <c r="AD298" i="41"/>
  <c r="AC298" i="41"/>
  <c r="AE298" i="41" s="1"/>
  <c r="AA298" i="41"/>
  <c r="Z298" i="41"/>
  <c r="Y298" i="41"/>
  <c r="V298" i="41"/>
  <c r="W298" i="41" s="1"/>
  <c r="X298" i="41" s="1"/>
  <c r="U298" i="41"/>
  <c r="R298" i="41"/>
  <c r="S298" i="41" s="1"/>
  <c r="T298" i="41" s="1"/>
  <c r="Q298" i="41"/>
  <c r="P298" i="41"/>
  <c r="N298" i="41"/>
  <c r="M298" i="41"/>
  <c r="K298" i="41"/>
  <c r="L298" i="41" s="1"/>
  <c r="J298" i="41"/>
  <c r="H298" i="41"/>
  <c r="G298" i="41"/>
  <c r="F298" i="41"/>
  <c r="E298" i="41"/>
  <c r="AN298" i="41" s="1"/>
  <c r="BF297" i="41"/>
  <c r="BC297" i="41"/>
  <c r="AY297" i="41"/>
  <c r="AW297" i="41"/>
  <c r="AU297" i="41"/>
  <c r="AM297" i="41"/>
  <c r="AL297" i="41"/>
  <c r="AK297" i="41"/>
  <c r="AJ297" i="41"/>
  <c r="AI297" i="41"/>
  <c r="AH297" i="41"/>
  <c r="AG297" i="41"/>
  <c r="AF297" i="41"/>
  <c r="AD297" i="41"/>
  <c r="AE297" i="41" s="1"/>
  <c r="AC297" i="41"/>
  <c r="Z297" i="41"/>
  <c r="Y297" i="41"/>
  <c r="V297" i="41"/>
  <c r="U297" i="41"/>
  <c r="S297" i="41"/>
  <c r="T297" i="41" s="1"/>
  <c r="R297" i="41"/>
  <c r="Q297" i="41"/>
  <c r="P297" i="41"/>
  <c r="N297" i="41"/>
  <c r="O297" i="41" s="1"/>
  <c r="M297" i="41"/>
  <c r="K297" i="41"/>
  <c r="L297" i="41" s="1"/>
  <c r="J297" i="41"/>
  <c r="I297" i="41"/>
  <c r="H297" i="41"/>
  <c r="G297" i="41"/>
  <c r="F297" i="41"/>
  <c r="E297" i="41"/>
  <c r="AN297" i="41" s="1"/>
  <c r="AN296" i="41"/>
  <c r="AM296" i="41"/>
  <c r="AL296" i="41"/>
  <c r="AK296" i="41"/>
  <c r="AJ296" i="41"/>
  <c r="AI296" i="41"/>
  <c r="AH296" i="41"/>
  <c r="AG296" i="41"/>
  <c r="AF296" i="41"/>
  <c r="AE296" i="41"/>
  <c r="AD296" i="41"/>
  <c r="AC296" i="41"/>
  <c r="AA296" i="41"/>
  <c r="Z296" i="41"/>
  <c r="Z310" i="41" s="1"/>
  <c r="AA360" i="41" s="1"/>
  <c r="Y296" i="41"/>
  <c r="W296" i="41"/>
  <c r="X296" i="41" s="1"/>
  <c r="V296" i="41"/>
  <c r="U296" i="41"/>
  <c r="R296" i="41"/>
  <c r="Q296" i="41"/>
  <c r="P296" i="41"/>
  <c r="O296" i="41"/>
  <c r="N296" i="41"/>
  <c r="M296" i="41"/>
  <c r="K296" i="41"/>
  <c r="L296" i="41" s="1"/>
  <c r="J296" i="41"/>
  <c r="J310" i="41" s="1"/>
  <c r="J360" i="41" s="1"/>
  <c r="K360" i="41" s="1"/>
  <c r="H296" i="41"/>
  <c r="I296" i="41" s="1"/>
  <c r="G296" i="41"/>
  <c r="F296" i="41"/>
  <c r="E296" i="41"/>
  <c r="AM295" i="41"/>
  <c r="AL295" i="41"/>
  <c r="AL310" i="41" s="1"/>
  <c r="AM360" i="41" s="1"/>
  <c r="AK295" i="41"/>
  <c r="AK310" i="41" s="1"/>
  <c r="AL360" i="41" s="1"/>
  <c r="AJ295" i="41"/>
  <c r="AJ310" i="41" s="1"/>
  <c r="AK360" i="41" s="1"/>
  <c r="AI295" i="41"/>
  <c r="AI310" i="41" s="1"/>
  <c r="AJ360" i="41" s="1"/>
  <c r="AH295" i="41"/>
  <c r="AG295" i="41"/>
  <c r="AF295" i="41"/>
  <c r="AF310" i="41" s="1"/>
  <c r="AG360" i="41" s="1"/>
  <c r="AD295" i="41"/>
  <c r="AC295" i="41"/>
  <c r="Z295" i="41"/>
  <c r="Y295" i="41"/>
  <c r="V295" i="41"/>
  <c r="U295" i="41"/>
  <c r="U310" i="41" s="1"/>
  <c r="V360" i="41" s="1"/>
  <c r="T295" i="41"/>
  <c r="S295" i="41"/>
  <c r="R295" i="41"/>
  <c r="Q295" i="41"/>
  <c r="P295" i="41"/>
  <c r="P310" i="41" s="1"/>
  <c r="Q360" i="41" s="1"/>
  <c r="N295" i="41"/>
  <c r="M295" i="41"/>
  <c r="M310" i="41" s="1"/>
  <c r="L295" i="41"/>
  <c r="K295" i="41"/>
  <c r="K310" i="41" s="1"/>
  <c r="J295" i="41"/>
  <c r="I295" i="41"/>
  <c r="H295" i="41"/>
  <c r="H310" i="41" s="1"/>
  <c r="G295" i="41"/>
  <c r="G310" i="41" s="1"/>
  <c r="F295" i="41"/>
  <c r="F310" i="41" s="1"/>
  <c r="E295" i="41"/>
  <c r="AN295" i="41" s="1"/>
  <c r="AC290" i="41"/>
  <c r="D290" i="41"/>
  <c r="C359" i="41" s="1"/>
  <c r="AN288" i="41"/>
  <c r="AM288" i="41"/>
  <c r="AL288" i="41"/>
  <c r="AK288" i="41"/>
  <c r="AJ288" i="41"/>
  <c r="AI288" i="41"/>
  <c r="AH288" i="41"/>
  <c r="AG288" i="41"/>
  <c r="AF288" i="41"/>
  <c r="AE288" i="41"/>
  <c r="AD288" i="41"/>
  <c r="AC288" i="41"/>
  <c r="AA288" i="41"/>
  <c r="Z288" i="41"/>
  <c r="Y288" i="41"/>
  <c r="X288" i="41"/>
  <c r="W288" i="41"/>
  <c r="V288" i="41"/>
  <c r="AB288" i="41" s="1"/>
  <c r="U288" i="41"/>
  <c r="R288" i="41"/>
  <c r="S288" i="41" s="1"/>
  <c r="T288" i="41" s="1"/>
  <c r="Q288" i="41"/>
  <c r="P288" i="41"/>
  <c r="O288" i="41"/>
  <c r="N288" i="41"/>
  <c r="M288" i="41"/>
  <c r="K288" i="41"/>
  <c r="L288" i="41" s="1"/>
  <c r="J288" i="41"/>
  <c r="H288" i="41"/>
  <c r="I288" i="41" s="1"/>
  <c r="G288" i="41"/>
  <c r="F288" i="41"/>
  <c r="E288" i="41"/>
  <c r="AM287" i="41"/>
  <c r="AL287" i="41"/>
  <c r="AK287" i="41"/>
  <c r="AJ287" i="41"/>
  <c r="AI287" i="41"/>
  <c r="AH287" i="41"/>
  <c r="AG287" i="41"/>
  <c r="AF287" i="41"/>
  <c r="AD287" i="41"/>
  <c r="AE287" i="41" s="1"/>
  <c r="AC287" i="41"/>
  <c r="Z287" i="41"/>
  <c r="Y287" i="41"/>
  <c r="V287" i="41"/>
  <c r="U287" i="41"/>
  <c r="T287" i="41"/>
  <c r="S287" i="41"/>
  <c r="R287" i="41"/>
  <c r="Q287" i="41"/>
  <c r="P287" i="41"/>
  <c r="N287" i="41"/>
  <c r="O287" i="41" s="1"/>
  <c r="M287" i="41"/>
  <c r="L287" i="41"/>
  <c r="K287" i="41"/>
  <c r="J287" i="41"/>
  <c r="H287" i="41"/>
  <c r="G287" i="41"/>
  <c r="F287" i="41"/>
  <c r="E287" i="41"/>
  <c r="I287" i="41" s="1"/>
  <c r="AN285" i="41"/>
  <c r="AM285" i="41"/>
  <c r="AL285" i="41"/>
  <c r="AK285" i="41"/>
  <c r="AJ285" i="41"/>
  <c r="AI285" i="41"/>
  <c r="AH285" i="41"/>
  <c r="AG285" i="41"/>
  <c r="AF285" i="41"/>
  <c r="AE285" i="41"/>
  <c r="AD285" i="41"/>
  <c r="AC285" i="41"/>
  <c r="AA285" i="41"/>
  <c r="Z285" i="41"/>
  <c r="Y285" i="41"/>
  <c r="X285" i="41"/>
  <c r="W285" i="41"/>
  <c r="V285" i="41"/>
  <c r="U285" i="41"/>
  <c r="R285" i="41"/>
  <c r="S285" i="41" s="1"/>
  <c r="T285" i="41" s="1"/>
  <c r="Q285" i="41"/>
  <c r="P285" i="41"/>
  <c r="O285" i="41"/>
  <c r="N285" i="41"/>
  <c r="M285" i="41"/>
  <c r="K285" i="41"/>
  <c r="L285" i="41" s="1"/>
  <c r="J285" i="41"/>
  <c r="H285" i="41"/>
  <c r="I285" i="41" s="1"/>
  <c r="G285" i="41"/>
  <c r="F285" i="41"/>
  <c r="E285" i="41"/>
  <c r="AM284" i="41"/>
  <c r="AL284" i="41"/>
  <c r="AK284" i="41"/>
  <c r="AJ284" i="41"/>
  <c r="AI284" i="41"/>
  <c r="AH284" i="41"/>
  <c r="AG284" i="41"/>
  <c r="AF284" i="41"/>
  <c r="AD284" i="41"/>
  <c r="AE284" i="41" s="1"/>
  <c r="AC284" i="41"/>
  <c r="Z284" i="41"/>
  <c r="Y284" i="41"/>
  <c r="V284" i="41"/>
  <c r="U284" i="41"/>
  <c r="T284" i="41"/>
  <c r="S284" i="41"/>
  <c r="R284" i="41"/>
  <c r="Q284" i="41"/>
  <c r="P284" i="41"/>
  <c r="N284" i="41"/>
  <c r="O284" i="41" s="1"/>
  <c r="M284" i="41"/>
  <c r="L284" i="41"/>
  <c r="K284" i="41"/>
  <c r="J284" i="41"/>
  <c r="H284" i="41"/>
  <c r="I284" i="41" s="1"/>
  <c r="G284" i="41"/>
  <c r="F284" i="41"/>
  <c r="E284" i="41"/>
  <c r="AN284" i="41" s="1"/>
  <c r="AN283" i="41"/>
  <c r="AM283" i="41"/>
  <c r="AL283" i="41"/>
  <c r="AK283" i="41"/>
  <c r="AJ283" i="41"/>
  <c r="AI283" i="41"/>
  <c r="AH283" i="41"/>
  <c r="AG283" i="41"/>
  <c r="AF283" i="41"/>
  <c r="AE283" i="41"/>
  <c r="AD283" i="41"/>
  <c r="AC283" i="41"/>
  <c r="AA283" i="41"/>
  <c r="Z283" i="41"/>
  <c r="Y283" i="41"/>
  <c r="X283" i="41"/>
  <c r="W283" i="41"/>
  <c r="V283" i="41"/>
  <c r="U283" i="41"/>
  <c r="R283" i="41"/>
  <c r="S283" i="41" s="1"/>
  <c r="T283" i="41" s="1"/>
  <c r="Q283" i="41"/>
  <c r="P283" i="41"/>
  <c r="O283" i="41"/>
  <c r="N283" i="41"/>
  <c r="M283" i="41"/>
  <c r="K283" i="41"/>
  <c r="L283" i="41" s="1"/>
  <c r="J283" i="41"/>
  <c r="H283" i="41"/>
  <c r="I283" i="41" s="1"/>
  <c r="G283" i="41"/>
  <c r="F283" i="41"/>
  <c r="E283" i="41"/>
  <c r="BF282" i="41"/>
  <c r="BC282" i="41"/>
  <c r="AY282" i="41"/>
  <c r="N282" i="41" s="1"/>
  <c r="O282" i="41" s="1"/>
  <c r="AW282" i="41"/>
  <c r="AU282" i="41"/>
  <c r="AN282" i="41"/>
  <c r="AM282" i="41"/>
  <c r="AL282" i="41"/>
  <c r="AK282" i="41"/>
  <c r="AJ282" i="41"/>
  <c r="AI282" i="41"/>
  <c r="AH282" i="41"/>
  <c r="AG282" i="41"/>
  <c r="AF282" i="41"/>
  <c r="AE282" i="41"/>
  <c r="AD282" i="41"/>
  <c r="AC282" i="41"/>
  <c r="AB282" i="41"/>
  <c r="AA282" i="41"/>
  <c r="Z282" i="41"/>
  <c r="Y282" i="41"/>
  <c r="X282" i="41"/>
  <c r="W282" i="41"/>
  <c r="V282" i="41"/>
  <c r="U282" i="41"/>
  <c r="S282" i="41"/>
  <c r="T282" i="41" s="1"/>
  <c r="R282" i="41"/>
  <c r="Q282" i="41"/>
  <c r="P282" i="41"/>
  <c r="M282" i="41"/>
  <c r="K282" i="41"/>
  <c r="L282" i="41" s="1"/>
  <c r="J282" i="41"/>
  <c r="H282" i="41"/>
  <c r="I282" i="41" s="1"/>
  <c r="G282" i="41"/>
  <c r="F282" i="41"/>
  <c r="E282" i="41"/>
  <c r="AM281" i="41"/>
  <c r="AL281" i="41"/>
  <c r="AK281" i="41"/>
  <c r="AJ281" i="41"/>
  <c r="AI281" i="41"/>
  <c r="AH281" i="41"/>
  <c r="AG281" i="41"/>
  <c r="AF281" i="41"/>
  <c r="AE281" i="41"/>
  <c r="AD281" i="41"/>
  <c r="AC281" i="41"/>
  <c r="AB281" i="41"/>
  <c r="AA281" i="41"/>
  <c r="Z281" i="41"/>
  <c r="Y281" i="41"/>
  <c r="W281" i="41"/>
  <c r="X281" i="41" s="1"/>
  <c r="V281" i="41"/>
  <c r="U281" i="41"/>
  <c r="S281" i="41"/>
  <c r="R281" i="41"/>
  <c r="Q281" i="41"/>
  <c r="P281" i="41"/>
  <c r="O281" i="41"/>
  <c r="N281" i="41"/>
  <c r="M281" i="41"/>
  <c r="K281" i="41"/>
  <c r="J281" i="41"/>
  <c r="H281" i="41"/>
  <c r="I281" i="41" s="1"/>
  <c r="G281" i="41"/>
  <c r="F281" i="41"/>
  <c r="E281" i="41"/>
  <c r="T281" i="41" s="1"/>
  <c r="BC280" i="41"/>
  <c r="AM280" i="41"/>
  <c r="AL280" i="41"/>
  <c r="AK280" i="41"/>
  <c r="AJ280" i="41"/>
  <c r="AI280" i="41"/>
  <c r="AH280" i="41"/>
  <c r="AG280" i="41"/>
  <c r="AF280" i="41"/>
  <c r="AD280" i="41"/>
  <c r="AC280" i="41"/>
  <c r="AE280" i="41" s="1"/>
  <c r="AB280" i="41"/>
  <c r="Z280" i="41"/>
  <c r="Y280" i="41"/>
  <c r="V280" i="41"/>
  <c r="W280" i="41" s="1"/>
  <c r="X280" i="41" s="1"/>
  <c r="U280" i="41"/>
  <c r="R280" i="41"/>
  <c r="S280" i="41" s="1"/>
  <c r="T280" i="41" s="1"/>
  <c r="Q280" i="41"/>
  <c r="P280" i="41"/>
  <c r="N280" i="41"/>
  <c r="O280" i="41" s="1"/>
  <c r="M280" i="41"/>
  <c r="L280" i="41"/>
  <c r="K280" i="41"/>
  <c r="J280" i="41"/>
  <c r="I280" i="41"/>
  <c r="H280" i="41"/>
  <c r="G280" i="41"/>
  <c r="F280" i="41"/>
  <c r="E280" i="41"/>
  <c r="AN280" i="41" s="1"/>
  <c r="BF279" i="41"/>
  <c r="BC279" i="41"/>
  <c r="AY279" i="41"/>
  <c r="N279" i="41" s="1"/>
  <c r="AW279" i="41"/>
  <c r="AU279" i="41"/>
  <c r="AM279" i="41"/>
  <c r="AL279" i="41"/>
  <c r="AK279" i="41"/>
  <c r="AK290" i="41" s="1"/>
  <c r="AL359" i="41" s="1"/>
  <c r="AJ279" i="41"/>
  <c r="AJ290" i="41" s="1"/>
  <c r="AK359" i="41" s="1"/>
  <c r="AI279" i="41"/>
  <c r="AI290" i="41" s="1"/>
  <c r="AJ359" i="41" s="1"/>
  <c r="AH279" i="41"/>
  <c r="AG279" i="41"/>
  <c r="AG290" i="41" s="1"/>
  <c r="AH359" i="41" s="1"/>
  <c r="AF279" i="41"/>
  <c r="AF290" i="41" s="1"/>
  <c r="AG359" i="41" s="1"/>
  <c r="AD279" i="41"/>
  <c r="AD290" i="41" s="1"/>
  <c r="AE359" i="41" s="1"/>
  <c r="AC279" i="41"/>
  <c r="AE279" i="41" s="1"/>
  <c r="AA279" i="41"/>
  <c r="Z279" i="41"/>
  <c r="Y279" i="41"/>
  <c r="Y290" i="41" s="1"/>
  <c r="Z359" i="41" s="1"/>
  <c r="V279" i="41"/>
  <c r="W279" i="41" s="1"/>
  <c r="U279" i="41"/>
  <c r="U290" i="41" s="1"/>
  <c r="V359" i="41" s="1"/>
  <c r="R279" i="41"/>
  <c r="S279" i="41" s="1"/>
  <c r="Q279" i="41"/>
  <c r="Q290" i="41" s="1"/>
  <c r="R359" i="41" s="1"/>
  <c r="P279" i="41"/>
  <c r="P290" i="41" s="1"/>
  <c r="Q359" i="41" s="1"/>
  <c r="M279" i="41"/>
  <c r="M290" i="41" s="1"/>
  <c r="K279" i="41"/>
  <c r="K290" i="41" s="1"/>
  <c r="J279" i="41"/>
  <c r="H279" i="41"/>
  <c r="H290" i="41" s="1"/>
  <c r="G279" i="41"/>
  <c r="G290" i="41" s="1"/>
  <c r="F279" i="41"/>
  <c r="E279" i="41"/>
  <c r="E290" i="41" s="1"/>
  <c r="AN290" i="41" s="1"/>
  <c r="BC278" i="41"/>
  <c r="BC277" i="41"/>
  <c r="BC276" i="41"/>
  <c r="BC275" i="41"/>
  <c r="BC274" i="41"/>
  <c r="D274" i="41"/>
  <c r="C355" i="41" s="1"/>
  <c r="BC273" i="41"/>
  <c r="AM272" i="41"/>
  <c r="AL272" i="41"/>
  <c r="AK272" i="41"/>
  <c r="AJ272" i="41"/>
  <c r="AI272" i="41"/>
  <c r="AH272" i="41"/>
  <c r="AG272" i="41"/>
  <c r="AF272" i="41"/>
  <c r="AE272" i="41"/>
  <c r="AD272" i="41"/>
  <c r="AC272" i="41"/>
  <c r="AB272" i="41"/>
  <c r="Z272" i="41"/>
  <c r="Y272" i="41"/>
  <c r="W272" i="41"/>
  <c r="X272" i="41" s="1"/>
  <c r="V272" i="41"/>
  <c r="AA272" i="41" s="1"/>
  <c r="U272" i="41"/>
  <c r="R272" i="41"/>
  <c r="S272" i="41" s="1"/>
  <c r="T272" i="41" s="1"/>
  <c r="Q272" i="41"/>
  <c r="P272" i="41"/>
  <c r="O272" i="41"/>
  <c r="N272" i="41"/>
  <c r="M272" i="41"/>
  <c r="K272" i="41"/>
  <c r="J272" i="41"/>
  <c r="H272" i="41"/>
  <c r="I272" i="41" s="1"/>
  <c r="G272" i="41"/>
  <c r="F272" i="41"/>
  <c r="E272" i="41"/>
  <c r="L272" i="41" s="1"/>
  <c r="BF271" i="41"/>
  <c r="BC271" i="41"/>
  <c r="AY271" i="41"/>
  <c r="AW271" i="41"/>
  <c r="AU271" i="41"/>
  <c r="AN271" i="41"/>
  <c r="AC271" i="41"/>
  <c r="W271" i="41"/>
  <c r="X271" i="41" s="1"/>
  <c r="V271" i="41"/>
  <c r="U271" i="41"/>
  <c r="R271" i="41"/>
  <c r="S271" i="41" s="1"/>
  <c r="T271" i="41" s="1"/>
  <c r="Q271" i="41"/>
  <c r="P271" i="41"/>
  <c r="O271" i="41"/>
  <c r="N271" i="41"/>
  <c r="M271" i="41"/>
  <c r="K271" i="41"/>
  <c r="L271" i="41" s="1"/>
  <c r="J271" i="41"/>
  <c r="H271" i="41"/>
  <c r="I271" i="41" s="1"/>
  <c r="G271" i="41"/>
  <c r="F271" i="41"/>
  <c r="E271" i="41"/>
  <c r="BF270" i="41"/>
  <c r="BC270" i="41"/>
  <c r="AY270" i="41"/>
  <c r="N270" i="41" s="1"/>
  <c r="O270" i="41" s="1"/>
  <c r="AW270" i="41"/>
  <c r="AU270" i="41"/>
  <c r="AN270" i="41"/>
  <c r="AM270" i="41"/>
  <c r="AL270" i="41"/>
  <c r="AK270" i="41"/>
  <c r="AJ270" i="41"/>
  <c r="AI270" i="41"/>
  <c r="AH270" i="41"/>
  <c r="AG270" i="41"/>
  <c r="AF270" i="41"/>
  <c r="AE270" i="41"/>
  <c r="AD270" i="41"/>
  <c r="AC270" i="41"/>
  <c r="AB270" i="41"/>
  <c r="AA270" i="41"/>
  <c r="Z270" i="41"/>
  <c r="Y270" i="41"/>
  <c r="X270" i="41"/>
  <c r="W270" i="41"/>
  <c r="V270" i="41"/>
  <c r="U270" i="41"/>
  <c r="S270" i="41"/>
  <c r="T270" i="41" s="1"/>
  <c r="R270" i="41"/>
  <c r="Q270" i="41"/>
  <c r="P270" i="41"/>
  <c r="M270" i="41"/>
  <c r="K270" i="41"/>
  <c r="L270" i="41" s="1"/>
  <c r="J270" i="41"/>
  <c r="H270" i="41"/>
  <c r="I270" i="41" s="1"/>
  <c r="G270" i="41"/>
  <c r="F270" i="41"/>
  <c r="E270" i="41"/>
  <c r="BF269" i="41"/>
  <c r="BC269" i="41"/>
  <c r="AY269" i="41"/>
  <c r="AW269" i="41"/>
  <c r="K269" i="41" s="1"/>
  <c r="AU269" i="41"/>
  <c r="H269" i="41" s="1"/>
  <c r="I269" i="41" s="1"/>
  <c r="AM269" i="41"/>
  <c r="AL269" i="41"/>
  <c r="AK269" i="41"/>
  <c r="AJ269" i="41"/>
  <c r="AI269" i="41"/>
  <c r="AH269" i="41"/>
  <c r="AG269" i="41"/>
  <c r="AF269" i="41"/>
  <c r="AD269" i="41"/>
  <c r="AC269" i="41"/>
  <c r="AE269" i="41" s="1"/>
  <c r="AB269" i="41"/>
  <c r="Z269" i="41"/>
  <c r="Y269" i="41"/>
  <c r="W269" i="41"/>
  <c r="X269" i="41" s="1"/>
  <c r="V269" i="41"/>
  <c r="AA269" i="41" s="1"/>
  <c r="U269" i="41"/>
  <c r="R269" i="41"/>
  <c r="S269" i="41" s="1"/>
  <c r="T269" i="41" s="1"/>
  <c r="Q269" i="41"/>
  <c r="P269" i="41"/>
  <c r="N269" i="41"/>
  <c r="M269" i="41"/>
  <c r="L269" i="41"/>
  <c r="J269" i="41"/>
  <c r="G269" i="41"/>
  <c r="F269" i="41"/>
  <c r="E269" i="41"/>
  <c r="AN269" i="41" s="1"/>
  <c r="AN268" i="41"/>
  <c r="AM268" i="41"/>
  <c r="AL268" i="41"/>
  <c r="AK268" i="41"/>
  <c r="AJ268" i="41"/>
  <c r="AI268" i="41"/>
  <c r="AH268" i="41"/>
  <c r="AG268" i="41"/>
  <c r="AF268" i="41"/>
  <c r="AD268" i="41"/>
  <c r="AC268" i="41"/>
  <c r="AE268" i="41" s="1"/>
  <c r="Z268" i="41"/>
  <c r="Y268" i="41"/>
  <c r="V268" i="41"/>
  <c r="AB268" i="41" s="1"/>
  <c r="U268" i="41"/>
  <c r="S268" i="41"/>
  <c r="T268" i="41" s="1"/>
  <c r="R268" i="41"/>
  <c r="Q268" i="41"/>
  <c r="P268" i="41"/>
  <c r="N268" i="41"/>
  <c r="O268" i="41" s="1"/>
  <c r="M268" i="41"/>
  <c r="K268" i="41"/>
  <c r="J268" i="41"/>
  <c r="H268" i="41"/>
  <c r="I268" i="41" s="1"/>
  <c r="G268" i="41"/>
  <c r="F268" i="41"/>
  <c r="E268" i="41"/>
  <c r="L268" i="41" s="1"/>
  <c r="AM267" i="41"/>
  <c r="AL267" i="41"/>
  <c r="AK267" i="41"/>
  <c r="AJ267" i="41"/>
  <c r="AI267" i="41"/>
  <c r="AH267" i="41"/>
  <c r="AG267" i="41"/>
  <c r="AF267" i="41"/>
  <c r="AD267" i="41"/>
  <c r="AC267" i="41"/>
  <c r="AE267" i="41" s="1"/>
  <c r="AB267" i="41"/>
  <c r="Z267" i="41"/>
  <c r="Y267" i="41"/>
  <c r="V267" i="41"/>
  <c r="W267" i="41" s="1"/>
  <c r="X267" i="41" s="1"/>
  <c r="U267" i="41"/>
  <c r="R267" i="41"/>
  <c r="S267" i="41" s="1"/>
  <c r="T267" i="41" s="1"/>
  <c r="Q267" i="41"/>
  <c r="P267" i="41"/>
  <c r="N267" i="41"/>
  <c r="O267" i="41" s="1"/>
  <c r="M267" i="41"/>
  <c r="L267" i="41"/>
  <c r="K267" i="41"/>
  <c r="J267" i="41"/>
  <c r="I267" i="41"/>
  <c r="H267" i="41"/>
  <c r="G267" i="41"/>
  <c r="F267" i="41"/>
  <c r="E267" i="41"/>
  <c r="AN267" i="41" s="1"/>
  <c r="AN266" i="41"/>
  <c r="AM266" i="41"/>
  <c r="AL266" i="41"/>
  <c r="AK266" i="41"/>
  <c r="AJ266" i="41"/>
  <c r="AI266" i="41"/>
  <c r="AH266" i="41"/>
  <c r="AG266" i="41"/>
  <c r="AF266" i="41"/>
  <c r="AD266" i="41"/>
  <c r="AC266" i="41"/>
  <c r="AE266" i="41" s="1"/>
  <c r="Z266" i="41"/>
  <c r="Y266" i="41"/>
  <c r="V266" i="41"/>
  <c r="AB266" i="41" s="1"/>
  <c r="U266" i="41"/>
  <c r="R266" i="41"/>
  <c r="S266" i="41" s="1"/>
  <c r="T266" i="41" s="1"/>
  <c r="Q266" i="41"/>
  <c r="P266" i="41"/>
  <c r="N266" i="41"/>
  <c r="O266" i="41" s="1"/>
  <c r="M266" i="41"/>
  <c r="K266" i="41"/>
  <c r="L266" i="41" s="1"/>
  <c r="J266" i="41"/>
  <c r="H266" i="41"/>
  <c r="I266" i="41" s="1"/>
  <c r="G266" i="41"/>
  <c r="F266" i="41"/>
  <c r="E266" i="41"/>
  <c r="AM265" i="41"/>
  <c r="AL265" i="41"/>
  <c r="AK265" i="41"/>
  <c r="AJ265" i="41"/>
  <c r="AI265" i="41"/>
  <c r="AH265" i="41"/>
  <c r="AG265" i="41"/>
  <c r="AF265" i="41"/>
  <c r="AD265" i="41"/>
  <c r="AC265" i="41"/>
  <c r="AE265" i="41" s="1"/>
  <c r="AB265" i="41"/>
  <c r="Z265" i="41"/>
  <c r="Y265" i="41"/>
  <c r="W265" i="41"/>
  <c r="X265" i="41" s="1"/>
  <c r="V265" i="41"/>
  <c r="AA265" i="41" s="1"/>
  <c r="U265" i="41"/>
  <c r="T265" i="41"/>
  <c r="R265" i="41"/>
  <c r="S265" i="41" s="1"/>
  <c r="Q265" i="41"/>
  <c r="P265" i="41"/>
  <c r="N265" i="41"/>
  <c r="M265" i="41"/>
  <c r="L265" i="41"/>
  <c r="K265" i="41"/>
  <c r="J265" i="41"/>
  <c r="I265" i="41"/>
  <c r="H265" i="41"/>
  <c r="G265" i="41"/>
  <c r="F265" i="41"/>
  <c r="E265" i="41"/>
  <c r="AN265" i="41" s="1"/>
  <c r="AN264" i="41"/>
  <c r="AM264" i="41"/>
  <c r="AL264" i="41"/>
  <c r="AK264" i="41"/>
  <c r="AJ264" i="41"/>
  <c r="AI264" i="41"/>
  <c r="AH264" i="41"/>
  <c r="AG264" i="41"/>
  <c r="AF264" i="41"/>
  <c r="AD264" i="41"/>
  <c r="AC264" i="41"/>
  <c r="AE264" i="41" s="1"/>
  <c r="Z264" i="41"/>
  <c r="Y264" i="41"/>
  <c r="V264" i="41"/>
  <c r="AB264" i="41" s="1"/>
  <c r="U264" i="41"/>
  <c r="S264" i="41"/>
  <c r="T264" i="41" s="1"/>
  <c r="R264" i="41"/>
  <c r="Q264" i="41"/>
  <c r="P264" i="41"/>
  <c r="N264" i="41"/>
  <c r="O264" i="41" s="1"/>
  <c r="M264" i="41"/>
  <c r="K264" i="41"/>
  <c r="L264" i="41" s="1"/>
  <c r="J264" i="41"/>
  <c r="H264" i="41"/>
  <c r="I264" i="41" s="1"/>
  <c r="G264" i="41"/>
  <c r="F264" i="41"/>
  <c r="E264" i="41"/>
  <c r="BC263" i="41"/>
  <c r="AY263" i="41"/>
  <c r="AW263" i="41"/>
  <c r="AU263" i="41"/>
  <c r="AN263" i="41"/>
  <c r="AM263" i="41"/>
  <c r="AL263" i="41"/>
  <c r="AK263" i="41"/>
  <c r="AJ263" i="41"/>
  <c r="AI263" i="41"/>
  <c r="AH263" i="41"/>
  <c r="AG263" i="41"/>
  <c r="AF263" i="41"/>
  <c r="AD263" i="41"/>
  <c r="AC263" i="41"/>
  <c r="AE263" i="41" s="1"/>
  <c r="Z263" i="41"/>
  <c r="Y263" i="41"/>
  <c r="V263" i="41"/>
  <c r="AB263" i="41" s="1"/>
  <c r="U263" i="41"/>
  <c r="R263" i="41"/>
  <c r="S263" i="41" s="1"/>
  <c r="T263" i="41" s="1"/>
  <c r="Q263" i="41"/>
  <c r="P263" i="41"/>
  <c r="N263" i="41"/>
  <c r="O263" i="41" s="1"/>
  <c r="M263" i="41"/>
  <c r="K263" i="41"/>
  <c r="L263" i="41" s="1"/>
  <c r="J263" i="41"/>
  <c r="H263" i="41"/>
  <c r="I263" i="41" s="1"/>
  <c r="G263" i="41"/>
  <c r="F263" i="41"/>
  <c r="E263" i="41"/>
  <c r="BF262" i="41"/>
  <c r="AM262" i="41"/>
  <c r="AL262" i="41"/>
  <c r="AK262" i="41"/>
  <c r="AJ262" i="41"/>
  <c r="AI262" i="41"/>
  <c r="AH262" i="41"/>
  <c r="AG262" i="41"/>
  <c r="AF262" i="41"/>
  <c r="AD262" i="41"/>
  <c r="AC262" i="41"/>
  <c r="AE262" i="41" s="1"/>
  <c r="AA262" i="41"/>
  <c r="Z262" i="41"/>
  <c r="Y262" i="41"/>
  <c r="V262" i="41"/>
  <c r="W262" i="41" s="1"/>
  <c r="U262" i="41"/>
  <c r="S262" i="41"/>
  <c r="T262" i="41" s="1"/>
  <c r="R262" i="41"/>
  <c r="Q262" i="41"/>
  <c r="P262" i="41"/>
  <c r="N262" i="41"/>
  <c r="O262" i="41" s="1"/>
  <c r="M262" i="41"/>
  <c r="K262" i="41"/>
  <c r="J262" i="41"/>
  <c r="H262" i="41"/>
  <c r="I262" i="41" s="1"/>
  <c r="G262" i="41"/>
  <c r="F262" i="41"/>
  <c r="E262" i="41"/>
  <c r="AN262" i="41" s="1"/>
  <c r="AM261" i="41"/>
  <c r="AL261" i="41"/>
  <c r="AK261" i="41"/>
  <c r="AJ261" i="41"/>
  <c r="AI261" i="41"/>
  <c r="AH261" i="41"/>
  <c r="AG261" i="41"/>
  <c r="AF261" i="41"/>
  <c r="AD261" i="41"/>
  <c r="AE261" i="41" s="1"/>
  <c r="AC261" i="41"/>
  <c r="Z261" i="41"/>
  <c r="Y261" i="41"/>
  <c r="V261" i="41"/>
  <c r="W261" i="41" s="1"/>
  <c r="X261" i="41" s="1"/>
  <c r="U261" i="41"/>
  <c r="R261" i="41"/>
  <c r="S261" i="41" s="1"/>
  <c r="T261" i="41" s="1"/>
  <c r="Q261" i="41"/>
  <c r="P261" i="41"/>
  <c r="N261" i="41"/>
  <c r="O261" i="41" s="1"/>
  <c r="M261" i="41"/>
  <c r="K261" i="41"/>
  <c r="L261" i="41" s="1"/>
  <c r="J261" i="41"/>
  <c r="I261" i="41"/>
  <c r="H261" i="41"/>
  <c r="G261" i="41"/>
  <c r="F261" i="41"/>
  <c r="E261" i="41"/>
  <c r="AN261" i="41" s="1"/>
  <c r="AM260" i="41"/>
  <c r="AL260" i="41"/>
  <c r="AK260" i="41"/>
  <c r="AJ260" i="41"/>
  <c r="AI260" i="41"/>
  <c r="AH260" i="41"/>
  <c r="AG260" i="41"/>
  <c r="AF260" i="41"/>
  <c r="AD260" i="41"/>
  <c r="AC260" i="41"/>
  <c r="AE260" i="41" s="1"/>
  <c r="AA260" i="41"/>
  <c r="Z260" i="41"/>
  <c r="Y260" i="41"/>
  <c r="V260" i="41"/>
  <c r="W260" i="41" s="1"/>
  <c r="U260" i="41"/>
  <c r="S260" i="41"/>
  <c r="T260" i="41" s="1"/>
  <c r="R260" i="41"/>
  <c r="Q260" i="41"/>
  <c r="P260" i="41"/>
  <c r="N260" i="41"/>
  <c r="O260" i="41" s="1"/>
  <c r="M260" i="41"/>
  <c r="K260" i="41"/>
  <c r="J260" i="41"/>
  <c r="H260" i="41"/>
  <c r="I260" i="41" s="1"/>
  <c r="G260" i="41"/>
  <c r="F260" i="41"/>
  <c r="E260" i="41"/>
  <c r="AN260" i="41" s="1"/>
  <c r="AM259" i="41"/>
  <c r="AL259" i="41"/>
  <c r="AK259" i="41"/>
  <c r="AJ259" i="41"/>
  <c r="AI259" i="41"/>
  <c r="AH259" i="41"/>
  <c r="AG259" i="41"/>
  <c r="AG274" i="41" s="1"/>
  <c r="AH355" i="41" s="1"/>
  <c r="AF259" i="41"/>
  <c r="AE259" i="41"/>
  <c r="AD259" i="41"/>
  <c r="AC259" i="41"/>
  <c r="Z259" i="41"/>
  <c r="Y259" i="41"/>
  <c r="Y274" i="41" s="1"/>
  <c r="Z355" i="41" s="1"/>
  <c r="V259" i="41"/>
  <c r="W259" i="41" s="1"/>
  <c r="X259" i="41" s="1"/>
  <c r="U259" i="41"/>
  <c r="R259" i="41"/>
  <c r="S259" i="41" s="1"/>
  <c r="T259" i="41" s="1"/>
  <c r="Q259" i="41"/>
  <c r="Q274" i="41" s="1"/>
  <c r="R355" i="41" s="1"/>
  <c r="P259" i="41"/>
  <c r="N259" i="41"/>
  <c r="O259" i="41" s="1"/>
  <c r="M259" i="41"/>
  <c r="K259" i="41"/>
  <c r="L259" i="41" s="1"/>
  <c r="J259" i="41"/>
  <c r="I259" i="41"/>
  <c r="H259" i="41"/>
  <c r="G259" i="41"/>
  <c r="F259" i="41"/>
  <c r="E259" i="41"/>
  <c r="AN259" i="41" s="1"/>
  <c r="BC258" i="41"/>
  <c r="AY258" i="41"/>
  <c r="AW258" i="41"/>
  <c r="AU258" i="41"/>
  <c r="H258" i="41" s="1"/>
  <c r="AS258" i="41"/>
  <c r="AN258" i="41"/>
  <c r="AM258" i="41"/>
  <c r="AL258" i="41"/>
  <c r="AL274" i="41" s="1"/>
  <c r="AM355" i="41" s="1"/>
  <c r="AK258" i="41"/>
  <c r="AK274" i="41" s="1"/>
  <c r="AL355" i="41" s="1"/>
  <c r="AJ258" i="41"/>
  <c r="AJ274" i="41" s="1"/>
  <c r="AK355" i="41" s="1"/>
  <c r="AI258" i="41"/>
  <c r="AH258" i="41"/>
  <c r="AH274" i="41" s="1"/>
  <c r="AI355" i="41" s="1"/>
  <c r="AG258" i="41"/>
  <c r="AF258" i="41"/>
  <c r="AE258" i="41"/>
  <c r="AD258" i="41"/>
  <c r="AD274" i="41" s="1"/>
  <c r="AE355" i="41" s="1"/>
  <c r="AC258" i="41"/>
  <c r="AC274" i="41" s="1"/>
  <c r="Z258" i="41"/>
  <c r="Z274" i="41" s="1"/>
  <c r="AA355" i="41" s="1"/>
  <c r="Y258" i="41"/>
  <c r="W258" i="41"/>
  <c r="V258" i="41"/>
  <c r="V274" i="41" s="1"/>
  <c r="U258" i="41"/>
  <c r="R258" i="41"/>
  <c r="Q258" i="41"/>
  <c r="P258" i="41"/>
  <c r="P274" i="41" s="1"/>
  <c r="Q355" i="41" s="1"/>
  <c r="O258" i="41"/>
  <c r="N258" i="41"/>
  <c r="M258" i="41"/>
  <c r="K258" i="41"/>
  <c r="J258" i="41"/>
  <c r="J274" i="41" s="1"/>
  <c r="G258" i="41"/>
  <c r="G274" i="41" s="1"/>
  <c r="F258" i="41"/>
  <c r="F274" i="41" s="1"/>
  <c r="E258" i="41"/>
  <c r="E274" i="41" s="1"/>
  <c r="AN274" i="41" s="1"/>
  <c r="BC256" i="41"/>
  <c r="D251" i="41"/>
  <c r="C354" i="41" s="1"/>
  <c r="AM248" i="41"/>
  <c r="AL248" i="41"/>
  <c r="AK248" i="41"/>
  <c r="AJ248" i="41"/>
  <c r="AI248" i="41"/>
  <c r="AH248" i="41"/>
  <c r="AG248" i="41"/>
  <c r="AF248" i="41"/>
  <c r="AE248" i="41"/>
  <c r="AD248" i="41"/>
  <c r="AC248" i="41"/>
  <c r="AB248" i="41"/>
  <c r="Z248" i="41"/>
  <c r="Y248" i="41"/>
  <c r="W248" i="41"/>
  <c r="X248" i="41" s="1"/>
  <c r="V248" i="41"/>
  <c r="AA248" i="41" s="1"/>
  <c r="U248" i="41"/>
  <c r="S248" i="41"/>
  <c r="R248" i="41"/>
  <c r="Q248" i="41"/>
  <c r="P248" i="41"/>
  <c r="O248" i="41"/>
  <c r="N248" i="41"/>
  <c r="M248" i="41"/>
  <c r="K248" i="41"/>
  <c r="J248" i="41"/>
  <c r="H248" i="41"/>
  <c r="G248" i="41"/>
  <c r="F248" i="41"/>
  <c r="E248" i="41"/>
  <c r="T248" i="41" s="1"/>
  <c r="BF247" i="41"/>
  <c r="BC247" i="41"/>
  <c r="AY247" i="41"/>
  <c r="AW247" i="41"/>
  <c r="AU247" i="41"/>
  <c r="AN247" i="41"/>
  <c r="AC247" i="41"/>
  <c r="W247" i="41"/>
  <c r="X247" i="41" s="1"/>
  <c r="V247" i="41"/>
  <c r="U247" i="41"/>
  <c r="R247" i="41"/>
  <c r="S247" i="41" s="1"/>
  <c r="T247" i="41" s="1"/>
  <c r="Q247" i="41"/>
  <c r="P247" i="41"/>
  <c r="O247" i="41"/>
  <c r="N247" i="41"/>
  <c r="M247" i="41"/>
  <c r="K247" i="41"/>
  <c r="J247" i="41"/>
  <c r="H247" i="41"/>
  <c r="I247" i="41" s="1"/>
  <c r="G247" i="41"/>
  <c r="F247" i="41"/>
  <c r="E247" i="41"/>
  <c r="L247" i="41" s="1"/>
  <c r="AM246" i="41"/>
  <c r="AL246" i="41"/>
  <c r="AK246" i="41"/>
  <c r="AJ246" i="41"/>
  <c r="AI246" i="41"/>
  <c r="AH246" i="41"/>
  <c r="AG246" i="41"/>
  <c r="AF246" i="41"/>
  <c r="AD246" i="41"/>
  <c r="AC246" i="41"/>
  <c r="AE246" i="41" s="1"/>
  <c r="Z246" i="41"/>
  <c r="Y246" i="41"/>
  <c r="V246" i="41"/>
  <c r="U246" i="41"/>
  <c r="S246" i="41"/>
  <c r="T246" i="41" s="1"/>
  <c r="R246" i="41"/>
  <c r="Q246" i="41"/>
  <c r="P246" i="41"/>
  <c r="N246" i="41"/>
  <c r="O246" i="41" s="1"/>
  <c r="M246" i="41"/>
  <c r="K246" i="41"/>
  <c r="L246" i="41" s="1"/>
  <c r="J246" i="41"/>
  <c r="H246" i="41"/>
  <c r="I246" i="41" s="1"/>
  <c r="G246" i="41"/>
  <c r="F246" i="41"/>
  <c r="E246" i="41"/>
  <c r="AN246" i="41" s="1"/>
  <c r="BC245" i="41"/>
  <c r="AY245" i="41"/>
  <c r="N245" i="41" s="1"/>
  <c r="O245" i="41" s="1"/>
  <c r="AW245" i="41"/>
  <c r="AU245" i="41"/>
  <c r="AC245" i="41"/>
  <c r="AB245" i="41"/>
  <c r="Z245" i="41"/>
  <c r="Y245" i="41"/>
  <c r="V245" i="41"/>
  <c r="W245" i="41" s="1"/>
  <c r="X245" i="41" s="1"/>
  <c r="U245" i="41"/>
  <c r="T245" i="41"/>
  <c r="R245" i="41"/>
  <c r="S245" i="41" s="1"/>
  <c r="Q245" i="41"/>
  <c r="P245" i="41"/>
  <c r="M245" i="41"/>
  <c r="L245" i="41"/>
  <c r="K245" i="41"/>
  <c r="J245" i="41"/>
  <c r="I245" i="41"/>
  <c r="H245" i="41"/>
  <c r="G245" i="41"/>
  <c r="F245" i="41"/>
  <c r="E245" i="41"/>
  <c r="AN245" i="41" s="1"/>
  <c r="BF244" i="41"/>
  <c r="BC244" i="41"/>
  <c r="AY244" i="41"/>
  <c r="N244" i="41" s="1"/>
  <c r="O244" i="41" s="1"/>
  <c r="AW244" i="41"/>
  <c r="AU244" i="41"/>
  <c r="AM244" i="41"/>
  <c r="AL244" i="41"/>
  <c r="AK244" i="41"/>
  <c r="AJ244" i="41"/>
  <c r="AI244" i="41"/>
  <c r="AH244" i="41"/>
  <c r="AG244" i="41"/>
  <c r="AF244" i="41"/>
  <c r="AD244" i="41"/>
  <c r="AC244" i="41"/>
  <c r="AE244" i="41" s="1"/>
  <c r="AA244" i="41"/>
  <c r="Z244" i="41"/>
  <c r="Y244" i="41"/>
  <c r="V244" i="41"/>
  <c r="W244" i="41" s="1"/>
  <c r="X244" i="41" s="1"/>
  <c r="U244" i="41"/>
  <c r="R244" i="41"/>
  <c r="S244" i="41" s="1"/>
  <c r="T244" i="41" s="1"/>
  <c r="Q244" i="41"/>
  <c r="P244" i="41"/>
  <c r="M244" i="41"/>
  <c r="K244" i="41"/>
  <c r="J244" i="41"/>
  <c r="H244" i="41"/>
  <c r="I244" i="41" s="1"/>
  <c r="G244" i="41"/>
  <c r="F244" i="41"/>
  <c r="E244" i="41"/>
  <c r="AN244" i="41" s="1"/>
  <c r="BF243" i="41"/>
  <c r="BC243" i="41"/>
  <c r="AY243" i="41"/>
  <c r="AW243" i="41"/>
  <c r="AU243" i="41"/>
  <c r="AM243" i="41"/>
  <c r="AL243" i="41"/>
  <c r="AK243" i="41"/>
  <c r="AJ243" i="41"/>
  <c r="AI243" i="41"/>
  <c r="AH243" i="41"/>
  <c r="AG243" i="41"/>
  <c r="AF243" i="41"/>
  <c r="AD243" i="41"/>
  <c r="AE243" i="41" s="1"/>
  <c r="AC243" i="41"/>
  <c r="Z243" i="41"/>
  <c r="Y243" i="41"/>
  <c r="V243" i="41"/>
  <c r="W243" i="41" s="1"/>
  <c r="X243" i="41" s="1"/>
  <c r="U243" i="41"/>
  <c r="S243" i="41"/>
  <c r="T243" i="41" s="1"/>
  <c r="R243" i="41"/>
  <c r="Q243" i="41"/>
  <c r="P243" i="41"/>
  <c r="N243" i="41"/>
  <c r="O243" i="41" s="1"/>
  <c r="M243" i="41"/>
  <c r="L243" i="41"/>
  <c r="K243" i="41"/>
  <c r="J243" i="41"/>
  <c r="I243" i="41"/>
  <c r="H243" i="41"/>
  <c r="G243" i="41"/>
  <c r="F243" i="41"/>
  <c r="E243" i="41"/>
  <c r="AN243" i="41" s="1"/>
  <c r="AN242" i="41"/>
  <c r="AM242" i="41"/>
  <c r="AL242" i="41"/>
  <c r="AK242" i="41"/>
  <c r="AJ242" i="41"/>
  <c r="AI242" i="41"/>
  <c r="AH242" i="41"/>
  <c r="AG242" i="41"/>
  <c r="AF242" i="41"/>
  <c r="AE242" i="41"/>
  <c r="AD242" i="41"/>
  <c r="AC242" i="41"/>
  <c r="Z242" i="41"/>
  <c r="Y242" i="41"/>
  <c r="W242" i="41"/>
  <c r="X242" i="41" s="1"/>
  <c r="V242" i="41"/>
  <c r="AB242" i="41" s="1"/>
  <c r="U242" i="41"/>
  <c r="R242" i="41"/>
  <c r="S242" i="41" s="1"/>
  <c r="T242" i="41" s="1"/>
  <c r="Q242" i="41"/>
  <c r="P242" i="41"/>
  <c r="O242" i="41"/>
  <c r="N242" i="41"/>
  <c r="M242" i="41"/>
  <c r="K242" i="41"/>
  <c r="L242" i="41" s="1"/>
  <c r="J242" i="41"/>
  <c r="H242" i="41"/>
  <c r="I242" i="41" s="1"/>
  <c r="G242" i="41"/>
  <c r="F242" i="41"/>
  <c r="E242" i="41"/>
  <c r="AM241" i="41"/>
  <c r="AL241" i="41"/>
  <c r="AK241" i="41"/>
  <c r="AJ241" i="41"/>
  <c r="AI241" i="41"/>
  <c r="AH241" i="41"/>
  <c r="AG241" i="41"/>
  <c r="AF241" i="41"/>
  <c r="AD241" i="41"/>
  <c r="AC241" i="41"/>
  <c r="AE241" i="41" s="1"/>
  <c r="AB241" i="41"/>
  <c r="Z241" i="41"/>
  <c r="Y241" i="41"/>
  <c r="V241" i="41"/>
  <c r="W241" i="41" s="1"/>
  <c r="X241" i="41" s="1"/>
  <c r="U241" i="41"/>
  <c r="S241" i="41"/>
  <c r="T241" i="41" s="1"/>
  <c r="R241" i="41"/>
  <c r="Q241" i="41"/>
  <c r="P241" i="41"/>
  <c r="N241" i="41"/>
  <c r="O241" i="41" s="1"/>
  <c r="M241" i="41"/>
  <c r="L241" i="41"/>
  <c r="K241" i="41"/>
  <c r="J241" i="41"/>
  <c r="H241" i="41"/>
  <c r="I241" i="41" s="1"/>
  <c r="G241" i="41"/>
  <c r="F241" i="41"/>
  <c r="E241" i="41"/>
  <c r="AN241" i="41" s="1"/>
  <c r="AN240" i="41"/>
  <c r="AM240" i="41"/>
  <c r="AL240" i="41"/>
  <c r="AK240" i="41"/>
  <c r="AJ240" i="41"/>
  <c r="AI240" i="41"/>
  <c r="AH240" i="41"/>
  <c r="AH251" i="41" s="1"/>
  <c r="AI354" i="41" s="1"/>
  <c r="AG240" i="41"/>
  <c r="AF240" i="41"/>
  <c r="AE240" i="41"/>
  <c r="AD240" i="41"/>
  <c r="AC240" i="41"/>
  <c r="Z240" i="41"/>
  <c r="Y240" i="41"/>
  <c r="X240" i="41"/>
  <c r="W240" i="41"/>
  <c r="V240" i="41"/>
  <c r="AA240" i="41" s="1"/>
  <c r="U240" i="41"/>
  <c r="R240" i="41"/>
  <c r="S240" i="41" s="1"/>
  <c r="T240" i="41" s="1"/>
  <c r="Q240" i="41"/>
  <c r="P240" i="41"/>
  <c r="O240" i="41"/>
  <c r="N240" i="41"/>
  <c r="M240" i="41"/>
  <c r="K240" i="41"/>
  <c r="L240" i="41" s="1"/>
  <c r="J240" i="41"/>
  <c r="J251" i="41" s="1"/>
  <c r="H240" i="41"/>
  <c r="I240" i="41" s="1"/>
  <c r="G240" i="41"/>
  <c r="F240" i="41"/>
  <c r="E240" i="41"/>
  <c r="AM239" i="41"/>
  <c r="AL239" i="41"/>
  <c r="AK239" i="41"/>
  <c r="AK251" i="41" s="1"/>
  <c r="AL354" i="41" s="1"/>
  <c r="AJ239" i="41"/>
  <c r="AJ251" i="41" s="1"/>
  <c r="AK354" i="41" s="1"/>
  <c r="AI239" i="41"/>
  <c r="AH239" i="41"/>
  <c r="AG239" i="41"/>
  <c r="AG251" i="41" s="1"/>
  <c r="AH354" i="41" s="1"/>
  <c r="AF239" i="41"/>
  <c r="AD239" i="41"/>
  <c r="AD251" i="41" s="1"/>
  <c r="AE354" i="41" s="1"/>
  <c r="AC239" i="41"/>
  <c r="AC251" i="41" s="1"/>
  <c r="Z239" i="41"/>
  <c r="Y239" i="41"/>
  <c r="Y251" i="41" s="1"/>
  <c r="Z354" i="41" s="1"/>
  <c r="V239" i="41"/>
  <c r="U239" i="41"/>
  <c r="S239" i="41"/>
  <c r="R239" i="41"/>
  <c r="Q239" i="41"/>
  <c r="Q251" i="41" s="1"/>
  <c r="R354" i="41" s="1"/>
  <c r="P239" i="41"/>
  <c r="N239" i="41"/>
  <c r="M239" i="41"/>
  <c r="K239" i="41"/>
  <c r="K251" i="41" s="1"/>
  <c r="J239" i="41"/>
  <c r="H239" i="41"/>
  <c r="G239" i="41"/>
  <c r="F239" i="41"/>
  <c r="F251" i="41" s="1"/>
  <c r="E239" i="41"/>
  <c r="D233" i="41"/>
  <c r="C353" i="41" s="1"/>
  <c r="AN231" i="41"/>
  <c r="Z231" i="41"/>
  <c r="Y231" i="41"/>
  <c r="V231" i="41"/>
  <c r="AA231" i="41" s="1"/>
  <c r="U231" i="41"/>
  <c r="R231" i="41"/>
  <c r="S231" i="41" s="1"/>
  <c r="T231" i="41" s="1"/>
  <c r="Q231" i="41"/>
  <c r="P231" i="41"/>
  <c r="N231" i="41"/>
  <c r="O231" i="41" s="1"/>
  <c r="M231" i="41"/>
  <c r="K231" i="41"/>
  <c r="J231" i="41"/>
  <c r="H231" i="41"/>
  <c r="I231" i="41" s="1"/>
  <c r="G231" i="41"/>
  <c r="F231" i="41"/>
  <c r="E231" i="41"/>
  <c r="Z230" i="41"/>
  <c r="Y230" i="41"/>
  <c r="V230" i="41"/>
  <c r="U230" i="41"/>
  <c r="S230" i="41"/>
  <c r="T230" i="41" s="1"/>
  <c r="R230" i="41"/>
  <c r="Q230" i="41"/>
  <c r="P230" i="41"/>
  <c r="N230" i="41"/>
  <c r="O230" i="41" s="1"/>
  <c r="M230" i="41"/>
  <c r="K230" i="41"/>
  <c r="L230" i="41" s="1"/>
  <c r="J230" i="41"/>
  <c r="I230" i="41"/>
  <c r="H230" i="41"/>
  <c r="G230" i="41"/>
  <c r="F230" i="41"/>
  <c r="E230" i="41"/>
  <c r="AN230" i="41" s="1"/>
  <c r="BF228" i="41"/>
  <c r="BC228" i="41"/>
  <c r="AY228" i="41"/>
  <c r="AW228" i="41"/>
  <c r="AU228" i="41"/>
  <c r="AB228" i="41"/>
  <c r="Z228" i="41"/>
  <c r="Y228" i="41"/>
  <c r="W228" i="41"/>
  <c r="X228" i="41" s="1"/>
  <c r="V228" i="41"/>
  <c r="AA228" i="41" s="1"/>
  <c r="U228" i="41"/>
  <c r="T228" i="41"/>
  <c r="S228" i="41"/>
  <c r="R228" i="41"/>
  <c r="Q228" i="41"/>
  <c r="P228" i="41"/>
  <c r="N228" i="41"/>
  <c r="M228" i="41"/>
  <c r="L228" i="41"/>
  <c r="K228" i="41"/>
  <c r="J228" i="41"/>
  <c r="H228" i="41"/>
  <c r="I228" i="41" s="1"/>
  <c r="G228" i="41"/>
  <c r="F228" i="41"/>
  <c r="E228" i="41"/>
  <c r="O228" i="41" s="1"/>
  <c r="BF227" i="41"/>
  <c r="BC227" i="41"/>
  <c r="AY227" i="41"/>
  <c r="AW227" i="41"/>
  <c r="AU227" i="41"/>
  <c r="AM227" i="41"/>
  <c r="AL227" i="41"/>
  <c r="AK227" i="41"/>
  <c r="AJ227" i="41"/>
  <c r="AI227" i="41"/>
  <c r="AH227" i="41"/>
  <c r="AG227" i="41"/>
  <c r="AF227" i="41"/>
  <c r="AD227" i="41"/>
  <c r="AC227" i="41"/>
  <c r="AE227" i="41" s="1"/>
  <c r="Z227" i="41"/>
  <c r="Y227" i="41"/>
  <c r="V227" i="41"/>
  <c r="AA227" i="41" s="1"/>
  <c r="U227" i="41"/>
  <c r="S227" i="41"/>
  <c r="R227" i="41"/>
  <c r="Q227" i="41"/>
  <c r="P227" i="41"/>
  <c r="N227" i="41"/>
  <c r="M227" i="41"/>
  <c r="K227" i="41"/>
  <c r="J227" i="41"/>
  <c r="H227" i="41"/>
  <c r="I227" i="41" s="1"/>
  <c r="G227" i="41"/>
  <c r="F227" i="41"/>
  <c r="E227" i="41"/>
  <c r="BF226" i="41"/>
  <c r="BC226" i="41"/>
  <c r="AY226" i="41"/>
  <c r="AW226" i="41"/>
  <c r="AU226" i="41"/>
  <c r="AM226" i="41"/>
  <c r="AG226" i="41"/>
  <c r="AD226" i="41"/>
  <c r="AC226" i="41"/>
  <c r="AE226" i="41" s="1"/>
  <c r="Z226" i="41"/>
  <c r="Y226" i="41"/>
  <c r="V226" i="41"/>
  <c r="AB226" i="41" s="1"/>
  <c r="U226" i="41"/>
  <c r="R226" i="41"/>
  <c r="S226" i="41" s="1"/>
  <c r="T226" i="41" s="1"/>
  <c r="Q226" i="41"/>
  <c r="P226" i="41"/>
  <c r="N226" i="41"/>
  <c r="O226" i="41" s="1"/>
  <c r="M226" i="41"/>
  <c r="K226" i="41"/>
  <c r="L226" i="41" s="1"/>
  <c r="J226" i="41"/>
  <c r="H226" i="41"/>
  <c r="I226" i="41" s="1"/>
  <c r="G226" i="41"/>
  <c r="F226" i="41"/>
  <c r="E226" i="41"/>
  <c r="AN226" i="41" s="1"/>
  <c r="BC225" i="41"/>
  <c r="AY225" i="41"/>
  <c r="AW225" i="41"/>
  <c r="AU225" i="41"/>
  <c r="AN225" i="41"/>
  <c r="AM225" i="41"/>
  <c r="AL225" i="41"/>
  <c r="AK225" i="41"/>
  <c r="AJ225" i="41"/>
  <c r="AI225" i="41"/>
  <c r="AH225" i="41"/>
  <c r="AG225" i="41"/>
  <c r="AF225" i="41"/>
  <c r="AD225" i="41"/>
  <c r="AC225" i="41"/>
  <c r="AE225" i="41" s="1"/>
  <c r="Z225" i="41"/>
  <c r="Y225" i="41"/>
  <c r="V225" i="41"/>
  <c r="AB225" i="41" s="1"/>
  <c r="U225" i="41"/>
  <c r="R225" i="41"/>
  <c r="S225" i="41" s="1"/>
  <c r="T225" i="41" s="1"/>
  <c r="Q225" i="41"/>
  <c r="P225" i="41"/>
  <c r="N225" i="41"/>
  <c r="O225" i="41" s="1"/>
  <c r="M225" i="41"/>
  <c r="K225" i="41"/>
  <c r="L225" i="41" s="1"/>
  <c r="J225" i="41"/>
  <c r="H225" i="41"/>
  <c r="I225" i="41" s="1"/>
  <c r="G225" i="41"/>
  <c r="F225" i="41"/>
  <c r="E225" i="41"/>
  <c r="BF224" i="41"/>
  <c r="AM224" i="41"/>
  <c r="AL224" i="41"/>
  <c r="AK224" i="41"/>
  <c r="AJ224" i="41"/>
  <c r="AI224" i="41"/>
  <c r="AH224" i="41"/>
  <c r="AG224" i="41"/>
  <c r="AF224" i="41"/>
  <c r="AD224" i="41"/>
  <c r="AC224" i="41"/>
  <c r="AE224" i="41" s="1"/>
  <c r="Z224" i="41"/>
  <c r="Y224" i="41"/>
  <c r="V224" i="41"/>
  <c r="AA224" i="41" s="1"/>
  <c r="U224" i="41"/>
  <c r="R224" i="41"/>
  <c r="S224" i="41" s="1"/>
  <c r="T224" i="41" s="1"/>
  <c r="Q224" i="41"/>
  <c r="P224" i="41"/>
  <c r="N224" i="41"/>
  <c r="O224" i="41" s="1"/>
  <c r="M224" i="41"/>
  <c r="K224" i="41"/>
  <c r="J224" i="41"/>
  <c r="H224" i="41"/>
  <c r="I224" i="41" s="1"/>
  <c r="G224" i="41"/>
  <c r="F224" i="41"/>
  <c r="E224" i="41"/>
  <c r="BF223" i="41"/>
  <c r="BC223" i="41"/>
  <c r="AY223" i="41"/>
  <c r="AW223" i="41"/>
  <c r="AU223" i="41"/>
  <c r="AM223" i="41"/>
  <c r="AL223" i="41"/>
  <c r="AK223" i="41"/>
  <c r="AJ223" i="41"/>
  <c r="AI223" i="41"/>
  <c r="AH223" i="41"/>
  <c r="AG223" i="41"/>
  <c r="AF223" i="41"/>
  <c r="AD223" i="41"/>
  <c r="AE223" i="41" s="1"/>
  <c r="AC223" i="41"/>
  <c r="Z223" i="41"/>
  <c r="Y223" i="41"/>
  <c r="V223" i="41"/>
  <c r="U223" i="41"/>
  <c r="R223" i="41"/>
  <c r="S223" i="41" s="1"/>
  <c r="T223" i="41" s="1"/>
  <c r="Q223" i="41"/>
  <c r="P223" i="41"/>
  <c r="N223" i="41"/>
  <c r="O223" i="41" s="1"/>
  <c r="M223" i="41"/>
  <c r="K223" i="41"/>
  <c r="L223" i="41" s="1"/>
  <c r="J223" i="41"/>
  <c r="H223" i="41"/>
  <c r="I223" i="41" s="1"/>
  <c r="G223" i="41"/>
  <c r="F223" i="41"/>
  <c r="E223" i="41"/>
  <c r="AN223" i="41" s="1"/>
  <c r="BF222" i="41"/>
  <c r="BC222" i="41"/>
  <c r="AY222" i="41"/>
  <c r="AW222" i="41"/>
  <c r="AU222" i="41"/>
  <c r="AM222" i="41"/>
  <c r="AL222" i="41"/>
  <c r="AK222" i="41"/>
  <c r="AJ222" i="41"/>
  <c r="AI222" i="41"/>
  <c r="AH222" i="41"/>
  <c r="AG222" i="41"/>
  <c r="AF222" i="41"/>
  <c r="AE222" i="41"/>
  <c r="AD222" i="41"/>
  <c r="AC222" i="41"/>
  <c r="Z222" i="41"/>
  <c r="Y222" i="41"/>
  <c r="W222" i="41"/>
  <c r="X222" i="41" s="1"/>
  <c r="V222" i="41"/>
  <c r="AB222" i="41" s="1"/>
  <c r="U222" i="41"/>
  <c r="R222" i="41"/>
  <c r="S222" i="41" s="1"/>
  <c r="T222" i="41" s="1"/>
  <c r="Q222" i="41"/>
  <c r="P222" i="41"/>
  <c r="O222" i="41"/>
  <c r="N222" i="41"/>
  <c r="M222" i="41"/>
  <c r="K222" i="41"/>
  <c r="L222" i="41" s="1"/>
  <c r="J222" i="41"/>
  <c r="H222" i="41"/>
  <c r="I222" i="41" s="1"/>
  <c r="G222" i="41"/>
  <c r="F222" i="41"/>
  <c r="E222" i="41"/>
  <c r="AN222" i="41" s="1"/>
  <c r="BC221" i="41"/>
  <c r="AY221" i="41"/>
  <c r="AW221" i="41"/>
  <c r="AU221" i="41"/>
  <c r="AM221" i="41"/>
  <c r="AL221" i="41"/>
  <c r="AK221" i="41"/>
  <c r="AJ221" i="41"/>
  <c r="AI221" i="41"/>
  <c r="AH221" i="41"/>
  <c r="AG221" i="41"/>
  <c r="AF221" i="41"/>
  <c r="AE221" i="41"/>
  <c r="AD221" i="41"/>
  <c r="AC221" i="41"/>
  <c r="Z221" i="41"/>
  <c r="Y221" i="41"/>
  <c r="W221" i="41"/>
  <c r="X221" i="41" s="1"/>
  <c r="V221" i="41"/>
  <c r="AB221" i="41" s="1"/>
  <c r="U221" i="41"/>
  <c r="R221" i="41"/>
  <c r="S221" i="41" s="1"/>
  <c r="T221" i="41" s="1"/>
  <c r="Q221" i="41"/>
  <c r="P221" i="41"/>
  <c r="O221" i="41"/>
  <c r="N221" i="41"/>
  <c r="M221" i="41"/>
  <c r="K221" i="41"/>
  <c r="L221" i="41" s="1"/>
  <c r="J221" i="41"/>
  <c r="H221" i="41"/>
  <c r="I221" i="41" s="1"/>
  <c r="G221" i="41"/>
  <c r="F221" i="41"/>
  <c r="E221" i="41"/>
  <c r="AN221" i="41" s="1"/>
  <c r="AM220" i="41"/>
  <c r="AL220" i="41"/>
  <c r="AK220" i="41"/>
  <c r="AJ220" i="41"/>
  <c r="AI220" i="41"/>
  <c r="AH220" i="41"/>
  <c r="AG220" i="41"/>
  <c r="AF220" i="41"/>
  <c r="AE220" i="41"/>
  <c r="AD220" i="41"/>
  <c r="AC220" i="41"/>
  <c r="AA220" i="41"/>
  <c r="Z220" i="41"/>
  <c r="Y220" i="41"/>
  <c r="W220" i="41"/>
  <c r="X220" i="41" s="1"/>
  <c r="V220" i="41"/>
  <c r="AB220" i="41" s="1"/>
  <c r="U220" i="41"/>
  <c r="S220" i="41"/>
  <c r="T220" i="41" s="1"/>
  <c r="R220" i="41"/>
  <c r="Q220" i="41"/>
  <c r="P220" i="41"/>
  <c r="O220" i="41"/>
  <c r="N220" i="41"/>
  <c r="M220" i="41"/>
  <c r="K220" i="41"/>
  <c r="L220" i="41" s="1"/>
  <c r="J220" i="41"/>
  <c r="H220" i="41"/>
  <c r="I220" i="41" s="1"/>
  <c r="G220" i="41"/>
  <c r="F220" i="41"/>
  <c r="E220" i="41"/>
  <c r="AN220" i="41" s="1"/>
  <c r="AM219" i="41"/>
  <c r="AL219" i="41"/>
  <c r="AK219" i="41"/>
  <c r="AJ219" i="41"/>
  <c r="AI219" i="41"/>
  <c r="AH219" i="41"/>
  <c r="AG219" i="41"/>
  <c r="AF219" i="41"/>
  <c r="AE219" i="41"/>
  <c r="AD219" i="41"/>
  <c r="AC219" i="41"/>
  <c r="Z219" i="41"/>
  <c r="Y219" i="41"/>
  <c r="W219" i="41"/>
  <c r="X219" i="41" s="1"/>
  <c r="V219" i="41"/>
  <c r="AB219" i="41" s="1"/>
  <c r="U219" i="41"/>
  <c r="R219" i="41"/>
  <c r="S219" i="41" s="1"/>
  <c r="T219" i="41" s="1"/>
  <c r="Q219" i="41"/>
  <c r="P219" i="41"/>
  <c r="O219" i="41"/>
  <c r="N219" i="41"/>
  <c r="M219" i="41"/>
  <c r="K219" i="41"/>
  <c r="L219" i="41" s="1"/>
  <c r="J219" i="41"/>
  <c r="H219" i="41"/>
  <c r="I219" i="41" s="1"/>
  <c r="G219" i="41"/>
  <c r="F219" i="41"/>
  <c r="E219" i="41"/>
  <c r="AN219" i="41" s="1"/>
  <c r="AM218" i="41"/>
  <c r="AL218" i="41"/>
  <c r="AK218" i="41"/>
  <c r="AJ218" i="41"/>
  <c r="AI218" i="41"/>
  <c r="AH218" i="41"/>
  <c r="AG218" i="41"/>
  <c r="AF218" i="41"/>
  <c r="AE218" i="41"/>
  <c r="AD218" i="41"/>
  <c r="AC218" i="41"/>
  <c r="AA218" i="41"/>
  <c r="Z218" i="41"/>
  <c r="Y218" i="41"/>
  <c r="V218" i="41"/>
  <c r="W218" i="41" s="1"/>
  <c r="X218" i="41" s="1"/>
  <c r="U218" i="41"/>
  <c r="S218" i="41"/>
  <c r="T218" i="41" s="1"/>
  <c r="R218" i="41"/>
  <c r="Q218" i="41"/>
  <c r="P218" i="41"/>
  <c r="N218" i="41"/>
  <c r="O218" i="41" s="1"/>
  <c r="M218" i="41"/>
  <c r="K218" i="41"/>
  <c r="L218" i="41" s="1"/>
  <c r="J218" i="41"/>
  <c r="I218" i="41"/>
  <c r="H218" i="41"/>
  <c r="G218" i="41"/>
  <c r="F218" i="41"/>
  <c r="E218" i="41"/>
  <c r="AN218" i="41" s="1"/>
  <c r="AM217" i="41"/>
  <c r="AL217" i="41"/>
  <c r="AK217" i="41"/>
  <c r="AJ217" i="41"/>
  <c r="AI217" i="41"/>
  <c r="AH217" i="41"/>
  <c r="AG217" i="41"/>
  <c r="AF217" i="41"/>
  <c r="AE217" i="41"/>
  <c r="AD217" i="41"/>
  <c r="AC217" i="41"/>
  <c r="Z217" i="41"/>
  <c r="Y217" i="41"/>
  <c r="W217" i="41"/>
  <c r="X217" i="41" s="1"/>
  <c r="V217" i="41"/>
  <c r="AB217" i="41" s="1"/>
  <c r="U217" i="41"/>
  <c r="S217" i="41"/>
  <c r="R217" i="41"/>
  <c r="Q217" i="41"/>
  <c r="P217" i="41"/>
  <c r="O217" i="41"/>
  <c r="N217" i="41"/>
  <c r="M217" i="41"/>
  <c r="L217" i="41"/>
  <c r="K217" i="41"/>
  <c r="J217" i="41"/>
  <c r="H217" i="41"/>
  <c r="I217" i="41" s="1"/>
  <c r="G217" i="41"/>
  <c r="F217" i="41"/>
  <c r="E217" i="41"/>
  <c r="T217" i="41" s="1"/>
  <c r="AM216" i="41"/>
  <c r="AL216" i="41"/>
  <c r="AK216" i="41"/>
  <c r="AJ216" i="41"/>
  <c r="AI216" i="41"/>
  <c r="AI233" i="41" s="1"/>
  <c r="AJ353" i="41" s="1"/>
  <c r="AH216" i="41"/>
  <c r="AG216" i="41"/>
  <c r="AF216" i="41"/>
  <c r="AD216" i="41"/>
  <c r="AC216" i="41"/>
  <c r="AE216" i="41" s="1"/>
  <c r="AA216" i="41"/>
  <c r="Z216" i="41"/>
  <c r="Y216" i="41"/>
  <c r="V216" i="41"/>
  <c r="W216" i="41" s="1"/>
  <c r="X216" i="41" s="1"/>
  <c r="U216" i="41"/>
  <c r="S216" i="41"/>
  <c r="T216" i="41" s="1"/>
  <c r="R216" i="41"/>
  <c r="Q216" i="41"/>
  <c r="P216" i="41"/>
  <c r="N216" i="41"/>
  <c r="M216" i="41"/>
  <c r="K216" i="41"/>
  <c r="L216" i="41" s="1"/>
  <c r="J216" i="41"/>
  <c r="H216" i="41"/>
  <c r="I216" i="41" s="1"/>
  <c r="G216" i="41"/>
  <c r="F216" i="41"/>
  <c r="E216" i="41"/>
  <c r="AN216" i="41" s="1"/>
  <c r="AM215" i="41"/>
  <c r="AL215" i="41"/>
  <c r="AK215" i="41"/>
  <c r="AJ215" i="41"/>
  <c r="AI215" i="41"/>
  <c r="AH215" i="41"/>
  <c r="AG215" i="41"/>
  <c r="AF215" i="41"/>
  <c r="AE215" i="41"/>
  <c r="AD215" i="41"/>
  <c r="AC215" i="41"/>
  <c r="Z215" i="41"/>
  <c r="Y215" i="41"/>
  <c r="W215" i="41"/>
  <c r="X215" i="41" s="1"/>
  <c r="V215" i="41"/>
  <c r="AB215" i="41" s="1"/>
  <c r="U215" i="41"/>
  <c r="R215" i="41"/>
  <c r="S215" i="41" s="1"/>
  <c r="T215" i="41" s="1"/>
  <c r="Q215" i="41"/>
  <c r="P215" i="41"/>
  <c r="O215" i="41"/>
  <c r="N215" i="41"/>
  <c r="M215" i="41"/>
  <c r="K215" i="41"/>
  <c r="J215" i="41"/>
  <c r="H215" i="41"/>
  <c r="I215" i="41" s="1"/>
  <c r="G215" i="41"/>
  <c r="F215" i="41"/>
  <c r="E215" i="41"/>
  <c r="L215" i="41" s="1"/>
  <c r="BC214" i="41"/>
  <c r="AY214" i="41"/>
  <c r="AW214" i="41"/>
  <c r="AU214" i="41"/>
  <c r="AS214" i="41"/>
  <c r="AN214" i="41"/>
  <c r="AM214" i="41"/>
  <c r="AM233" i="41" s="1"/>
  <c r="AN353" i="41" s="1"/>
  <c r="AL214" i="41"/>
  <c r="AL233" i="41" s="1"/>
  <c r="AM353" i="41" s="1"/>
  <c r="AK214" i="41"/>
  <c r="AJ214" i="41"/>
  <c r="AJ233" i="41" s="1"/>
  <c r="AK353" i="41" s="1"/>
  <c r="AI214" i="41"/>
  <c r="AH214" i="41"/>
  <c r="AH233" i="41" s="1"/>
  <c r="AI353" i="41" s="1"/>
  <c r="AG214" i="41"/>
  <c r="AF214" i="41"/>
  <c r="AF233" i="41" s="1"/>
  <c r="AG353" i="41" s="1"/>
  <c r="AD214" i="41"/>
  <c r="AD233" i="41" s="1"/>
  <c r="AE353" i="41" s="1"/>
  <c r="AC214" i="41"/>
  <c r="AC233" i="41" s="1"/>
  <c r="AD353" i="41" s="1"/>
  <c r="Z214" i="41"/>
  <c r="Z233" i="41" s="1"/>
  <c r="AA353" i="41" s="1"/>
  <c r="Y214" i="41"/>
  <c r="Y233" i="41" s="1"/>
  <c r="Z353" i="41" s="1"/>
  <c r="V214" i="41"/>
  <c r="AB214" i="41" s="1"/>
  <c r="AB233" i="41" s="1"/>
  <c r="AC353" i="41" s="1"/>
  <c r="AC356" i="41" s="1"/>
  <c r="U214" i="41"/>
  <c r="S214" i="41"/>
  <c r="T214" i="41" s="1"/>
  <c r="R214" i="41"/>
  <c r="R233" i="41" s="1"/>
  <c r="Q214" i="41"/>
  <c r="Q233" i="41" s="1"/>
  <c r="R353" i="41" s="1"/>
  <c r="P214" i="41"/>
  <c r="N214" i="41"/>
  <c r="M214" i="41"/>
  <c r="M233" i="41" s="1"/>
  <c r="K214" i="41"/>
  <c r="L214" i="41" s="1"/>
  <c r="J214" i="41"/>
  <c r="J233" i="41" s="1"/>
  <c r="J353" i="41" s="1"/>
  <c r="H214" i="41"/>
  <c r="G214" i="41"/>
  <c r="G233" i="41" s="1"/>
  <c r="F214" i="41"/>
  <c r="F233" i="41" s="1"/>
  <c r="E214" i="41"/>
  <c r="D208" i="41"/>
  <c r="C349" i="41" s="1"/>
  <c r="AM206" i="41"/>
  <c r="AL206" i="41"/>
  <c r="AK206" i="41"/>
  <c r="AJ206" i="41"/>
  <c r="AI206" i="41"/>
  <c r="AH206" i="41"/>
  <c r="AG206" i="41"/>
  <c r="AF206" i="41"/>
  <c r="AD206" i="41"/>
  <c r="AC206" i="41"/>
  <c r="AE206" i="41" s="1"/>
  <c r="AB206" i="41"/>
  <c r="Z206" i="41"/>
  <c r="Y206" i="41"/>
  <c r="V206" i="41"/>
  <c r="W206" i="41" s="1"/>
  <c r="X206" i="41" s="1"/>
  <c r="U206" i="41"/>
  <c r="T206" i="41"/>
  <c r="S206" i="41"/>
  <c r="R206" i="41"/>
  <c r="Q206" i="41"/>
  <c r="P206" i="41"/>
  <c r="N206" i="41"/>
  <c r="O206" i="41" s="1"/>
  <c r="M206" i="41"/>
  <c r="L206" i="41"/>
  <c r="K206" i="41"/>
  <c r="J206" i="41"/>
  <c r="H206" i="41"/>
  <c r="I206" i="41" s="1"/>
  <c r="G206" i="41"/>
  <c r="F206" i="41"/>
  <c r="E206" i="41"/>
  <c r="AN206" i="41" s="1"/>
  <c r="AN205" i="41"/>
  <c r="AM205" i="41"/>
  <c r="AL205" i="41"/>
  <c r="AK205" i="41"/>
  <c r="AJ205" i="41"/>
  <c r="AI205" i="41"/>
  <c r="AH205" i="41"/>
  <c r="AG205" i="41"/>
  <c r="AF205" i="41"/>
  <c r="AE205" i="41"/>
  <c r="AD205" i="41"/>
  <c r="AC205" i="41"/>
  <c r="Z205" i="41"/>
  <c r="Y205" i="41"/>
  <c r="X205" i="41"/>
  <c r="W205" i="41"/>
  <c r="V205" i="41"/>
  <c r="AB205" i="41" s="1"/>
  <c r="U205" i="41"/>
  <c r="R205" i="41"/>
  <c r="S205" i="41" s="1"/>
  <c r="T205" i="41" s="1"/>
  <c r="Q205" i="41"/>
  <c r="P205" i="41"/>
  <c r="O205" i="41"/>
  <c r="N205" i="41"/>
  <c r="M205" i="41"/>
  <c r="K205" i="41"/>
  <c r="L205" i="41" s="1"/>
  <c r="J205" i="41"/>
  <c r="H205" i="41"/>
  <c r="I205" i="41" s="1"/>
  <c r="G205" i="41"/>
  <c r="F205" i="41"/>
  <c r="E205" i="41"/>
  <c r="AM204" i="41"/>
  <c r="AL204" i="41"/>
  <c r="AK204" i="41"/>
  <c r="AJ204" i="41"/>
  <c r="AI204" i="41"/>
  <c r="AH204" i="41"/>
  <c r="AG204" i="41"/>
  <c r="AF204" i="41"/>
  <c r="AD204" i="41"/>
  <c r="AC204" i="41"/>
  <c r="AE204" i="41" s="1"/>
  <c r="AB204" i="41"/>
  <c r="Z204" i="41"/>
  <c r="Y204" i="41"/>
  <c r="V204" i="41"/>
  <c r="W204" i="41" s="1"/>
  <c r="X204" i="41" s="1"/>
  <c r="U204" i="41"/>
  <c r="T204" i="41"/>
  <c r="R204" i="41"/>
  <c r="S204" i="41" s="1"/>
  <c r="Q204" i="41"/>
  <c r="P204" i="41"/>
  <c r="N204" i="41"/>
  <c r="O204" i="41" s="1"/>
  <c r="M204" i="41"/>
  <c r="L204" i="41"/>
  <c r="K204" i="41"/>
  <c r="J204" i="41"/>
  <c r="H204" i="41"/>
  <c r="I204" i="41" s="1"/>
  <c r="G204" i="41"/>
  <c r="F204" i="41"/>
  <c r="E204" i="41"/>
  <c r="AN204" i="41" s="1"/>
  <c r="AN203" i="41"/>
  <c r="AM203" i="41"/>
  <c r="AL203" i="41"/>
  <c r="AK203" i="41"/>
  <c r="AJ203" i="41"/>
  <c r="AI203" i="41"/>
  <c r="AH203" i="41"/>
  <c r="AG203" i="41"/>
  <c r="AF203" i="41"/>
  <c r="AD203" i="41"/>
  <c r="AC203" i="41"/>
  <c r="AE203" i="41" s="1"/>
  <c r="Z203" i="41"/>
  <c r="Y203" i="41"/>
  <c r="V203" i="41"/>
  <c r="AB203" i="41" s="1"/>
  <c r="U203" i="41"/>
  <c r="R203" i="41"/>
  <c r="S203" i="41" s="1"/>
  <c r="T203" i="41" s="1"/>
  <c r="Q203" i="41"/>
  <c r="P203" i="41"/>
  <c r="N203" i="41"/>
  <c r="M203" i="41"/>
  <c r="K203" i="41"/>
  <c r="J203" i="41"/>
  <c r="H203" i="41"/>
  <c r="I203" i="41" s="1"/>
  <c r="G203" i="41"/>
  <c r="F203" i="41"/>
  <c r="E203" i="41"/>
  <c r="L203" i="41" s="1"/>
  <c r="AM201" i="41"/>
  <c r="AL201" i="41"/>
  <c r="AK201" i="41"/>
  <c r="AJ201" i="41"/>
  <c r="AI201" i="41"/>
  <c r="AH201" i="41"/>
  <c r="AG201" i="41"/>
  <c r="AF201" i="41"/>
  <c r="AE201" i="41"/>
  <c r="AD201" i="41"/>
  <c r="AC201" i="41"/>
  <c r="AB201" i="41"/>
  <c r="AA201" i="41"/>
  <c r="Z201" i="41"/>
  <c r="Y201" i="41"/>
  <c r="W201" i="41"/>
  <c r="X201" i="41" s="1"/>
  <c r="V201" i="41"/>
  <c r="U201" i="41"/>
  <c r="T201" i="41"/>
  <c r="S201" i="41"/>
  <c r="R201" i="41"/>
  <c r="Q201" i="41"/>
  <c r="P201" i="41"/>
  <c r="O201" i="41"/>
  <c r="N201" i="41"/>
  <c r="M201" i="41"/>
  <c r="L201" i="41"/>
  <c r="K201" i="41"/>
  <c r="J201" i="41"/>
  <c r="I201" i="41"/>
  <c r="H201" i="41"/>
  <c r="G201" i="41"/>
  <c r="F201" i="41"/>
  <c r="E201" i="41"/>
  <c r="AN201" i="41" s="1"/>
  <c r="AN200" i="41"/>
  <c r="AM200" i="41"/>
  <c r="AL200" i="41"/>
  <c r="AK200" i="41"/>
  <c r="AJ200" i="41"/>
  <c r="AI200" i="41"/>
  <c r="AH200" i="41"/>
  <c r="AG200" i="41"/>
  <c r="AF200" i="41"/>
  <c r="AD200" i="41"/>
  <c r="AC200" i="41"/>
  <c r="AE200" i="41" s="1"/>
  <c r="Z200" i="41"/>
  <c r="Y200" i="41"/>
  <c r="X200" i="41"/>
  <c r="W200" i="41"/>
  <c r="V200" i="41"/>
  <c r="AB200" i="41" s="1"/>
  <c r="U200" i="41"/>
  <c r="S200" i="41"/>
  <c r="T200" i="41" s="1"/>
  <c r="R200" i="41"/>
  <c r="Q200" i="41"/>
  <c r="P200" i="41"/>
  <c r="N200" i="41"/>
  <c r="M200" i="41"/>
  <c r="L200" i="41"/>
  <c r="K200" i="41"/>
  <c r="J200" i="41"/>
  <c r="H200" i="41"/>
  <c r="I200" i="41" s="1"/>
  <c r="G200" i="41"/>
  <c r="F200" i="41"/>
  <c r="E200" i="41"/>
  <c r="O200" i="41" s="1"/>
  <c r="AM199" i="41"/>
  <c r="AL199" i="41"/>
  <c r="AK199" i="41"/>
  <c r="AJ199" i="41"/>
  <c r="AI199" i="41"/>
  <c r="AH199" i="41"/>
  <c r="AG199" i="41"/>
  <c r="AF199" i="41"/>
  <c r="AD199" i="41"/>
  <c r="AC199" i="41"/>
  <c r="AE199" i="41" s="1"/>
  <c r="AB199" i="41"/>
  <c r="AA199" i="41"/>
  <c r="Z199" i="41"/>
  <c r="Y199" i="41"/>
  <c r="V199" i="41"/>
  <c r="W199" i="41" s="1"/>
  <c r="X199" i="41" s="1"/>
  <c r="U199" i="41"/>
  <c r="T199" i="41"/>
  <c r="S199" i="41"/>
  <c r="R199" i="41"/>
  <c r="Q199" i="41"/>
  <c r="P199" i="41"/>
  <c r="N199" i="41"/>
  <c r="O199" i="41" s="1"/>
  <c r="M199" i="41"/>
  <c r="L199" i="41"/>
  <c r="K199" i="41"/>
  <c r="J199" i="41"/>
  <c r="H199" i="41"/>
  <c r="I199" i="41" s="1"/>
  <c r="G199" i="41"/>
  <c r="F199" i="41"/>
  <c r="E199" i="41"/>
  <c r="AN199" i="41" s="1"/>
  <c r="AN198" i="41"/>
  <c r="AM198" i="41"/>
  <c r="AL198" i="41"/>
  <c r="AK198" i="41"/>
  <c r="AJ198" i="41"/>
  <c r="AI198" i="41"/>
  <c r="AH198" i="41"/>
  <c r="AG198" i="41"/>
  <c r="AF198" i="41"/>
  <c r="AE198" i="41"/>
  <c r="AD198" i="41"/>
  <c r="AC198" i="41"/>
  <c r="Z198" i="41"/>
  <c r="Y198" i="41"/>
  <c r="V198" i="41"/>
  <c r="AB198" i="41" s="1"/>
  <c r="U198" i="41"/>
  <c r="R198" i="41"/>
  <c r="S198" i="41" s="1"/>
  <c r="T198" i="41" s="1"/>
  <c r="Q198" i="41"/>
  <c r="P198" i="41"/>
  <c r="N198" i="41"/>
  <c r="O198" i="41" s="1"/>
  <c r="M198" i="41"/>
  <c r="K198" i="41"/>
  <c r="L198" i="41" s="1"/>
  <c r="J198" i="41"/>
  <c r="H198" i="41"/>
  <c r="I198" i="41" s="1"/>
  <c r="G198" i="41"/>
  <c r="F198" i="41"/>
  <c r="E198" i="41"/>
  <c r="AM197" i="41"/>
  <c r="AL197" i="41"/>
  <c r="AK197" i="41"/>
  <c r="AJ197" i="41"/>
  <c r="AI197" i="41"/>
  <c r="AH197" i="41"/>
  <c r="AG197" i="41"/>
  <c r="AF197" i="41"/>
  <c r="AD197" i="41"/>
  <c r="AC197" i="41"/>
  <c r="AE197" i="41" s="1"/>
  <c r="AB197" i="41"/>
  <c r="Z197" i="41"/>
  <c r="Y197" i="41"/>
  <c r="V197" i="41"/>
  <c r="W197" i="41" s="1"/>
  <c r="X197" i="41" s="1"/>
  <c r="U197" i="41"/>
  <c r="T197" i="41"/>
  <c r="S197" i="41"/>
  <c r="R197" i="41"/>
  <c r="Q197" i="41"/>
  <c r="P197" i="41"/>
  <c r="N197" i="41"/>
  <c r="O197" i="41" s="1"/>
  <c r="M197" i="41"/>
  <c r="L197" i="41"/>
  <c r="K197" i="41"/>
  <c r="J197" i="41"/>
  <c r="H197" i="41"/>
  <c r="I197" i="41" s="1"/>
  <c r="G197" i="41"/>
  <c r="F197" i="41"/>
  <c r="E197" i="41"/>
  <c r="AN197" i="41" s="1"/>
  <c r="AN196" i="41"/>
  <c r="AM196" i="41"/>
  <c r="AL196" i="41"/>
  <c r="AK196" i="41"/>
  <c r="AJ196" i="41"/>
  <c r="AI196" i="41"/>
  <c r="AH196" i="41"/>
  <c r="AG196" i="41"/>
  <c r="AF196" i="41"/>
  <c r="AD196" i="41"/>
  <c r="AC196" i="41"/>
  <c r="AE196" i="41" s="1"/>
  <c r="Z196" i="41"/>
  <c r="Y196" i="41"/>
  <c r="V196" i="41"/>
  <c r="AB196" i="41" s="1"/>
  <c r="U196" i="41"/>
  <c r="R196" i="41"/>
  <c r="S196" i="41" s="1"/>
  <c r="T196" i="41" s="1"/>
  <c r="Q196" i="41"/>
  <c r="P196" i="41"/>
  <c r="N196" i="41"/>
  <c r="O196" i="41" s="1"/>
  <c r="M196" i="41"/>
  <c r="L196" i="41"/>
  <c r="K196" i="41"/>
  <c r="J196" i="41"/>
  <c r="H196" i="41"/>
  <c r="I196" i="41" s="1"/>
  <c r="G196" i="41"/>
  <c r="F196" i="41"/>
  <c r="E196" i="41"/>
  <c r="AM195" i="41"/>
  <c r="AL195" i="41"/>
  <c r="AK195" i="41"/>
  <c r="AJ195" i="41"/>
  <c r="AI195" i="41"/>
  <c r="AH195" i="41"/>
  <c r="AG195" i="41"/>
  <c r="AF195" i="41"/>
  <c r="AD195" i="41"/>
  <c r="AC195" i="41"/>
  <c r="AE195" i="41" s="1"/>
  <c r="AB195" i="41"/>
  <c r="Z195" i="41"/>
  <c r="Y195" i="41"/>
  <c r="V195" i="41"/>
  <c r="W195" i="41" s="1"/>
  <c r="X195" i="41" s="1"/>
  <c r="U195" i="41"/>
  <c r="R195" i="41"/>
  <c r="S195" i="41" s="1"/>
  <c r="T195" i="41" s="1"/>
  <c r="Q195" i="41"/>
  <c r="P195" i="41"/>
  <c r="N195" i="41"/>
  <c r="O195" i="41" s="1"/>
  <c r="M195" i="41"/>
  <c r="L195" i="41"/>
  <c r="K195" i="41"/>
  <c r="J195" i="41"/>
  <c r="H195" i="41"/>
  <c r="I195" i="41" s="1"/>
  <c r="G195" i="41"/>
  <c r="F195" i="41"/>
  <c r="E195" i="41"/>
  <c r="AN195" i="41" s="1"/>
  <c r="AN193" i="41"/>
  <c r="AM193" i="41"/>
  <c r="AL193" i="41"/>
  <c r="AK193" i="41"/>
  <c r="AJ193" i="41"/>
  <c r="AI193" i="41"/>
  <c r="AH193" i="41"/>
  <c r="AG193" i="41"/>
  <c r="AF193" i="41"/>
  <c r="AE193" i="41"/>
  <c r="AD193" i="41"/>
  <c r="AC193" i="41"/>
  <c r="AB193" i="41"/>
  <c r="Z193" i="41"/>
  <c r="Y193" i="41"/>
  <c r="X193" i="41"/>
  <c r="W193" i="41"/>
  <c r="V193" i="41"/>
  <c r="AA193" i="41" s="1"/>
  <c r="U193" i="41"/>
  <c r="R193" i="41"/>
  <c r="S193" i="41" s="1"/>
  <c r="T193" i="41" s="1"/>
  <c r="Q193" i="41"/>
  <c r="P193" i="41"/>
  <c r="O193" i="41"/>
  <c r="N193" i="41"/>
  <c r="M193" i="41"/>
  <c r="K193" i="41"/>
  <c r="J193" i="41"/>
  <c r="H193" i="41"/>
  <c r="I193" i="41" s="1"/>
  <c r="G193" i="41"/>
  <c r="F193" i="41"/>
  <c r="E193" i="41"/>
  <c r="L193" i="41" s="1"/>
  <c r="AM192" i="41"/>
  <c r="AL192" i="41"/>
  <c r="AK192" i="41"/>
  <c r="AJ192" i="41"/>
  <c r="AI192" i="41"/>
  <c r="AH192" i="41"/>
  <c r="AG192" i="41"/>
  <c r="AF192" i="41"/>
  <c r="AD192" i="41"/>
  <c r="AC192" i="41"/>
  <c r="AE192" i="41" s="1"/>
  <c r="AB192" i="41"/>
  <c r="Z192" i="41"/>
  <c r="Y192" i="41"/>
  <c r="V192" i="41"/>
  <c r="W192" i="41" s="1"/>
  <c r="X192" i="41" s="1"/>
  <c r="U192" i="41"/>
  <c r="T192" i="41"/>
  <c r="S192" i="41"/>
  <c r="R192" i="41"/>
  <c r="Q192" i="41"/>
  <c r="P192" i="41"/>
  <c r="N192" i="41"/>
  <c r="O192" i="41" s="1"/>
  <c r="M192" i="41"/>
  <c r="L192" i="41"/>
  <c r="K192" i="41"/>
  <c r="J192" i="41"/>
  <c r="H192" i="41"/>
  <c r="I192" i="41" s="1"/>
  <c r="G192" i="41"/>
  <c r="F192" i="41"/>
  <c r="E192" i="41"/>
  <c r="AN192" i="41" s="1"/>
  <c r="AM191" i="41"/>
  <c r="AL191" i="41"/>
  <c r="AK191" i="41"/>
  <c r="AJ191" i="41"/>
  <c r="AI191" i="41"/>
  <c r="AH191" i="41"/>
  <c r="AG191" i="41"/>
  <c r="AF191" i="41"/>
  <c r="AD191" i="41"/>
  <c r="AC191" i="41"/>
  <c r="AE191" i="41" s="1"/>
  <c r="Z191" i="41"/>
  <c r="Y191" i="41"/>
  <c r="V191" i="41"/>
  <c r="AB191" i="41" s="1"/>
  <c r="U191" i="41"/>
  <c r="R191" i="41"/>
  <c r="S191" i="41" s="1"/>
  <c r="Q191" i="41"/>
  <c r="P191" i="41"/>
  <c r="N191" i="41"/>
  <c r="M191" i="41"/>
  <c r="K191" i="41"/>
  <c r="J191" i="41"/>
  <c r="H191" i="41"/>
  <c r="G191" i="41"/>
  <c r="F191" i="41"/>
  <c r="E191" i="41"/>
  <c r="AN191" i="41" s="1"/>
  <c r="BC190" i="41"/>
  <c r="AY190" i="41"/>
  <c r="AW190" i="41"/>
  <c r="K190" i="41" s="1"/>
  <c r="AU190" i="41"/>
  <c r="AM190" i="41"/>
  <c r="AL190" i="41"/>
  <c r="AK190" i="41"/>
  <c r="AJ190" i="41"/>
  <c r="AI190" i="41"/>
  <c r="AH190" i="41"/>
  <c r="AG190" i="41"/>
  <c r="AF190" i="41"/>
  <c r="AD190" i="41"/>
  <c r="AC190" i="41"/>
  <c r="AE190" i="41" s="1"/>
  <c r="Z190" i="41"/>
  <c r="Y190" i="41"/>
  <c r="V190" i="41"/>
  <c r="AA190" i="41" s="1"/>
  <c r="U190" i="41"/>
  <c r="R190" i="41"/>
  <c r="S190" i="41" s="1"/>
  <c r="Q190" i="41"/>
  <c r="P190" i="41"/>
  <c r="N190" i="41"/>
  <c r="M190" i="41"/>
  <c r="J190" i="41"/>
  <c r="H190" i="41"/>
  <c r="G190" i="41"/>
  <c r="F190" i="41"/>
  <c r="E190" i="41"/>
  <c r="BC189" i="41"/>
  <c r="AW189" i="41"/>
  <c r="AN189" i="41"/>
  <c r="AM189" i="41"/>
  <c r="AL189" i="41"/>
  <c r="AK189" i="41"/>
  <c r="AJ189" i="41"/>
  <c r="AI189" i="41"/>
  <c r="AH189" i="41"/>
  <c r="AG189" i="41"/>
  <c r="AF189" i="41"/>
  <c r="AD189" i="41"/>
  <c r="AC189" i="41"/>
  <c r="AE189" i="41" s="1"/>
  <c r="AB189" i="41"/>
  <c r="AA189" i="41"/>
  <c r="Z189" i="41"/>
  <c r="Y189" i="41"/>
  <c r="V189" i="41"/>
  <c r="W189" i="41" s="1"/>
  <c r="X189" i="41" s="1"/>
  <c r="U189" i="41"/>
  <c r="S189" i="41"/>
  <c r="T189" i="41" s="1"/>
  <c r="R189" i="41"/>
  <c r="Q189" i="41"/>
  <c r="P189" i="41"/>
  <c r="N189" i="41"/>
  <c r="O189" i="41" s="1"/>
  <c r="M189" i="41"/>
  <c r="K189" i="41"/>
  <c r="L189" i="41" s="1"/>
  <c r="J189" i="41"/>
  <c r="H189" i="41"/>
  <c r="I189" i="41" s="1"/>
  <c r="G189" i="41"/>
  <c r="F189" i="41"/>
  <c r="E189" i="41"/>
  <c r="AN188" i="41"/>
  <c r="AM188" i="41"/>
  <c r="AM208" i="41" s="1"/>
  <c r="AN349" i="41" s="1"/>
  <c r="AL188" i="41"/>
  <c r="AK188" i="41"/>
  <c r="AJ188" i="41"/>
  <c r="AI188" i="41"/>
  <c r="AH188" i="41"/>
  <c r="AG188" i="41"/>
  <c r="AG208" i="41" s="1"/>
  <c r="AH349" i="41" s="1"/>
  <c r="AF188" i="41"/>
  <c r="AE188" i="41"/>
  <c r="AD188" i="41"/>
  <c r="AC188" i="41"/>
  <c r="AB188" i="41"/>
  <c r="Z188" i="41"/>
  <c r="Y188" i="41"/>
  <c r="Y208" i="41" s="1"/>
  <c r="Z349" i="41" s="1"/>
  <c r="W188" i="41"/>
  <c r="V188" i="41"/>
  <c r="U188" i="41"/>
  <c r="R188" i="41"/>
  <c r="Q188" i="41"/>
  <c r="Q208" i="41" s="1"/>
  <c r="R349" i="41" s="1"/>
  <c r="P188" i="41"/>
  <c r="O188" i="41"/>
  <c r="N188" i="41"/>
  <c r="M188" i="41"/>
  <c r="L188" i="41"/>
  <c r="K188" i="41"/>
  <c r="J188" i="41"/>
  <c r="H188" i="41"/>
  <c r="G188" i="41"/>
  <c r="G208" i="41" s="1"/>
  <c r="F188" i="41"/>
  <c r="E188" i="41"/>
  <c r="AL183" i="41"/>
  <c r="AM348" i="41" s="1"/>
  <c r="AD183" i="41"/>
  <c r="AE348" i="41" s="1"/>
  <c r="V183" i="41"/>
  <c r="N183" i="41"/>
  <c r="F183" i="41"/>
  <c r="D183" i="41"/>
  <c r="C348" i="41" s="1"/>
  <c r="AN181" i="41"/>
  <c r="AM181" i="41"/>
  <c r="AL181" i="41"/>
  <c r="AK181" i="41"/>
  <c r="AJ181" i="41"/>
  <c r="AI181" i="41"/>
  <c r="AH181" i="41"/>
  <c r="AG181" i="41"/>
  <c r="AF181" i="41"/>
  <c r="AE181" i="41"/>
  <c r="AD181" i="41"/>
  <c r="AC181" i="41"/>
  <c r="AB181" i="41"/>
  <c r="AA181" i="41"/>
  <c r="Z181" i="41"/>
  <c r="Y181" i="41"/>
  <c r="X181" i="41"/>
  <c r="W181" i="41"/>
  <c r="V181" i="41"/>
  <c r="U181" i="41"/>
  <c r="S181" i="41"/>
  <c r="T181" i="41" s="1"/>
  <c r="R181" i="41"/>
  <c r="Q181" i="41"/>
  <c r="P181" i="41"/>
  <c r="O181" i="41"/>
  <c r="N181" i="41"/>
  <c r="M181" i="41"/>
  <c r="K181" i="41"/>
  <c r="L181" i="41" s="1"/>
  <c r="J181" i="41"/>
  <c r="H181" i="41"/>
  <c r="I181" i="41" s="1"/>
  <c r="G181" i="41"/>
  <c r="F181" i="41"/>
  <c r="E181" i="41"/>
  <c r="AN180" i="41"/>
  <c r="AM180" i="41"/>
  <c r="AL180" i="41"/>
  <c r="AK180" i="41"/>
  <c r="AJ180" i="41"/>
  <c r="AI180" i="41"/>
  <c r="AH180" i="41"/>
  <c r="AG180" i="41"/>
  <c r="AF180" i="41"/>
  <c r="AE180" i="41"/>
  <c r="AD180" i="41"/>
  <c r="AC180" i="41"/>
  <c r="AB180" i="41"/>
  <c r="AA180" i="41"/>
  <c r="Z180" i="41"/>
  <c r="Y180" i="41"/>
  <c r="W180" i="41"/>
  <c r="X180" i="41" s="1"/>
  <c r="V180" i="41"/>
  <c r="U180" i="41"/>
  <c r="T180" i="41"/>
  <c r="S180" i="41"/>
  <c r="R180" i="41"/>
  <c r="Q180" i="41"/>
  <c r="P180" i="41"/>
  <c r="O180" i="41"/>
  <c r="N180" i="41"/>
  <c r="M180" i="41"/>
  <c r="L180" i="41"/>
  <c r="K180" i="41"/>
  <c r="J180" i="41"/>
  <c r="H180" i="41"/>
  <c r="I180" i="41" s="1"/>
  <c r="G180" i="41"/>
  <c r="F180" i="41"/>
  <c r="E180" i="41"/>
  <c r="AN179" i="41"/>
  <c r="AM179" i="41"/>
  <c r="AL179" i="41"/>
  <c r="AK179" i="41"/>
  <c r="AJ179" i="41"/>
  <c r="AI179" i="41"/>
  <c r="AH179" i="41"/>
  <c r="AG179" i="41"/>
  <c r="AF179" i="41"/>
  <c r="AE179" i="41"/>
  <c r="AD179" i="41"/>
  <c r="AC179" i="41"/>
  <c r="AB179" i="41"/>
  <c r="AA179" i="41"/>
  <c r="Z179" i="41"/>
  <c r="Y179" i="41"/>
  <c r="X179" i="41"/>
  <c r="W179" i="41"/>
  <c r="V179" i="41"/>
  <c r="U179" i="41"/>
  <c r="S179" i="41"/>
  <c r="T179" i="41" s="1"/>
  <c r="R179" i="41"/>
  <c r="Q179" i="41"/>
  <c r="P179" i="41"/>
  <c r="N179" i="41"/>
  <c r="O179" i="41" s="1"/>
  <c r="M179" i="41"/>
  <c r="K179" i="41"/>
  <c r="L179" i="41" s="1"/>
  <c r="J179" i="41"/>
  <c r="H179" i="41"/>
  <c r="I179" i="41" s="1"/>
  <c r="G179" i="41"/>
  <c r="F179" i="41"/>
  <c r="E179" i="41"/>
  <c r="AN178" i="41"/>
  <c r="AM178" i="41"/>
  <c r="AL178" i="41"/>
  <c r="AK178" i="41"/>
  <c r="AJ178" i="41"/>
  <c r="AI178" i="41"/>
  <c r="AH178" i="41"/>
  <c r="AG178" i="41"/>
  <c r="AF178" i="41"/>
  <c r="AE178" i="41"/>
  <c r="AD178" i="41"/>
  <c r="AC178" i="41"/>
  <c r="AB178" i="41"/>
  <c r="Z178" i="41"/>
  <c r="Y178" i="41"/>
  <c r="W178" i="41"/>
  <c r="X178" i="41" s="1"/>
  <c r="V178" i="41"/>
  <c r="AA178" i="41" s="1"/>
  <c r="U178" i="41"/>
  <c r="R178" i="41"/>
  <c r="S178" i="41" s="1"/>
  <c r="T178" i="41" s="1"/>
  <c r="Q178" i="41"/>
  <c r="P178" i="41"/>
  <c r="O178" i="41"/>
  <c r="N178" i="41"/>
  <c r="M178" i="41"/>
  <c r="L178" i="41"/>
  <c r="K178" i="41"/>
  <c r="J178" i="41"/>
  <c r="H178" i="41"/>
  <c r="I178" i="41" s="1"/>
  <c r="G178" i="41"/>
  <c r="F178" i="41"/>
  <c r="E178" i="41"/>
  <c r="AN177" i="41"/>
  <c r="AM177" i="41"/>
  <c r="AL177" i="41"/>
  <c r="AK177" i="41"/>
  <c r="AJ177" i="41"/>
  <c r="AI177" i="41"/>
  <c r="AH177" i="41"/>
  <c r="AG177" i="41"/>
  <c r="AF177" i="41"/>
  <c r="AD177" i="41"/>
  <c r="AC177" i="41"/>
  <c r="AE177" i="41" s="1"/>
  <c r="AB177" i="41"/>
  <c r="AA177" i="41"/>
  <c r="Z177" i="41"/>
  <c r="Y177" i="41"/>
  <c r="X177" i="41"/>
  <c r="W177" i="41"/>
  <c r="V177" i="41"/>
  <c r="U177" i="41"/>
  <c r="S177" i="41"/>
  <c r="T177" i="41" s="1"/>
  <c r="R177" i="41"/>
  <c r="Q177" i="41"/>
  <c r="P177" i="41"/>
  <c r="O177" i="41"/>
  <c r="N177" i="41"/>
  <c r="M177" i="41"/>
  <c r="K177" i="41"/>
  <c r="L177" i="41" s="1"/>
  <c r="J177" i="41"/>
  <c r="H177" i="41"/>
  <c r="I177" i="41" s="1"/>
  <c r="G177" i="41"/>
  <c r="F177" i="41"/>
  <c r="E177" i="41"/>
  <c r="AN176" i="41"/>
  <c r="AM176" i="41"/>
  <c r="AL176" i="41"/>
  <c r="AK176" i="41"/>
  <c r="AJ176" i="41"/>
  <c r="AI176" i="41"/>
  <c r="AH176" i="41"/>
  <c r="AG176" i="41"/>
  <c r="AF176" i="41"/>
  <c r="AE176" i="41"/>
  <c r="AD176" i="41"/>
  <c r="AC176" i="41"/>
  <c r="AB176" i="41"/>
  <c r="Z176" i="41"/>
  <c r="Y176" i="41"/>
  <c r="W176" i="41"/>
  <c r="X176" i="41" s="1"/>
  <c r="V176" i="41"/>
  <c r="AA176" i="41" s="1"/>
  <c r="U176" i="41"/>
  <c r="T176" i="41"/>
  <c r="S176" i="41"/>
  <c r="R176" i="41"/>
  <c r="Q176" i="41"/>
  <c r="P176" i="41"/>
  <c r="O176" i="41"/>
  <c r="N176" i="41"/>
  <c r="M176" i="41"/>
  <c r="L176" i="41"/>
  <c r="K176" i="41"/>
  <c r="J176" i="41"/>
  <c r="H176" i="41"/>
  <c r="I176" i="41" s="1"/>
  <c r="G176" i="41"/>
  <c r="F176" i="41"/>
  <c r="E176" i="41"/>
  <c r="BF175" i="41"/>
  <c r="AY175" i="41"/>
  <c r="AW175" i="41"/>
  <c r="AU175" i="41"/>
  <c r="AN175" i="41"/>
  <c r="AM175" i="41"/>
  <c r="AL175" i="41"/>
  <c r="AK175" i="41"/>
  <c r="AJ175" i="41"/>
  <c r="AI175" i="41"/>
  <c r="AH175" i="41"/>
  <c r="AG175" i="41"/>
  <c r="AF175" i="41"/>
  <c r="AE175" i="41"/>
  <c r="AD175" i="41"/>
  <c r="AC175" i="41"/>
  <c r="AB175" i="41"/>
  <c r="Z175" i="41"/>
  <c r="Y175" i="41"/>
  <c r="W175" i="41"/>
  <c r="X175" i="41" s="1"/>
  <c r="V175" i="41"/>
  <c r="AA175" i="41" s="1"/>
  <c r="U175" i="41"/>
  <c r="R175" i="41"/>
  <c r="S175" i="41" s="1"/>
  <c r="T175" i="41" s="1"/>
  <c r="Q175" i="41"/>
  <c r="P175" i="41"/>
  <c r="O175" i="41"/>
  <c r="N175" i="41"/>
  <c r="M175" i="41"/>
  <c r="L175" i="41"/>
  <c r="K175" i="41"/>
  <c r="J175" i="41"/>
  <c r="H175" i="41"/>
  <c r="I175" i="41" s="1"/>
  <c r="G175" i="41"/>
  <c r="F175" i="41"/>
  <c r="E175" i="41"/>
  <c r="AN174" i="41"/>
  <c r="AM174" i="41"/>
  <c r="AL174" i="41"/>
  <c r="AK174" i="41"/>
  <c r="AJ174" i="41"/>
  <c r="AI174" i="41"/>
  <c r="AH174" i="41"/>
  <c r="AG174" i="41"/>
  <c r="AF174" i="41"/>
  <c r="AD174" i="41"/>
  <c r="AC174" i="41"/>
  <c r="AE174" i="41" s="1"/>
  <c r="AB174" i="41"/>
  <c r="AA174" i="41"/>
  <c r="Z174" i="41"/>
  <c r="Y174" i="41"/>
  <c r="X174" i="41"/>
  <c r="W174" i="41"/>
  <c r="V174" i="41"/>
  <c r="U174" i="41"/>
  <c r="S174" i="41"/>
  <c r="T174" i="41" s="1"/>
  <c r="R174" i="41"/>
  <c r="Q174" i="41"/>
  <c r="P174" i="41"/>
  <c r="N174" i="41"/>
  <c r="M174" i="41"/>
  <c r="K174" i="41"/>
  <c r="L174" i="41" s="1"/>
  <c r="J174" i="41"/>
  <c r="H174" i="41"/>
  <c r="I174" i="41" s="1"/>
  <c r="G174" i="41"/>
  <c r="F174" i="41"/>
  <c r="E174" i="41"/>
  <c r="O174" i="41" s="1"/>
  <c r="AN173" i="41"/>
  <c r="AM173" i="41"/>
  <c r="AL173" i="41"/>
  <c r="AK173" i="41"/>
  <c r="AJ173" i="41"/>
  <c r="AI173" i="41"/>
  <c r="AH173" i="41"/>
  <c r="AG173" i="41"/>
  <c r="AF173" i="41"/>
  <c r="AE173" i="41"/>
  <c r="AD173" i="41"/>
  <c r="AC173" i="41"/>
  <c r="AB173" i="41"/>
  <c r="Z173" i="41"/>
  <c r="Y173" i="41"/>
  <c r="W173" i="41"/>
  <c r="X173" i="41" s="1"/>
  <c r="V173" i="41"/>
  <c r="AA173" i="41" s="1"/>
  <c r="U173" i="41"/>
  <c r="T173" i="41"/>
  <c r="S173" i="41"/>
  <c r="R173" i="41"/>
  <c r="Q173" i="41"/>
  <c r="P173" i="41"/>
  <c r="O173" i="41"/>
  <c r="N173" i="41"/>
  <c r="M173" i="41"/>
  <c r="L173" i="41"/>
  <c r="K173" i="41"/>
  <c r="J173" i="41"/>
  <c r="H173" i="41"/>
  <c r="I173" i="41" s="1"/>
  <c r="G173" i="41"/>
  <c r="F173" i="41"/>
  <c r="E173" i="41"/>
  <c r="AM171" i="41"/>
  <c r="AL171" i="41"/>
  <c r="AK171" i="41"/>
  <c r="AJ171" i="41"/>
  <c r="AI171" i="41"/>
  <c r="AH171" i="41"/>
  <c r="AG171" i="41"/>
  <c r="AF171" i="41"/>
  <c r="AD171" i="41"/>
  <c r="AC171" i="41"/>
  <c r="AE171" i="41" s="1"/>
  <c r="AB171" i="41"/>
  <c r="AA171" i="41"/>
  <c r="Z171" i="41"/>
  <c r="Y171" i="41"/>
  <c r="V171" i="41"/>
  <c r="W171" i="41" s="1"/>
  <c r="X171" i="41" s="1"/>
  <c r="U171" i="41"/>
  <c r="S171" i="41"/>
  <c r="T171" i="41" s="1"/>
  <c r="R171" i="41"/>
  <c r="Q171" i="41"/>
  <c r="P171" i="41"/>
  <c r="N171" i="41"/>
  <c r="O171" i="41" s="1"/>
  <c r="M171" i="41"/>
  <c r="K171" i="41"/>
  <c r="L171" i="41" s="1"/>
  <c r="J171" i="41"/>
  <c r="H171" i="41"/>
  <c r="I171" i="41" s="1"/>
  <c r="G171" i="41"/>
  <c r="F171" i="41"/>
  <c r="E171" i="41"/>
  <c r="AN171" i="41" s="1"/>
  <c r="BC170" i="41"/>
  <c r="AY170" i="41"/>
  <c r="N170" i="41" s="1"/>
  <c r="O170" i="41" s="1"/>
  <c r="AW170" i="41"/>
  <c r="AU170" i="41"/>
  <c r="AC170" i="41"/>
  <c r="Z170" i="41"/>
  <c r="Y170" i="41"/>
  <c r="V170" i="41"/>
  <c r="W170" i="41" s="1"/>
  <c r="X170" i="41" s="1"/>
  <c r="U170" i="41"/>
  <c r="R170" i="41"/>
  <c r="S170" i="41" s="1"/>
  <c r="T170" i="41" s="1"/>
  <c r="Q170" i="41"/>
  <c r="P170" i="41"/>
  <c r="M170" i="41"/>
  <c r="K170" i="41"/>
  <c r="L170" i="41" s="1"/>
  <c r="J170" i="41"/>
  <c r="I170" i="41"/>
  <c r="H170" i="41"/>
  <c r="G170" i="41"/>
  <c r="F170" i="41"/>
  <c r="E170" i="41"/>
  <c r="AN170" i="41" s="1"/>
  <c r="BF169" i="41"/>
  <c r="BC169" i="41"/>
  <c r="AY169" i="41"/>
  <c r="AW169" i="41"/>
  <c r="K169" i="41" s="1"/>
  <c r="L169" i="41" s="1"/>
  <c r="AU169" i="41"/>
  <c r="AE169" i="41"/>
  <c r="AD169" i="41"/>
  <c r="AC169" i="41"/>
  <c r="AA169" i="41"/>
  <c r="Z169" i="41"/>
  <c r="Y169" i="41"/>
  <c r="W169" i="41"/>
  <c r="X169" i="41" s="1"/>
  <c r="V169" i="41"/>
  <c r="AB169" i="41" s="1"/>
  <c r="U169" i="41"/>
  <c r="R169" i="41"/>
  <c r="S169" i="41" s="1"/>
  <c r="T169" i="41" s="1"/>
  <c r="Q169" i="41"/>
  <c r="P169" i="41"/>
  <c r="O169" i="41"/>
  <c r="N169" i="41"/>
  <c r="M169" i="41"/>
  <c r="J169" i="41"/>
  <c r="H169" i="41"/>
  <c r="I169" i="41" s="1"/>
  <c r="G169" i="41"/>
  <c r="F169" i="41"/>
  <c r="E169" i="41"/>
  <c r="AN169" i="41" s="1"/>
  <c r="BC168" i="41"/>
  <c r="AY168" i="41"/>
  <c r="AW168" i="41"/>
  <c r="K168" i="41" s="1"/>
  <c r="L168" i="41" s="1"/>
  <c r="AU168" i="41"/>
  <c r="AC168" i="41"/>
  <c r="U168" i="41"/>
  <c r="R168" i="41"/>
  <c r="S168" i="41" s="1"/>
  <c r="T168" i="41" s="1"/>
  <c r="Q168" i="41"/>
  <c r="P168" i="41"/>
  <c r="N168" i="41"/>
  <c r="O168" i="41" s="1"/>
  <c r="M168" i="41"/>
  <c r="J168" i="41"/>
  <c r="I168" i="41"/>
  <c r="H168" i="41"/>
  <c r="G168" i="41"/>
  <c r="F168" i="41"/>
  <c r="E168" i="41"/>
  <c r="AN168" i="41" s="1"/>
  <c r="AM167" i="41"/>
  <c r="AL167" i="41"/>
  <c r="AK167" i="41"/>
  <c r="AJ167" i="41"/>
  <c r="AI167" i="41"/>
  <c r="AH167" i="41"/>
  <c r="AG167" i="41"/>
  <c r="AF167" i="41"/>
  <c r="AD167" i="41"/>
  <c r="AC167" i="41"/>
  <c r="AE167" i="41" s="1"/>
  <c r="Z167" i="41"/>
  <c r="Y167" i="41"/>
  <c r="V167" i="41"/>
  <c r="AA167" i="41" s="1"/>
  <c r="U167" i="41"/>
  <c r="R167" i="41"/>
  <c r="S167" i="41" s="1"/>
  <c r="T167" i="41" s="1"/>
  <c r="Q167" i="41"/>
  <c r="P167" i="41"/>
  <c r="N167" i="41"/>
  <c r="O167" i="41" s="1"/>
  <c r="M167" i="41"/>
  <c r="K167" i="41"/>
  <c r="L167" i="41" s="1"/>
  <c r="J167" i="41"/>
  <c r="H167" i="41"/>
  <c r="I167" i="41" s="1"/>
  <c r="G167" i="41"/>
  <c r="F167" i="41"/>
  <c r="E167" i="41"/>
  <c r="AN167" i="41" s="1"/>
  <c r="BF166" i="41"/>
  <c r="BC166" i="41"/>
  <c r="AY166" i="41"/>
  <c r="AW166" i="41"/>
  <c r="AU166" i="41"/>
  <c r="AC166" i="41"/>
  <c r="U166" i="41"/>
  <c r="R166" i="41"/>
  <c r="S166" i="41" s="1"/>
  <c r="Q166" i="41"/>
  <c r="P166" i="41"/>
  <c r="N166" i="41"/>
  <c r="M166" i="41"/>
  <c r="K166" i="41"/>
  <c r="J166" i="41"/>
  <c r="H166" i="41"/>
  <c r="G166" i="41"/>
  <c r="F166" i="41"/>
  <c r="E166" i="41"/>
  <c r="AN166" i="41" s="1"/>
  <c r="BC165" i="41"/>
  <c r="AY165" i="41"/>
  <c r="AW165" i="41"/>
  <c r="K165" i="41" s="1"/>
  <c r="L165" i="41" s="1"/>
  <c r="AU165" i="41"/>
  <c r="AC165" i="41"/>
  <c r="U165" i="41"/>
  <c r="R165" i="41"/>
  <c r="S165" i="41" s="1"/>
  <c r="T165" i="41" s="1"/>
  <c r="Q165" i="41"/>
  <c r="P165" i="41"/>
  <c r="N165" i="41"/>
  <c r="M165" i="41"/>
  <c r="J165" i="41"/>
  <c r="H165" i="41"/>
  <c r="I165" i="41" s="1"/>
  <c r="G165" i="41"/>
  <c r="F165" i="41"/>
  <c r="E165" i="41"/>
  <c r="AN165" i="41" s="1"/>
  <c r="BF164" i="41"/>
  <c r="BC164" i="41"/>
  <c r="AY164" i="41"/>
  <c r="AW164" i="41"/>
  <c r="AU164" i="41"/>
  <c r="AD164" i="41"/>
  <c r="AC164" i="41"/>
  <c r="AE164" i="41" s="1"/>
  <c r="Z164" i="41"/>
  <c r="Y164" i="41"/>
  <c r="V164" i="41"/>
  <c r="AA164" i="41" s="1"/>
  <c r="U164" i="41"/>
  <c r="R164" i="41"/>
  <c r="S164" i="41" s="1"/>
  <c r="Q164" i="41"/>
  <c r="P164" i="41"/>
  <c r="N164" i="41"/>
  <c r="M164" i="41"/>
  <c r="K164" i="41"/>
  <c r="J164" i="41"/>
  <c r="H164" i="41"/>
  <c r="G164" i="41"/>
  <c r="F164" i="41"/>
  <c r="E164" i="41"/>
  <c r="AN164" i="41" s="1"/>
  <c r="BC163" i="41"/>
  <c r="AY163" i="41"/>
  <c r="AW163" i="41"/>
  <c r="AU163" i="41"/>
  <c r="AM163" i="41"/>
  <c r="AL163" i="41"/>
  <c r="AK163" i="41"/>
  <c r="AJ163" i="41"/>
  <c r="AI163" i="41"/>
  <c r="AH163" i="41"/>
  <c r="AG163" i="41"/>
  <c r="AF163" i="41"/>
  <c r="AD163" i="41"/>
  <c r="AC163" i="41"/>
  <c r="AE163" i="41" s="1"/>
  <c r="Z163" i="41"/>
  <c r="Y163" i="41"/>
  <c r="V163" i="41"/>
  <c r="AA163" i="41" s="1"/>
  <c r="U163" i="41"/>
  <c r="R163" i="41"/>
  <c r="S163" i="41" s="1"/>
  <c r="T163" i="41" s="1"/>
  <c r="Q163" i="41"/>
  <c r="P163" i="41"/>
  <c r="N163" i="41"/>
  <c r="O163" i="41" s="1"/>
  <c r="M163" i="41"/>
  <c r="K163" i="41"/>
  <c r="L163" i="41" s="1"/>
  <c r="J163" i="41"/>
  <c r="H163" i="41"/>
  <c r="G163" i="41"/>
  <c r="F163" i="41"/>
  <c r="E163" i="41"/>
  <c r="AY162" i="41"/>
  <c r="AW162" i="41"/>
  <c r="AU162" i="41"/>
  <c r="AM162" i="41"/>
  <c r="AL162" i="41"/>
  <c r="AK162" i="41"/>
  <c r="AJ162" i="41"/>
  <c r="AI162" i="41"/>
  <c r="AH162" i="41"/>
  <c r="AG162" i="41"/>
  <c r="AF162" i="41"/>
  <c r="AD162" i="41"/>
  <c r="AC162" i="41"/>
  <c r="AE162" i="41" s="1"/>
  <c r="AB162" i="41"/>
  <c r="Z162" i="41"/>
  <c r="Y162" i="41"/>
  <c r="W162" i="41"/>
  <c r="V162" i="41"/>
  <c r="AA162" i="41" s="1"/>
  <c r="U162" i="41"/>
  <c r="R162" i="41"/>
  <c r="S162" i="41" s="1"/>
  <c r="T162" i="41" s="1"/>
  <c r="Q162" i="41"/>
  <c r="P162" i="41"/>
  <c r="N162" i="41"/>
  <c r="M162" i="41"/>
  <c r="L162" i="41"/>
  <c r="K162" i="41"/>
  <c r="J162" i="41"/>
  <c r="H162" i="41"/>
  <c r="I162" i="41" s="1"/>
  <c r="G162" i="41"/>
  <c r="F162" i="41"/>
  <c r="E162" i="41"/>
  <c r="AN162" i="41" s="1"/>
  <c r="BF161" i="41"/>
  <c r="AY161" i="41"/>
  <c r="AW161" i="41"/>
  <c r="AU161" i="41"/>
  <c r="AM161" i="41"/>
  <c r="AL161" i="41"/>
  <c r="AK161" i="41"/>
  <c r="AJ161" i="41"/>
  <c r="AI161" i="41"/>
  <c r="AH161" i="41"/>
  <c r="AG161" i="41"/>
  <c r="AF161" i="41"/>
  <c r="AD161" i="41"/>
  <c r="AC161" i="41"/>
  <c r="AE161" i="41" s="1"/>
  <c r="AB161" i="41"/>
  <c r="Z161" i="41"/>
  <c r="Y161" i="41"/>
  <c r="V161" i="41"/>
  <c r="W161" i="41" s="1"/>
  <c r="X161" i="41" s="1"/>
  <c r="U161" i="41"/>
  <c r="R161" i="41"/>
  <c r="S161" i="41" s="1"/>
  <c r="T161" i="41" s="1"/>
  <c r="Q161" i="41"/>
  <c r="P161" i="41"/>
  <c r="N161" i="41"/>
  <c r="O161" i="41" s="1"/>
  <c r="M161" i="41"/>
  <c r="L161" i="41"/>
  <c r="K161" i="41"/>
  <c r="J161" i="41"/>
  <c r="H161" i="41"/>
  <c r="I161" i="41" s="1"/>
  <c r="G161" i="41"/>
  <c r="F161" i="41"/>
  <c r="E161" i="41"/>
  <c r="AN161" i="41" s="1"/>
  <c r="AY160" i="41"/>
  <c r="N160" i="41" s="1"/>
  <c r="O160" i="41" s="1"/>
  <c r="AW160" i="41"/>
  <c r="AU160" i="41"/>
  <c r="AM160" i="41"/>
  <c r="AL160" i="41"/>
  <c r="AK160" i="41"/>
  <c r="AJ160" i="41"/>
  <c r="AJ183" i="41" s="1"/>
  <c r="AK348" i="41" s="1"/>
  <c r="AI160" i="41"/>
  <c r="AH160" i="41"/>
  <c r="AH183" i="41" s="1"/>
  <c r="AI348" i="41" s="1"/>
  <c r="AG160" i="41"/>
  <c r="AG183" i="41" s="1"/>
  <c r="AH348" i="41" s="1"/>
  <c r="AF160" i="41"/>
  <c r="AF183" i="41" s="1"/>
  <c r="AG348" i="41" s="1"/>
  <c r="AD160" i="41"/>
  <c r="AC160" i="41"/>
  <c r="AE160" i="41" s="1"/>
  <c r="AB160" i="41"/>
  <c r="AA160" i="41"/>
  <c r="Z160" i="41"/>
  <c r="Z183" i="41" s="1"/>
  <c r="AA348" i="41" s="1"/>
  <c r="Y160" i="41"/>
  <c r="Y183" i="41" s="1"/>
  <c r="Z348" i="41" s="1"/>
  <c r="W160" i="41"/>
  <c r="X160" i="41" s="1"/>
  <c r="V160" i="41"/>
  <c r="U160" i="41"/>
  <c r="S160" i="41"/>
  <c r="R160" i="41"/>
  <c r="R183" i="41" s="1"/>
  <c r="Q160" i="41"/>
  <c r="P160" i="41"/>
  <c r="P183" i="41" s="1"/>
  <c r="Q348" i="41" s="1"/>
  <c r="M160" i="41"/>
  <c r="K160" i="41"/>
  <c r="J160" i="41"/>
  <c r="J183" i="41" s="1"/>
  <c r="H160" i="41"/>
  <c r="H183" i="41" s="1"/>
  <c r="G160" i="41"/>
  <c r="G183" i="41" s="1"/>
  <c r="F160" i="41"/>
  <c r="E160" i="41"/>
  <c r="I160" i="41" s="1"/>
  <c r="Z154" i="41"/>
  <c r="AA347" i="41" s="1"/>
  <c r="D154" i="41"/>
  <c r="C347" i="41" s="1"/>
  <c r="AM152" i="41"/>
  <c r="AL152" i="41"/>
  <c r="AK152" i="41"/>
  <c r="AJ152" i="41"/>
  <c r="AI152" i="41"/>
  <c r="AH152" i="41"/>
  <c r="AG152" i="41"/>
  <c r="AF152" i="41"/>
  <c r="AE152" i="41"/>
  <c r="AD152" i="41"/>
  <c r="AC152" i="41"/>
  <c r="Z152" i="41"/>
  <c r="Y152" i="41"/>
  <c r="W152" i="41"/>
  <c r="X152" i="41" s="1"/>
  <c r="V152" i="41"/>
  <c r="AB152" i="41" s="1"/>
  <c r="U152" i="41"/>
  <c r="R152" i="41"/>
  <c r="S152" i="41" s="1"/>
  <c r="T152" i="41" s="1"/>
  <c r="Q152" i="41"/>
  <c r="P152" i="41"/>
  <c r="O152" i="41"/>
  <c r="N152" i="41"/>
  <c r="M152" i="41"/>
  <c r="K152" i="41"/>
  <c r="L152" i="41" s="1"/>
  <c r="J152" i="41"/>
  <c r="H152" i="41"/>
  <c r="I152" i="41" s="1"/>
  <c r="G152" i="41"/>
  <c r="F152" i="41"/>
  <c r="E152" i="41"/>
  <c r="AN152" i="41" s="1"/>
  <c r="AM151" i="41"/>
  <c r="AL151" i="41"/>
  <c r="AK151" i="41"/>
  <c r="AJ151" i="41"/>
  <c r="AI151" i="41"/>
  <c r="AH151" i="41"/>
  <c r="AG151" i="41"/>
  <c r="AF151" i="41"/>
  <c r="AE151" i="41"/>
  <c r="AD151" i="41"/>
  <c r="AC151" i="41"/>
  <c r="AA151" i="41"/>
  <c r="Z151" i="41"/>
  <c r="Y151" i="41"/>
  <c r="W151" i="41"/>
  <c r="X151" i="41" s="1"/>
  <c r="V151" i="41"/>
  <c r="AB151" i="41" s="1"/>
  <c r="U151" i="41"/>
  <c r="S151" i="41"/>
  <c r="T151" i="41" s="1"/>
  <c r="R151" i="41"/>
  <c r="Q151" i="41"/>
  <c r="P151" i="41"/>
  <c r="O151" i="41"/>
  <c r="N151" i="41"/>
  <c r="M151" i="41"/>
  <c r="K151" i="41"/>
  <c r="L151" i="41" s="1"/>
  <c r="J151" i="41"/>
  <c r="H151" i="41"/>
  <c r="I151" i="41" s="1"/>
  <c r="G151" i="41"/>
  <c r="F151" i="41"/>
  <c r="E151" i="41"/>
  <c r="AN151" i="41" s="1"/>
  <c r="BF150" i="41"/>
  <c r="BC150" i="41"/>
  <c r="AY150" i="41"/>
  <c r="AW150" i="41"/>
  <c r="AU150" i="41"/>
  <c r="AM150" i="41"/>
  <c r="AL150" i="41"/>
  <c r="AK150" i="41"/>
  <c r="AJ150" i="41"/>
  <c r="AI150" i="41"/>
  <c r="AH150" i="41"/>
  <c r="AG150" i="41"/>
  <c r="AF150" i="41"/>
  <c r="AD150" i="41"/>
  <c r="AC150" i="41"/>
  <c r="AE150" i="41" s="1"/>
  <c r="AB150" i="41"/>
  <c r="Z150" i="41"/>
  <c r="Y150" i="41"/>
  <c r="V150" i="41"/>
  <c r="W150" i="41" s="1"/>
  <c r="X150" i="41" s="1"/>
  <c r="U150" i="41"/>
  <c r="T150" i="41"/>
  <c r="R150" i="41"/>
  <c r="S150" i="41" s="1"/>
  <c r="Q150" i="41"/>
  <c r="P150" i="41"/>
  <c r="N150" i="41"/>
  <c r="O150" i="41" s="1"/>
  <c r="M150" i="41"/>
  <c r="L150" i="41"/>
  <c r="K150" i="41"/>
  <c r="J150" i="41"/>
  <c r="H150" i="41"/>
  <c r="I150" i="41" s="1"/>
  <c r="G150" i="41"/>
  <c r="F150" i="41"/>
  <c r="E150" i="41"/>
  <c r="AN150" i="41" s="1"/>
  <c r="BF149" i="41"/>
  <c r="BC149" i="41"/>
  <c r="AY149" i="41"/>
  <c r="AW149" i="41"/>
  <c r="AU149" i="41"/>
  <c r="AM149" i="41"/>
  <c r="AL149" i="41"/>
  <c r="AK149" i="41"/>
  <c r="AJ149" i="41"/>
  <c r="AI149" i="41"/>
  <c r="AH149" i="41"/>
  <c r="AG149" i="41"/>
  <c r="AF149" i="41"/>
  <c r="AD149" i="41"/>
  <c r="AC149" i="41"/>
  <c r="AE149" i="41" s="1"/>
  <c r="Z149" i="41"/>
  <c r="Y149" i="41"/>
  <c r="V149" i="41"/>
  <c r="AA149" i="41" s="1"/>
  <c r="U149" i="41"/>
  <c r="R149" i="41"/>
  <c r="S149" i="41" s="1"/>
  <c r="T149" i="41" s="1"/>
  <c r="Q149" i="41"/>
  <c r="P149" i="41"/>
  <c r="N149" i="41"/>
  <c r="M149" i="41"/>
  <c r="K149" i="41"/>
  <c r="L149" i="41" s="1"/>
  <c r="J149" i="41"/>
  <c r="H149" i="41"/>
  <c r="G149" i="41"/>
  <c r="F149" i="41"/>
  <c r="E149" i="41"/>
  <c r="BF147" i="41"/>
  <c r="BC147" i="41"/>
  <c r="AY147" i="41"/>
  <c r="AW147" i="41"/>
  <c r="AU147" i="41"/>
  <c r="AM147" i="41"/>
  <c r="AL147" i="41"/>
  <c r="AK147" i="41"/>
  <c r="AJ147" i="41"/>
  <c r="AI147" i="41"/>
  <c r="AH147" i="41"/>
  <c r="AG147" i="41"/>
  <c r="AF147" i="41"/>
  <c r="AD147" i="41"/>
  <c r="AC147" i="41"/>
  <c r="Z147" i="41"/>
  <c r="Y147" i="41"/>
  <c r="V147" i="41"/>
  <c r="U147" i="41"/>
  <c r="R147" i="41"/>
  <c r="S147" i="41" s="1"/>
  <c r="T147" i="41" s="1"/>
  <c r="Q147" i="41"/>
  <c r="P147" i="41"/>
  <c r="N147" i="41"/>
  <c r="O147" i="41" s="1"/>
  <c r="M147" i="41"/>
  <c r="K147" i="41"/>
  <c r="L147" i="41" s="1"/>
  <c r="J147" i="41"/>
  <c r="H147" i="41"/>
  <c r="I147" i="41" s="1"/>
  <c r="G147" i="41"/>
  <c r="F147" i="41"/>
  <c r="E147" i="41"/>
  <c r="AN147" i="41" s="1"/>
  <c r="AM146" i="41"/>
  <c r="AL146" i="41"/>
  <c r="AK146" i="41"/>
  <c r="AJ146" i="41"/>
  <c r="AI146" i="41"/>
  <c r="AH146" i="41"/>
  <c r="AG146" i="41"/>
  <c r="AF146" i="41"/>
  <c r="AE146" i="41"/>
  <c r="AD146" i="41"/>
  <c r="AC146" i="41"/>
  <c r="Z146" i="41"/>
  <c r="Y146" i="41"/>
  <c r="W146" i="41"/>
  <c r="X146" i="41" s="1"/>
  <c r="V146" i="41"/>
  <c r="AB146" i="41" s="1"/>
  <c r="U146" i="41"/>
  <c r="R146" i="41"/>
  <c r="S146" i="41" s="1"/>
  <c r="T146" i="41" s="1"/>
  <c r="Q146" i="41"/>
  <c r="P146" i="41"/>
  <c r="O146" i="41"/>
  <c r="N146" i="41"/>
  <c r="M146" i="41"/>
  <c r="K146" i="41"/>
  <c r="L146" i="41" s="1"/>
  <c r="J146" i="41"/>
  <c r="I146" i="41"/>
  <c r="H146" i="41"/>
  <c r="G146" i="41"/>
  <c r="F146" i="41"/>
  <c r="E146" i="41"/>
  <c r="AN146" i="41" s="1"/>
  <c r="BC145" i="41"/>
  <c r="AY145" i="41"/>
  <c r="AW145" i="41"/>
  <c r="K145" i="41" s="1"/>
  <c r="L145" i="41" s="1"/>
  <c r="AU145" i="41"/>
  <c r="AM145" i="41"/>
  <c r="AL145" i="41"/>
  <c r="AK145" i="41"/>
  <c r="AJ145" i="41"/>
  <c r="AI145" i="41"/>
  <c r="AH145" i="41"/>
  <c r="AH154" i="41" s="1"/>
  <c r="AI347" i="41" s="1"/>
  <c r="AG145" i="41"/>
  <c r="AF145" i="41"/>
  <c r="AE145" i="41"/>
  <c r="AD145" i="41"/>
  <c r="AC145" i="41"/>
  <c r="Z145" i="41"/>
  <c r="Y145" i="41"/>
  <c r="AA145" i="41" s="1"/>
  <c r="W145" i="41"/>
  <c r="X145" i="41" s="1"/>
  <c r="V145" i="41"/>
  <c r="AB145" i="41" s="1"/>
  <c r="U145" i="41"/>
  <c r="R145" i="41"/>
  <c r="S145" i="41" s="1"/>
  <c r="T145" i="41" s="1"/>
  <c r="Q145" i="41"/>
  <c r="P145" i="41"/>
  <c r="O145" i="41"/>
  <c r="N145" i="41"/>
  <c r="M145" i="41"/>
  <c r="J145" i="41"/>
  <c r="J154" i="41" s="1"/>
  <c r="H145" i="41"/>
  <c r="I145" i="41" s="1"/>
  <c r="G145" i="41"/>
  <c r="F145" i="41"/>
  <c r="E145" i="41"/>
  <c r="AN145" i="41" s="1"/>
  <c r="BF144" i="41"/>
  <c r="BC144" i="41"/>
  <c r="AY144" i="41"/>
  <c r="N144" i="41" s="1"/>
  <c r="O144" i="41" s="1"/>
  <c r="AW144" i="41"/>
  <c r="AU144" i="41"/>
  <c r="AM144" i="41"/>
  <c r="AD144" i="41"/>
  <c r="AC144" i="41"/>
  <c r="AE144" i="41" s="1"/>
  <c r="AB144" i="41"/>
  <c r="Z144" i="41"/>
  <c r="Y144" i="41"/>
  <c r="AA144" i="41" s="1"/>
  <c r="V144" i="41"/>
  <c r="W144" i="41" s="1"/>
  <c r="X144" i="41" s="1"/>
  <c r="U144" i="41"/>
  <c r="T144" i="41"/>
  <c r="R144" i="41"/>
  <c r="S144" i="41" s="1"/>
  <c r="Q144" i="41"/>
  <c r="P144" i="41"/>
  <c r="M144" i="41"/>
  <c r="L144" i="41"/>
  <c r="K144" i="41"/>
  <c r="J144" i="41"/>
  <c r="H144" i="41"/>
  <c r="G144" i="41"/>
  <c r="F144" i="41"/>
  <c r="E144" i="41"/>
  <c r="AN144" i="41" s="1"/>
  <c r="AN143" i="41"/>
  <c r="AM143" i="41"/>
  <c r="AL143" i="41"/>
  <c r="AK143" i="41"/>
  <c r="AJ143" i="41"/>
  <c r="AI143" i="41"/>
  <c r="AH143" i="41"/>
  <c r="AG143" i="41"/>
  <c r="AF143" i="41"/>
  <c r="AD143" i="41"/>
  <c r="AC143" i="41"/>
  <c r="AE143" i="41" s="1"/>
  <c r="Z143" i="41"/>
  <c r="Y143" i="41"/>
  <c r="V143" i="41"/>
  <c r="AB143" i="41" s="1"/>
  <c r="U143" i="41"/>
  <c r="R143" i="41"/>
  <c r="S143" i="41" s="1"/>
  <c r="T143" i="41" s="1"/>
  <c r="Q143" i="41"/>
  <c r="P143" i="41"/>
  <c r="N143" i="41"/>
  <c r="O143" i="41" s="1"/>
  <c r="M143" i="41"/>
  <c r="K143" i="41"/>
  <c r="J143" i="41"/>
  <c r="H143" i="41"/>
  <c r="I143" i="41" s="1"/>
  <c r="G143" i="41"/>
  <c r="F143" i="41"/>
  <c r="E143" i="41"/>
  <c r="L143" i="41" s="1"/>
  <c r="BF142" i="41"/>
  <c r="BC142" i="41"/>
  <c r="AY142" i="41"/>
  <c r="AW142" i="41"/>
  <c r="AU142" i="41"/>
  <c r="H142" i="41" s="1"/>
  <c r="AM142" i="41"/>
  <c r="AL142" i="41"/>
  <c r="AK142" i="41"/>
  <c r="AJ142" i="41"/>
  <c r="AI142" i="41"/>
  <c r="AH142" i="41"/>
  <c r="AG142" i="41"/>
  <c r="AF142" i="41"/>
  <c r="AE142" i="41"/>
  <c r="AD142" i="41"/>
  <c r="AC142" i="41"/>
  <c r="Z142" i="41"/>
  <c r="Y142" i="41"/>
  <c r="W142" i="41"/>
  <c r="X142" i="41" s="1"/>
  <c r="V142" i="41"/>
  <c r="AB142" i="41" s="1"/>
  <c r="U142" i="41"/>
  <c r="R142" i="41"/>
  <c r="S142" i="41" s="1"/>
  <c r="T142" i="41" s="1"/>
  <c r="Q142" i="41"/>
  <c r="P142" i="41"/>
  <c r="O142" i="41"/>
  <c r="N142" i="41"/>
  <c r="M142" i="41"/>
  <c r="K142" i="41"/>
  <c r="L142" i="41" s="1"/>
  <c r="J142" i="41"/>
  <c r="I142" i="41"/>
  <c r="G142" i="41"/>
  <c r="F142" i="41"/>
  <c r="E142" i="41"/>
  <c r="AN142" i="41" s="1"/>
  <c r="AM140" i="41"/>
  <c r="AL140" i="41"/>
  <c r="AK140" i="41"/>
  <c r="AJ140" i="41"/>
  <c r="AI140" i="41"/>
  <c r="AH140" i="41"/>
  <c r="AG140" i="41"/>
  <c r="AF140" i="41"/>
  <c r="AD140" i="41"/>
  <c r="AC140" i="41"/>
  <c r="AE140" i="41" s="1"/>
  <c r="Z140" i="41"/>
  <c r="Y140" i="41"/>
  <c r="V140" i="41"/>
  <c r="AA140" i="41" s="1"/>
  <c r="U140" i="41"/>
  <c r="S140" i="41"/>
  <c r="T140" i="41" s="1"/>
  <c r="R140" i="41"/>
  <c r="Q140" i="41"/>
  <c r="P140" i="41"/>
  <c r="N140" i="41"/>
  <c r="M140" i="41"/>
  <c r="K140" i="41"/>
  <c r="L140" i="41" s="1"/>
  <c r="J140" i="41"/>
  <c r="H140" i="41"/>
  <c r="G140" i="41"/>
  <c r="F140" i="41"/>
  <c r="E140" i="41"/>
  <c r="BF139" i="41"/>
  <c r="BC139" i="41"/>
  <c r="AY139" i="41"/>
  <c r="AW139" i="41"/>
  <c r="AU139" i="41"/>
  <c r="AM139" i="41"/>
  <c r="AL139" i="41"/>
  <c r="AK139" i="41"/>
  <c r="AJ139" i="41"/>
  <c r="AI139" i="41"/>
  <c r="AH139" i="41"/>
  <c r="AG139" i="41"/>
  <c r="AF139" i="41"/>
  <c r="AD139" i="41"/>
  <c r="AE139" i="41" s="1"/>
  <c r="AC139" i="41"/>
  <c r="Z139" i="41"/>
  <c r="Y139" i="41"/>
  <c r="V139" i="41"/>
  <c r="U139" i="41"/>
  <c r="S139" i="41"/>
  <c r="R139" i="41"/>
  <c r="Q139" i="41"/>
  <c r="P139" i="41"/>
  <c r="N139" i="41"/>
  <c r="O139" i="41" s="1"/>
  <c r="M139" i="41"/>
  <c r="L139" i="41"/>
  <c r="K139" i="41"/>
  <c r="J139" i="41"/>
  <c r="H139" i="41"/>
  <c r="I139" i="41" s="1"/>
  <c r="G139" i="41"/>
  <c r="F139" i="41"/>
  <c r="E139" i="41"/>
  <c r="T139" i="41" s="1"/>
  <c r="BF138" i="41"/>
  <c r="BC138" i="41"/>
  <c r="AY138" i="41"/>
  <c r="AW138" i="41"/>
  <c r="AU138" i="41"/>
  <c r="AM138" i="41"/>
  <c r="AM154" i="41" s="1"/>
  <c r="AN347" i="41" s="1"/>
  <c r="AL138" i="41"/>
  <c r="AK138" i="41"/>
  <c r="AK154" i="41" s="1"/>
  <c r="AL347" i="41" s="1"/>
  <c r="AJ138" i="41"/>
  <c r="AJ154" i="41" s="1"/>
  <c r="AK347" i="41" s="1"/>
  <c r="AI138" i="41"/>
  <c r="AI154" i="41" s="1"/>
  <c r="AJ347" i="41" s="1"/>
  <c r="AH138" i="41"/>
  <c r="AG138" i="41"/>
  <c r="AG154" i="41" s="1"/>
  <c r="AH347" i="41" s="1"/>
  <c r="AF138" i="41"/>
  <c r="AE138" i="41"/>
  <c r="AD138" i="41"/>
  <c r="AC138" i="41"/>
  <c r="AC154" i="41" s="1"/>
  <c r="Z138" i="41"/>
  <c r="Y138" i="41"/>
  <c r="Y154" i="41" s="1"/>
  <c r="Z347" i="41" s="1"/>
  <c r="W138" i="41"/>
  <c r="V138" i="41"/>
  <c r="AB138" i="41" s="1"/>
  <c r="U138" i="41"/>
  <c r="U154" i="41" s="1"/>
  <c r="V347" i="41" s="1"/>
  <c r="S138" i="41"/>
  <c r="R138" i="41"/>
  <c r="Q138" i="41"/>
  <c r="P138" i="41"/>
  <c r="O138" i="41"/>
  <c r="N138" i="41"/>
  <c r="N154" i="41" s="1"/>
  <c r="M138" i="41"/>
  <c r="M154" i="41" s="1"/>
  <c r="K138" i="41"/>
  <c r="K154" i="41" s="1"/>
  <c r="J138" i="41"/>
  <c r="H138" i="41"/>
  <c r="G138" i="41"/>
  <c r="G154" i="41" s="1"/>
  <c r="G347" i="41" s="1"/>
  <c r="F138" i="41"/>
  <c r="E138" i="41"/>
  <c r="T138" i="41" s="1"/>
  <c r="D131" i="41"/>
  <c r="BC128" i="41"/>
  <c r="AM128" i="41"/>
  <c r="AL128" i="41"/>
  <c r="AK128" i="41"/>
  <c r="AJ128" i="41"/>
  <c r="AI128" i="41"/>
  <c r="AH128" i="41"/>
  <c r="AG128" i="41"/>
  <c r="AF128" i="41"/>
  <c r="AD128" i="41"/>
  <c r="AC128" i="41"/>
  <c r="AE128" i="41" s="1"/>
  <c r="AB128" i="41"/>
  <c r="Z128" i="41"/>
  <c r="Y128" i="41"/>
  <c r="V128" i="41"/>
  <c r="W128" i="41" s="1"/>
  <c r="X128" i="41" s="1"/>
  <c r="U128" i="41"/>
  <c r="R128" i="41"/>
  <c r="S128" i="41" s="1"/>
  <c r="T128" i="41" s="1"/>
  <c r="Q128" i="41"/>
  <c r="P128" i="41"/>
  <c r="N128" i="41"/>
  <c r="O128" i="41" s="1"/>
  <c r="M128" i="41"/>
  <c r="L128" i="41"/>
  <c r="K128" i="41"/>
  <c r="J128" i="41"/>
  <c r="H128" i="41"/>
  <c r="I128" i="41" s="1"/>
  <c r="G128" i="41"/>
  <c r="F128" i="41"/>
  <c r="E128" i="41"/>
  <c r="AN128" i="41" s="1"/>
  <c r="BC127" i="41"/>
  <c r="AM127" i="41"/>
  <c r="AL127" i="41"/>
  <c r="AK127" i="41"/>
  <c r="AJ127" i="41"/>
  <c r="AI127" i="41"/>
  <c r="AH127" i="41"/>
  <c r="AG127" i="41"/>
  <c r="AF127" i="41"/>
  <c r="AE127" i="41"/>
  <c r="AD127" i="41"/>
  <c r="AC127" i="41"/>
  <c r="Z127" i="41"/>
  <c r="Y127" i="41"/>
  <c r="W127" i="41"/>
  <c r="X127" i="41" s="1"/>
  <c r="V127" i="41"/>
  <c r="AB127" i="41" s="1"/>
  <c r="U127" i="41"/>
  <c r="R127" i="41"/>
  <c r="S127" i="41" s="1"/>
  <c r="T127" i="41" s="1"/>
  <c r="Q127" i="41"/>
  <c r="P127" i="41"/>
  <c r="N127" i="41"/>
  <c r="M127" i="41"/>
  <c r="K127" i="41"/>
  <c r="L127" i="41" s="1"/>
  <c r="J127" i="41"/>
  <c r="I127" i="41"/>
  <c r="H127" i="41"/>
  <c r="G127" i="41"/>
  <c r="F127" i="41"/>
  <c r="E127" i="41"/>
  <c r="O127" i="41" s="1"/>
  <c r="BF126" i="41"/>
  <c r="AY126" i="41"/>
  <c r="AW126" i="41"/>
  <c r="AU126" i="41"/>
  <c r="H126" i="41" s="1"/>
  <c r="AM126" i="41"/>
  <c r="AL126" i="41"/>
  <c r="AK126" i="41"/>
  <c r="AJ126" i="41"/>
  <c r="AI126" i="41"/>
  <c r="AH126" i="41"/>
  <c r="AG126" i="41"/>
  <c r="AF126" i="41"/>
  <c r="AD126" i="41"/>
  <c r="AC126" i="41"/>
  <c r="AE126" i="41" s="1"/>
  <c r="Z126" i="41"/>
  <c r="Y126" i="41"/>
  <c r="W126" i="41"/>
  <c r="X126" i="41" s="1"/>
  <c r="V126" i="41"/>
  <c r="AB126" i="41" s="1"/>
  <c r="U126" i="41"/>
  <c r="R126" i="41"/>
  <c r="S126" i="41" s="1"/>
  <c r="T126" i="41" s="1"/>
  <c r="Q126" i="41"/>
  <c r="P126" i="41"/>
  <c r="N126" i="41"/>
  <c r="M126" i="41"/>
  <c r="K126" i="41"/>
  <c r="L126" i="41" s="1"/>
  <c r="J126" i="41"/>
  <c r="I126" i="41"/>
  <c r="G126" i="41"/>
  <c r="F126" i="41"/>
  <c r="E126" i="41"/>
  <c r="O126" i="41" s="1"/>
  <c r="BF125" i="41"/>
  <c r="BC125" i="41"/>
  <c r="AY125" i="41"/>
  <c r="AW125" i="41"/>
  <c r="K125" i="41" s="1"/>
  <c r="L125" i="41" s="1"/>
  <c r="AU125" i="41"/>
  <c r="AM125" i="41"/>
  <c r="AL125" i="41"/>
  <c r="AK125" i="41"/>
  <c r="AJ125" i="41"/>
  <c r="AI125" i="41"/>
  <c r="AH125" i="41"/>
  <c r="AG125" i="41"/>
  <c r="AF125" i="41"/>
  <c r="AD125" i="41"/>
  <c r="AE125" i="41" s="1"/>
  <c r="AC125" i="41"/>
  <c r="Z125" i="41"/>
  <c r="Y125" i="41"/>
  <c r="V125" i="41"/>
  <c r="W125" i="41" s="1"/>
  <c r="X125" i="41" s="1"/>
  <c r="U125" i="41"/>
  <c r="R125" i="41"/>
  <c r="S125" i="41" s="1"/>
  <c r="T125" i="41" s="1"/>
  <c r="Q125" i="41"/>
  <c r="P125" i="41"/>
  <c r="N125" i="41"/>
  <c r="O125" i="41" s="1"/>
  <c r="M125" i="41"/>
  <c r="J125" i="41"/>
  <c r="H125" i="41"/>
  <c r="I125" i="41" s="1"/>
  <c r="G125" i="41"/>
  <c r="F125" i="41"/>
  <c r="E125" i="41"/>
  <c r="AN125" i="41" s="1"/>
  <c r="BF124" i="41"/>
  <c r="AY124" i="41"/>
  <c r="AW124" i="41"/>
  <c r="AU124" i="41"/>
  <c r="AM123" i="41"/>
  <c r="AL123" i="41"/>
  <c r="AK123" i="41"/>
  <c r="AJ123" i="41"/>
  <c r="AI123" i="41"/>
  <c r="AH123" i="41"/>
  <c r="AG123" i="41"/>
  <c r="AF123" i="41"/>
  <c r="AD123" i="41"/>
  <c r="AE123" i="41" s="1"/>
  <c r="AC123" i="41"/>
  <c r="Z123" i="41"/>
  <c r="Y123" i="41"/>
  <c r="V123" i="41"/>
  <c r="W123" i="41" s="1"/>
  <c r="X123" i="41" s="1"/>
  <c r="U123" i="41"/>
  <c r="R123" i="41"/>
  <c r="S123" i="41" s="1"/>
  <c r="T123" i="41" s="1"/>
  <c r="Q123" i="41"/>
  <c r="P123" i="41"/>
  <c r="N123" i="41"/>
  <c r="O123" i="41" s="1"/>
  <c r="M123" i="41"/>
  <c r="K123" i="41"/>
  <c r="L123" i="41" s="1"/>
  <c r="J123" i="41"/>
  <c r="H123" i="41"/>
  <c r="I123" i="41" s="1"/>
  <c r="G123" i="41"/>
  <c r="F123" i="41"/>
  <c r="E123" i="41"/>
  <c r="AN123" i="41" s="1"/>
  <c r="BF122" i="41"/>
  <c r="BC122" i="41"/>
  <c r="AY122" i="41"/>
  <c r="N122" i="41" s="1"/>
  <c r="O122" i="41" s="1"/>
  <c r="AW122" i="41"/>
  <c r="AU122" i="41"/>
  <c r="AM122" i="41"/>
  <c r="AL122" i="41"/>
  <c r="AK122" i="41"/>
  <c r="AJ122" i="41"/>
  <c r="AI122" i="41"/>
  <c r="AH122" i="41"/>
  <c r="AG122" i="41"/>
  <c r="AF122" i="41"/>
  <c r="AD122" i="41"/>
  <c r="AC122" i="41"/>
  <c r="AE122" i="41" s="1"/>
  <c r="AB122" i="41"/>
  <c r="AA122" i="41"/>
  <c r="Z122" i="41"/>
  <c r="Y122" i="41"/>
  <c r="W122" i="41"/>
  <c r="X122" i="41" s="1"/>
  <c r="V122" i="41"/>
  <c r="U122" i="41"/>
  <c r="S122" i="41"/>
  <c r="T122" i="41" s="1"/>
  <c r="R122" i="41"/>
  <c r="Q122" i="41"/>
  <c r="P122" i="41"/>
  <c r="M122" i="41"/>
  <c r="K122" i="41"/>
  <c r="L122" i="41" s="1"/>
  <c r="J122" i="41"/>
  <c r="H122" i="41"/>
  <c r="G122" i="41"/>
  <c r="F122" i="41"/>
  <c r="E122" i="41"/>
  <c r="I122" i="41" s="1"/>
  <c r="AM121" i="41"/>
  <c r="AL121" i="41"/>
  <c r="AK121" i="41"/>
  <c r="AJ121" i="41"/>
  <c r="AI121" i="41"/>
  <c r="AH121" i="41"/>
  <c r="AG121" i="41"/>
  <c r="AF121" i="41"/>
  <c r="AE121" i="41"/>
  <c r="AD121" i="41"/>
  <c r="AC121" i="41"/>
  <c r="AB121" i="41"/>
  <c r="Z121" i="41"/>
  <c r="Y121" i="41"/>
  <c r="AA121" i="41" s="1"/>
  <c r="W121" i="41"/>
  <c r="X121" i="41" s="1"/>
  <c r="V121" i="41"/>
  <c r="U121" i="41"/>
  <c r="S121" i="41"/>
  <c r="T121" i="41" s="1"/>
  <c r="R121" i="41"/>
  <c r="Q121" i="41"/>
  <c r="P121" i="41"/>
  <c r="O121" i="41"/>
  <c r="N121" i="41"/>
  <c r="M121" i="41"/>
  <c r="K121" i="41"/>
  <c r="L121" i="41" s="1"/>
  <c r="J121" i="41"/>
  <c r="H121" i="41"/>
  <c r="I121" i="41" s="1"/>
  <c r="G121" i="41"/>
  <c r="F121" i="41"/>
  <c r="E121" i="41"/>
  <c r="AN121" i="41" s="1"/>
  <c r="BF120" i="41"/>
  <c r="BC120" i="41"/>
  <c r="AY120" i="41"/>
  <c r="AW120" i="41"/>
  <c r="K120" i="41" s="1"/>
  <c r="L120" i="41" s="1"/>
  <c r="AU120" i="41"/>
  <c r="AN120" i="41"/>
  <c r="AM120" i="41"/>
  <c r="AL120" i="41"/>
  <c r="AK120" i="41"/>
  <c r="AJ120" i="41"/>
  <c r="AI120" i="41"/>
  <c r="AH120" i="41"/>
  <c r="AG120" i="41"/>
  <c r="AF120" i="41"/>
  <c r="AD120" i="41"/>
  <c r="AC120" i="41"/>
  <c r="AE120" i="41" s="1"/>
  <c r="Z120" i="41"/>
  <c r="Y120" i="41"/>
  <c r="V120" i="41"/>
  <c r="AB120" i="41" s="1"/>
  <c r="U120" i="41"/>
  <c r="R120" i="41"/>
  <c r="S120" i="41" s="1"/>
  <c r="T120" i="41" s="1"/>
  <c r="Q120" i="41"/>
  <c r="P120" i="41"/>
  <c r="N120" i="41"/>
  <c r="O120" i="41" s="1"/>
  <c r="M120" i="41"/>
  <c r="J120" i="41"/>
  <c r="H120" i="41"/>
  <c r="I120" i="41" s="1"/>
  <c r="G120" i="41"/>
  <c r="F120" i="41"/>
  <c r="E120" i="41"/>
  <c r="AM119" i="41"/>
  <c r="AL119" i="41"/>
  <c r="AK119" i="41"/>
  <c r="AJ119" i="41"/>
  <c r="AI119" i="41"/>
  <c r="AH119" i="41"/>
  <c r="AG119" i="41"/>
  <c r="AF119" i="41"/>
  <c r="AD119" i="41"/>
  <c r="AC119" i="41"/>
  <c r="AE119" i="41" s="1"/>
  <c r="AB119" i="41"/>
  <c r="Z119" i="41"/>
  <c r="Y119" i="41"/>
  <c r="V119" i="41"/>
  <c r="W119" i="41" s="1"/>
  <c r="X119" i="41" s="1"/>
  <c r="U119" i="41"/>
  <c r="R119" i="41"/>
  <c r="S119" i="41" s="1"/>
  <c r="T119" i="41" s="1"/>
  <c r="Q119" i="41"/>
  <c r="P119" i="41"/>
  <c r="N119" i="41"/>
  <c r="O119" i="41" s="1"/>
  <c r="M119" i="41"/>
  <c r="L119" i="41"/>
  <c r="K119" i="41"/>
  <c r="J119" i="41"/>
  <c r="H119" i="41"/>
  <c r="G119" i="41"/>
  <c r="F119" i="41"/>
  <c r="E119" i="41"/>
  <c r="I119" i="41" s="1"/>
  <c r="BF118" i="41"/>
  <c r="BC118" i="41"/>
  <c r="AY118" i="41"/>
  <c r="AW118" i="41"/>
  <c r="AU118" i="41"/>
  <c r="AM118" i="41"/>
  <c r="AL118" i="41"/>
  <c r="AK118" i="41"/>
  <c r="AJ118" i="41"/>
  <c r="AI118" i="41"/>
  <c r="AH118" i="41"/>
  <c r="AG118" i="41"/>
  <c r="AF118" i="41"/>
  <c r="AD118" i="41"/>
  <c r="AC118" i="41"/>
  <c r="AE118" i="41" s="1"/>
  <c r="Z118" i="41"/>
  <c r="Y118" i="41"/>
  <c r="V118" i="41"/>
  <c r="AA118" i="41" s="1"/>
  <c r="U118" i="41"/>
  <c r="R118" i="41"/>
  <c r="S118" i="41" s="1"/>
  <c r="Q118" i="41"/>
  <c r="P118" i="41"/>
  <c r="N118" i="41"/>
  <c r="M118" i="41"/>
  <c r="K118" i="41"/>
  <c r="J118" i="41"/>
  <c r="H118" i="41"/>
  <c r="G118" i="41"/>
  <c r="F118" i="41"/>
  <c r="E118" i="41"/>
  <c r="BF117" i="41"/>
  <c r="BC117" i="41"/>
  <c r="AY117" i="41"/>
  <c r="AW117" i="41"/>
  <c r="AU117" i="41"/>
  <c r="AM117" i="41"/>
  <c r="AL117" i="41"/>
  <c r="AK117" i="41"/>
  <c r="AJ117" i="41"/>
  <c r="AI117" i="41"/>
  <c r="AH117" i="41"/>
  <c r="AG117" i="41"/>
  <c r="AF117" i="41"/>
  <c r="AD117" i="41"/>
  <c r="AE117" i="41" s="1"/>
  <c r="AC117" i="41"/>
  <c r="Z117" i="41"/>
  <c r="Y117" i="41"/>
  <c r="V117" i="41"/>
  <c r="V131" i="41" s="1"/>
  <c r="U117" i="41"/>
  <c r="R117" i="41"/>
  <c r="S117" i="41" s="1"/>
  <c r="T117" i="41" s="1"/>
  <c r="Q117" i="41"/>
  <c r="P117" i="41"/>
  <c r="N117" i="41"/>
  <c r="O117" i="41" s="1"/>
  <c r="M117" i="41"/>
  <c r="K117" i="41"/>
  <c r="L117" i="41" s="1"/>
  <c r="J117" i="41"/>
  <c r="H117" i="41"/>
  <c r="I117" i="41" s="1"/>
  <c r="G117" i="41"/>
  <c r="F117" i="41"/>
  <c r="E117" i="41"/>
  <c r="AN117" i="41" s="1"/>
  <c r="AN116" i="41"/>
  <c r="AM116" i="41"/>
  <c r="AL116" i="41"/>
  <c r="AK116" i="41"/>
  <c r="AJ116" i="41"/>
  <c r="AI116" i="41"/>
  <c r="AH116" i="41"/>
  <c r="AG116" i="41"/>
  <c r="AF116" i="41"/>
  <c r="AD116" i="41"/>
  <c r="AE116" i="41" s="1"/>
  <c r="AC116" i="41"/>
  <c r="AA116" i="41"/>
  <c r="Z116" i="41"/>
  <c r="AB116" i="41" s="1"/>
  <c r="Y116" i="41"/>
  <c r="W116" i="41"/>
  <c r="X116" i="41" s="1"/>
  <c r="V116" i="41"/>
  <c r="U116" i="41"/>
  <c r="R116" i="41"/>
  <c r="S116" i="41" s="1"/>
  <c r="T116" i="41" s="1"/>
  <c r="Q116" i="41"/>
  <c r="P116" i="41"/>
  <c r="N116" i="41"/>
  <c r="O116" i="41" s="1"/>
  <c r="M116" i="41"/>
  <c r="K116" i="41"/>
  <c r="L116" i="41" s="1"/>
  <c r="J116" i="41"/>
  <c r="H116" i="41"/>
  <c r="I116" i="41" s="1"/>
  <c r="G116" i="41"/>
  <c r="F116" i="41"/>
  <c r="E116" i="41"/>
  <c r="BF115" i="41"/>
  <c r="BC115" i="41"/>
  <c r="AY115" i="41"/>
  <c r="N115" i="41" s="1"/>
  <c r="O115" i="41" s="1"/>
  <c r="AW115" i="41"/>
  <c r="AU115" i="41"/>
  <c r="AM115" i="41"/>
  <c r="AL115" i="41"/>
  <c r="AK115" i="41"/>
  <c r="AJ115" i="41"/>
  <c r="AI115" i="41"/>
  <c r="AH115" i="41"/>
  <c r="AG115" i="41"/>
  <c r="AF115" i="41"/>
  <c r="AE115" i="41"/>
  <c r="AD115" i="41"/>
  <c r="AC115" i="41"/>
  <c r="AB115" i="41"/>
  <c r="AA115" i="41"/>
  <c r="Z115" i="41"/>
  <c r="Y115" i="41"/>
  <c r="W115" i="41"/>
  <c r="X115" i="41" s="1"/>
  <c r="V115" i="41"/>
  <c r="U115" i="41"/>
  <c r="S115" i="41"/>
  <c r="T115" i="41" s="1"/>
  <c r="R115" i="41"/>
  <c r="Q115" i="41"/>
  <c r="P115" i="41"/>
  <c r="M115" i="41"/>
  <c r="K115" i="41"/>
  <c r="L115" i="41" s="1"/>
  <c r="J115" i="41"/>
  <c r="H115" i="41"/>
  <c r="I115" i="41" s="1"/>
  <c r="G115" i="41"/>
  <c r="F115" i="41"/>
  <c r="E115" i="41"/>
  <c r="AN115" i="41" s="1"/>
  <c r="BF114" i="41"/>
  <c r="BC114" i="41"/>
  <c r="AY114" i="41"/>
  <c r="AW114" i="41"/>
  <c r="K114" i="41" s="1"/>
  <c r="L114" i="41" s="1"/>
  <c r="AU114" i="41"/>
  <c r="AM114" i="41"/>
  <c r="AL114" i="41"/>
  <c r="AK114" i="41"/>
  <c r="AJ114" i="41"/>
  <c r="AI114" i="41"/>
  <c r="AH114" i="41"/>
  <c r="AG114" i="41"/>
  <c r="AF114" i="41"/>
  <c r="AD114" i="41"/>
  <c r="AC114" i="41"/>
  <c r="AE114" i="41" s="1"/>
  <c r="AB114" i="41"/>
  <c r="Z114" i="41"/>
  <c r="Y114" i="41"/>
  <c r="V114" i="41"/>
  <c r="W114" i="41" s="1"/>
  <c r="X114" i="41" s="1"/>
  <c r="U114" i="41"/>
  <c r="R114" i="41"/>
  <c r="S114" i="41" s="1"/>
  <c r="T114" i="41" s="1"/>
  <c r="Q114" i="41"/>
  <c r="P114" i="41"/>
  <c r="N114" i="41"/>
  <c r="O114" i="41" s="1"/>
  <c r="M114" i="41"/>
  <c r="J114" i="41"/>
  <c r="H114" i="41"/>
  <c r="I114" i="41" s="1"/>
  <c r="G114" i="41"/>
  <c r="F114" i="41"/>
  <c r="E114" i="41"/>
  <c r="AN114" i="41" s="1"/>
  <c r="BF113" i="41"/>
  <c r="BC113" i="41"/>
  <c r="AY113" i="41"/>
  <c r="AW113" i="41"/>
  <c r="AU113" i="41"/>
  <c r="H113" i="41" s="1"/>
  <c r="AM113" i="41"/>
  <c r="AL113" i="41"/>
  <c r="AK113" i="41"/>
  <c r="AJ113" i="41"/>
  <c r="AI113" i="41"/>
  <c r="AH113" i="41"/>
  <c r="AG113" i="41"/>
  <c r="AF113" i="41"/>
  <c r="AD113" i="41"/>
  <c r="AC113" i="41"/>
  <c r="AE113" i="41" s="1"/>
  <c r="Z113" i="41"/>
  <c r="Y113" i="41"/>
  <c r="V113" i="41"/>
  <c r="AA113" i="41" s="1"/>
  <c r="U113" i="41"/>
  <c r="R113" i="41"/>
  <c r="S113" i="41" s="1"/>
  <c r="T113" i="41" s="1"/>
  <c r="Q113" i="41"/>
  <c r="P113" i="41"/>
  <c r="N113" i="41"/>
  <c r="O113" i="41" s="1"/>
  <c r="M113" i="41"/>
  <c r="K113" i="41"/>
  <c r="J113" i="41"/>
  <c r="G113" i="41"/>
  <c r="F113" i="41"/>
  <c r="E113" i="41"/>
  <c r="AN113" i="41" s="1"/>
  <c r="BF112" i="41"/>
  <c r="BC112" i="41"/>
  <c r="AY112" i="41"/>
  <c r="AW112" i="41"/>
  <c r="AU112" i="41"/>
  <c r="AN112" i="41"/>
  <c r="AM112" i="41"/>
  <c r="AL112" i="41"/>
  <c r="AL131" i="41" s="1"/>
  <c r="AK112" i="41"/>
  <c r="AJ112" i="41"/>
  <c r="AI112" i="41"/>
  <c r="AH112" i="41"/>
  <c r="AG112" i="41"/>
  <c r="AF112" i="41"/>
  <c r="AD112" i="41"/>
  <c r="AE112" i="41" s="1"/>
  <c r="AC112" i="41"/>
  <c r="Z112" i="41"/>
  <c r="Y112" i="41"/>
  <c r="V112" i="41"/>
  <c r="U112" i="41"/>
  <c r="R112" i="41"/>
  <c r="S112" i="41" s="1"/>
  <c r="T112" i="41" s="1"/>
  <c r="Q112" i="41"/>
  <c r="P112" i="41"/>
  <c r="N112" i="41"/>
  <c r="O112" i="41" s="1"/>
  <c r="M112" i="41"/>
  <c r="L112" i="41"/>
  <c r="K112" i="41"/>
  <c r="J112" i="41"/>
  <c r="H112" i="41"/>
  <c r="I112" i="41" s="1"/>
  <c r="G112" i="41"/>
  <c r="F112" i="41"/>
  <c r="F131" i="41" s="1"/>
  <c r="E112" i="41"/>
  <c r="AN111" i="41"/>
  <c r="AM111" i="41"/>
  <c r="AM131" i="41" s="1"/>
  <c r="AL111" i="41"/>
  <c r="AK111" i="41"/>
  <c r="AJ111" i="41"/>
  <c r="AI111" i="41"/>
  <c r="AH111" i="41"/>
  <c r="AH131" i="41" s="1"/>
  <c r="AG111" i="41"/>
  <c r="AF111" i="41"/>
  <c r="AF131" i="41" s="1"/>
  <c r="AD111" i="41"/>
  <c r="AE111" i="41" s="1"/>
  <c r="AE131" i="41" s="1"/>
  <c r="AC111" i="41"/>
  <c r="Z111" i="41"/>
  <c r="Y111" i="41"/>
  <c r="V111" i="41"/>
  <c r="W111" i="41" s="1"/>
  <c r="U111" i="41"/>
  <c r="U131" i="41" s="1"/>
  <c r="R111" i="41"/>
  <c r="Q111" i="41"/>
  <c r="Q131" i="41" s="1"/>
  <c r="P111" i="41"/>
  <c r="P131" i="41" s="1"/>
  <c r="N111" i="41"/>
  <c r="O111" i="41" s="1"/>
  <c r="M111" i="41"/>
  <c r="K111" i="41"/>
  <c r="J111" i="41"/>
  <c r="J131" i="41" s="1"/>
  <c r="J132" i="41" s="1"/>
  <c r="H111" i="41"/>
  <c r="H131" i="41" s="1"/>
  <c r="G111" i="41"/>
  <c r="G131" i="41" s="1"/>
  <c r="G132" i="41" s="1"/>
  <c r="F111" i="41"/>
  <c r="E111" i="41"/>
  <c r="D106" i="41"/>
  <c r="C343" i="41" s="1"/>
  <c r="BC103" i="41"/>
  <c r="AM103" i="41"/>
  <c r="AL103" i="41"/>
  <c r="AK103" i="41"/>
  <c r="AJ103" i="41"/>
  <c r="AI103" i="41"/>
  <c r="AH103" i="41"/>
  <c r="AG103" i="41"/>
  <c r="AF103" i="41"/>
  <c r="AE103" i="41"/>
  <c r="AD103" i="41"/>
  <c r="AC103" i="41"/>
  <c r="AB103" i="41"/>
  <c r="AA103" i="41"/>
  <c r="Z103" i="41"/>
  <c r="Y103" i="41"/>
  <c r="W103" i="41"/>
  <c r="X103" i="41" s="1"/>
  <c r="V103" i="41"/>
  <c r="U103" i="41"/>
  <c r="S103" i="41"/>
  <c r="T103" i="41" s="1"/>
  <c r="R103" i="41"/>
  <c r="Q103" i="41"/>
  <c r="P103" i="41"/>
  <c r="O103" i="41"/>
  <c r="N103" i="41"/>
  <c r="M103" i="41"/>
  <c r="K103" i="41"/>
  <c r="L103" i="41" s="1"/>
  <c r="J103" i="41"/>
  <c r="H103" i="41"/>
  <c r="I103" i="41" s="1"/>
  <c r="G103" i="41"/>
  <c r="F103" i="41"/>
  <c r="E103" i="41"/>
  <c r="AN103" i="41" s="1"/>
  <c r="BC102" i="41"/>
  <c r="AM102" i="41"/>
  <c r="AL102" i="41"/>
  <c r="AK102" i="41"/>
  <c r="AJ102" i="41"/>
  <c r="AI102" i="41"/>
  <c r="AH102" i="41"/>
  <c r="AG102" i="41"/>
  <c r="AF102" i="41"/>
  <c r="AD102" i="41"/>
  <c r="AC102" i="41"/>
  <c r="AE102" i="41" s="1"/>
  <c r="AB102" i="41"/>
  <c r="Z102" i="41"/>
  <c r="Y102" i="41"/>
  <c r="V102" i="41"/>
  <c r="W102" i="41" s="1"/>
  <c r="X102" i="41" s="1"/>
  <c r="U102" i="41"/>
  <c r="T102" i="41"/>
  <c r="R102" i="41"/>
  <c r="S102" i="41" s="1"/>
  <c r="Q102" i="41"/>
  <c r="P102" i="41"/>
  <c r="N102" i="41"/>
  <c r="O102" i="41" s="1"/>
  <c r="M102" i="41"/>
  <c r="L102" i="41"/>
  <c r="K102" i="41"/>
  <c r="J102" i="41"/>
  <c r="H102" i="41"/>
  <c r="I102" i="41" s="1"/>
  <c r="G102" i="41"/>
  <c r="F102" i="41"/>
  <c r="E102" i="41"/>
  <c r="AN102" i="41" s="1"/>
  <c r="BF101" i="41"/>
  <c r="AY101" i="41"/>
  <c r="AW101" i="41"/>
  <c r="K101" i="41" s="1"/>
  <c r="L101" i="41" s="1"/>
  <c r="AU101" i="41"/>
  <c r="AM101" i="41"/>
  <c r="AL101" i="41"/>
  <c r="AK101" i="41"/>
  <c r="AJ101" i="41"/>
  <c r="AI101" i="41"/>
  <c r="AH101" i="41"/>
  <c r="AG101" i="41"/>
  <c r="AF101" i="41"/>
  <c r="AD101" i="41"/>
  <c r="AC101" i="41"/>
  <c r="AE101" i="41" s="1"/>
  <c r="AB101" i="41"/>
  <c r="Z101" i="41"/>
  <c r="Y101" i="41"/>
  <c r="V101" i="41"/>
  <c r="W101" i="41" s="1"/>
  <c r="X101" i="41" s="1"/>
  <c r="U101" i="41"/>
  <c r="T101" i="41"/>
  <c r="R101" i="41"/>
  <c r="S101" i="41" s="1"/>
  <c r="Q101" i="41"/>
  <c r="P101" i="41"/>
  <c r="N101" i="41"/>
  <c r="O101" i="41" s="1"/>
  <c r="M101" i="41"/>
  <c r="J101" i="41"/>
  <c r="H101" i="41"/>
  <c r="I101" i="41" s="1"/>
  <c r="G101" i="41"/>
  <c r="F101" i="41"/>
  <c r="E101" i="41"/>
  <c r="AN101" i="41" s="1"/>
  <c r="BF100" i="41"/>
  <c r="BC100" i="41"/>
  <c r="AY100" i="41"/>
  <c r="AW100" i="41"/>
  <c r="AU100" i="41"/>
  <c r="H100" i="41" s="1"/>
  <c r="I100" i="41" s="1"/>
  <c r="AM100" i="41"/>
  <c r="AL100" i="41"/>
  <c r="AK100" i="41"/>
  <c r="AJ100" i="41"/>
  <c r="AI100" i="41"/>
  <c r="AH100" i="41"/>
  <c r="AG100" i="41"/>
  <c r="AF100" i="41"/>
  <c r="AD100" i="41"/>
  <c r="AC100" i="41"/>
  <c r="AE100" i="41" s="1"/>
  <c r="Z100" i="41"/>
  <c r="Y100" i="41"/>
  <c r="V100" i="41"/>
  <c r="AB100" i="41" s="1"/>
  <c r="U100" i="41"/>
  <c r="R100" i="41"/>
  <c r="S100" i="41" s="1"/>
  <c r="T100" i="41" s="1"/>
  <c r="Q100" i="41"/>
  <c r="P100" i="41"/>
  <c r="N100" i="41"/>
  <c r="M100" i="41"/>
  <c r="K100" i="41"/>
  <c r="J100" i="41"/>
  <c r="G100" i="41"/>
  <c r="F100" i="41"/>
  <c r="E100" i="41"/>
  <c r="AN100" i="41" s="1"/>
  <c r="BF99" i="41"/>
  <c r="AY99" i="41"/>
  <c r="AW99" i="41"/>
  <c r="AU99" i="41"/>
  <c r="AM98" i="41"/>
  <c r="AL98" i="41"/>
  <c r="AK98" i="41"/>
  <c r="AJ98" i="41"/>
  <c r="AI98" i="41"/>
  <c r="AH98" i="41"/>
  <c r="AG98" i="41"/>
  <c r="AF98" i="41"/>
  <c r="AE98" i="41"/>
  <c r="AD98" i="41"/>
  <c r="AC98" i="41"/>
  <c r="AB98" i="41"/>
  <c r="Z98" i="41"/>
  <c r="Y98" i="41"/>
  <c r="AA98" i="41" s="1"/>
  <c r="W98" i="41"/>
  <c r="X98" i="41" s="1"/>
  <c r="V98" i="41"/>
  <c r="U98" i="41"/>
  <c r="S98" i="41"/>
  <c r="R98" i="41"/>
  <c r="Q98" i="41"/>
  <c r="P98" i="41"/>
  <c r="N98" i="41"/>
  <c r="M98" i="41"/>
  <c r="K98" i="41"/>
  <c r="J98" i="41"/>
  <c r="H98" i="41"/>
  <c r="G98" i="41"/>
  <c r="F98" i="41"/>
  <c r="E98" i="41"/>
  <c r="AN98" i="41" s="1"/>
  <c r="BF97" i="41"/>
  <c r="BC97" i="41"/>
  <c r="AY97" i="41"/>
  <c r="AW97" i="41"/>
  <c r="K97" i="41" s="1"/>
  <c r="L97" i="41" s="1"/>
  <c r="AU97" i="41"/>
  <c r="H97" i="41" s="1"/>
  <c r="I97" i="41" s="1"/>
  <c r="AN97" i="41"/>
  <c r="AM97" i="41"/>
  <c r="AL97" i="41"/>
  <c r="AK97" i="41"/>
  <c r="AJ97" i="41"/>
  <c r="AI97" i="41"/>
  <c r="AH97" i="41"/>
  <c r="AG97" i="41"/>
  <c r="AF97" i="41"/>
  <c r="AD97" i="41"/>
  <c r="AE97" i="41" s="1"/>
  <c r="AC97" i="41"/>
  <c r="Z97" i="41"/>
  <c r="Y97" i="41"/>
  <c r="V97" i="41"/>
  <c r="W97" i="41" s="1"/>
  <c r="X97" i="41" s="1"/>
  <c r="U97" i="41"/>
  <c r="R97" i="41"/>
  <c r="S97" i="41" s="1"/>
  <c r="T97" i="41" s="1"/>
  <c r="Q97" i="41"/>
  <c r="P97" i="41"/>
  <c r="N97" i="41"/>
  <c r="O97" i="41" s="1"/>
  <c r="M97" i="41"/>
  <c r="J97" i="41"/>
  <c r="G97" i="41"/>
  <c r="F97" i="41"/>
  <c r="E97" i="41"/>
  <c r="AM96" i="41"/>
  <c r="AL96" i="41"/>
  <c r="AK96" i="41"/>
  <c r="AJ96" i="41"/>
  <c r="AI96" i="41"/>
  <c r="AH96" i="41"/>
  <c r="AG96" i="41"/>
  <c r="AF96" i="41"/>
  <c r="AD96" i="41"/>
  <c r="AC96" i="41"/>
  <c r="AE96" i="41" s="1"/>
  <c r="AA96" i="41"/>
  <c r="Z96" i="41"/>
  <c r="AB96" i="41" s="1"/>
  <c r="Y96" i="41"/>
  <c r="V96" i="41"/>
  <c r="W96" i="41" s="1"/>
  <c r="X96" i="41" s="1"/>
  <c r="U96" i="41"/>
  <c r="R96" i="41"/>
  <c r="S96" i="41" s="1"/>
  <c r="T96" i="41" s="1"/>
  <c r="Q96" i="41"/>
  <c r="P96" i="41"/>
  <c r="N96" i="41"/>
  <c r="O96" i="41" s="1"/>
  <c r="M96" i="41"/>
  <c r="K96" i="41"/>
  <c r="L96" i="41" s="1"/>
  <c r="J96" i="41"/>
  <c r="H96" i="41"/>
  <c r="I96" i="41" s="1"/>
  <c r="G96" i="41"/>
  <c r="F96" i="41"/>
  <c r="E96" i="41"/>
  <c r="AN96" i="41" s="1"/>
  <c r="BF95" i="41"/>
  <c r="BC95" i="41"/>
  <c r="AY95" i="41"/>
  <c r="AW95" i="41"/>
  <c r="AU95" i="41"/>
  <c r="H95" i="41" s="1"/>
  <c r="I95" i="41" s="1"/>
  <c r="AM95" i="41"/>
  <c r="AL95" i="41"/>
  <c r="AK95" i="41"/>
  <c r="AJ95" i="41"/>
  <c r="AI95" i="41"/>
  <c r="AH95" i="41"/>
  <c r="AG95" i="41"/>
  <c r="AF95" i="41"/>
  <c r="AD95" i="41"/>
  <c r="AC95" i="41"/>
  <c r="AE95" i="41" s="1"/>
  <c r="Z95" i="41"/>
  <c r="Y95" i="41"/>
  <c r="V95" i="41"/>
  <c r="AB95" i="41" s="1"/>
  <c r="U95" i="41"/>
  <c r="T95" i="41"/>
  <c r="S95" i="41"/>
  <c r="R95" i="41"/>
  <c r="Q95" i="41"/>
  <c r="P95" i="41"/>
  <c r="N95" i="41"/>
  <c r="O95" i="41" s="1"/>
  <c r="M95" i="41"/>
  <c r="L95" i="41"/>
  <c r="K95" i="41"/>
  <c r="J95" i="41"/>
  <c r="G95" i="41"/>
  <c r="F95" i="41"/>
  <c r="E95" i="41"/>
  <c r="AN95" i="41" s="1"/>
  <c r="AN94" i="41"/>
  <c r="AM94" i="41"/>
  <c r="AL94" i="41"/>
  <c r="AK94" i="41"/>
  <c r="AJ94" i="41"/>
  <c r="AI94" i="41"/>
  <c r="AH94" i="41"/>
  <c r="AG94" i="41"/>
  <c r="AF94" i="41"/>
  <c r="AE94" i="41"/>
  <c r="AD94" i="41"/>
  <c r="AC94" i="41"/>
  <c r="Z94" i="41"/>
  <c r="Y94" i="41"/>
  <c r="X94" i="41"/>
  <c r="W94" i="41"/>
  <c r="V94" i="41"/>
  <c r="AB94" i="41" s="1"/>
  <c r="U94" i="41"/>
  <c r="R94" i="41"/>
  <c r="S94" i="41" s="1"/>
  <c r="T94" i="41" s="1"/>
  <c r="Q94" i="41"/>
  <c r="P94" i="41"/>
  <c r="O94" i="41"/>
  <c r="N94" i="41"/>
  <c r="M94" i="41"/>
  <c r="K94" i="41"/>
  <c r="L94" i="41" s="1"/>
  <c r="J94" i="41"/>
  <c r="H94" i="41"/>
  <c r="I94" i="41" s="1"/>
  <c r="G94" i="41"/>
  <c r="F94" i="41"/>
  <c r="E94" i="41"/>
  <c r="BF93" i="41"/>
  <c r="BC93" i="41"/>
  <c r="AY93" i="41"/>
  <c r="N93" i="41" s="1"/>
  <c r="O93" i="41" s="1"/>
  <c r="AW93" i="41"/>
  <c r="AU93" i="41"/>
  <c r="AN93" i="41"/>
  <c r="AM93" i="41"/>
  <c r="AL93" i="41"/>
  <c r="AK93" i="41"/>
  <c r="AJ93" i="41"/>
  <c r="AI93" i="41"/>
  <c r="AH93" i="41"/>
  <c r="AG93" i="41"/>
  <c r="AF93" i="41"/>
  <c r="AD93" i="41"/>
  <c r="AC93" i="41"/>
  <c r="AE93" i="41" s="1"/>
  <c r="AA93" i="41"/>
  <c r="Z93" i="41"/>
  <c r="Y93" i="41"/>
  <c r="V93" i="41"/>
  <c r="W93" i="41" s="1"/>
  <c r="X93" i="41" s="1"/>
  <c r="U93" i="41"/>
  <c r="S93" i="41"/>
  <c r="T93" i="41" s="1"/>
  <c r="R93" i="41"/>
  <c r="Q93" i="41"/>
  <c r="P93" i="41"/>
  <c r="M93" i="41"/>
  <c r="K93" i="41"/>
  <c r="L93" i="41" s="1"/>
  <c r="J93" i="41"/>
  <c r="H93" i="41"/>
  <c r="I93" i="41" s="1"/>
  <c r="G93" i="41"/>
  <c r="F93" i="41"/>
  <c r="E93" i="41"/>
  <c r="BF92" i="41"/>
  <c r="BC92" i="41"/>
  <c r="AY92" i="41"/>
  <c r="AW92" i="41"/>
  <c r="K92" i="41" s="1"/>
  <c r="L92" i="41" s="1"/>
  <c r="AU92" i="41"/>
  <c r="H92" i="41" s="1"/>
  <c r="I92" i="41" s="1"/>
  <c r="AM92" i="41"/>
  <c r="AL92" i="41"/>
  <c r="AK92" i="41"/>
  <c r="AJ92" i="41"/>
  <c r="AI92" i="41"/>
  <c r="AH92" i="41"/>
  <c r="AG92" i="41"/>
  <c r="AF92" i="41"/>
  <c r="AD92" i="41"/>
  <c r="AC92" i="41"/>
  <c r="AE92" i="41" s="1"/>
  <c r="AB92" i="41"/>
  <c r="Z92" i="41"/>
  <c r="Y92" i="41"/>
  <c r="W92" i="41"/>
  <c r="X92" i="41" s="1"/>
  <c r="V92" i="41"/>
  <c r="AA92" i="41" s="1"/>
  <c r="U92" i="41"/>
  <c r="R92" i="41"/>
  <c r="S92" i="41" s="1"/>
  <c r="T92" i="41" s="1"/>
  <c r="Q92" i="41"/>
  <c r="P92" i="41"/>
  <c r="N92" i="41"/>
  <c r="O92" i="41" s="1"/>
  <c r="M92" i="41"/>
  <c r="J92" i="41"/>
  <c r="G92" i="41"/>
  <c r="F92" i="41"/>
  <c r="E92" i="41"/>
  <c r="AN92" i="41" s="1"/>
  <c r="AN91" i="41"/>
  <c r="AM91" i="41"/>
  <c r="AL91" i="41"/>
  <c r="AK91" i="41"/>
  <c r="AJ91" i="41"/>
  <c r="AI91" i="41"/>
  <c r="AH91" i="41"/>
  <c r="AG91" i="41"/>
  <c r="AF91" i="41"/>
  <c r="AD91" i="41"/>
  <c r="AC91" i="41"/>
  <c r="AE91" i="41" s="1"/>
  <c r="Z91" i="41"/>
  <c r="Y91" i="41"/>
  <c r="X91" i="41"/>
  <c r="W91" i="41"/>
  <c r="V91" i="41"/>
  <c r="U91" i="41"/>
  <c r="AB91" i="41" s="1"/>
  <c r="R91" i="41"/>
  <c r="S91" i="41" s="1"/>
  <c r="T91" i="41" s="1"/>
  <c r="Q91" i="41"/>
  <c r="P91" i="41"/>
  <c r="N91" i="41"/>
  <c r="O91" i="41" s="1"/>
  <c r="M91" i="41"/>
  <c r="K91" i="41"/>
  <c r="J91" i="41"/>
  <c r="H91" i="41"/>
  <c r="I91" i="41" s="1"/>
  <c r="G91" i="41"/>
  <c r="F91" i="41"/>
  <c r="E91" i="41"/>
  <c r="L91" i="41" s="1"/>
  <c r="BF90" i="41"/>
  <c r="BC90" i="41"/>
  <c r="AY90" i="41"/>
  <c r="AW90" i="41"/>
  <c r="AU90" i="41"/>
  <c r="H90" i="41" s="1"/>
  <c r="I90" i="41" s="1"/>
  <c r="AM90" i="41"/>
  <c r="AL90" i="41"/>
  <c r="AK90" i="41"/>
  <c r="AJ90" i="41"/>
  <c r="AI90" i="41"/>
  <c r="AH90" i="41"/>
  <c r="AG90" i="41"/>
  <c r="AF90" i="41"/>
  <c r="AD90" i="41"/>
  <c r="AE90" i="41" s="1"/>
  <c r="AC90" i="41"/>
  <c r="Z90" i="41"/>
  <c r="Y90" i="41"/>
  <c r="V90" i="41"/>
  <c r="W90" i="41" s="1"/>
  <c r="X90" i="41" s="1"/>
  <c r="U90" i="41"/>
  <c r="S90" i="41"/>
  <c r="T90" i="41" s="1"/>
  <c r="R90" i="41"/>
  <c r="Q90" i="41"/>
  <c r="Q106" i="41" s="1"/>
  <c r="R343" i="41" s="1"/>
  <c r="P90" i="41"/>
  <c r="N90" i="41"/>
  <c r="O90" i="41" s="1"/>
  <c r="M90" i="41"/>
  <c r="K90" i="41"/>
  <c r="L90" i="41" s="1"/>
  <c r="J90" i="41"/>
  <c r="G90" i="41"/>
  <c r="F90" i="41"/>
  <c r="E90" i="41"/>
  <c r="AN90" i="41" s="1"/>
  <c r="BF89" i="41"/>
  <c r="BC89" i="41"/>
  <c r="AY89" i="41"/>
  <c r="AW89" i="41"/>
  <c r="K89" i="41" s="1"/>
  <c r="L89" i="41" s="1"/>
  <c r="AU89" i="41"/>
  <c r="AN89" i="41"/>
  <c r="AM89" i="41"/>
  <c r="AL89" i="41"/>
  <c r="AK89" i="41"/>
  <c r="AJ89" i="41"/>
  <c r="AI89" i="41"/>
  <c r="AH89" i="41"/>
  <c r="AG89" i="41"/>
  <c r="AF89" i="41"/>
  <c r="AE89" i="41"/>
  <c r="AD89" i="41"/>
  <c r="AC89" i="41"/>
  <c r="Z89" i="41"/>
  <c r="Y89" i="41"/>
  <c r="W89" i="41"/>
  <c r="X89" i="41" s="1"/>
  <c r="V89" i="41"/>
  <c r="AB89" i="41" s="1"/>
  <c r="U89" i="41"/>
  <c r="R89" i="41"/>
  <c r="S89" i="41" s="1"/>
  <c r="T89" i="41" s="1"/>
  <c r="Q89" i="41"/>
  <c r="P89" i="41"/>
  <c r="O89" i="41"/>
  <c r="N89" i="41"/>
  <c r="M89" i="41"/>
  <c r="J89" i="41"/>
  <c r="H89" i="41"/>
  <c r="I89" i="41" s="1"/>
  <c r="G89" i="41"/>
  <c r="F89" i="41"/>
  <c r="E89" i="41"/>
  <c r="BF88" i="41"/>
  <c r="BC88" i="41"/>
  <c r="AY88" i="41"/>
  <c r="N88" i="41" s="1"/>
  <c r="O88" i="41" s="1"/>
  <c r="AW88" i="41"/>
  <c r="AU88" i="41"/>
  <c r="AN88" i="41"/>
  <c r="AM88" i="41"/>
  <c r="AL88" i="41"/>
  <c r="AK88" i="41"/>
  <c r="AJ88" i="41"/>
  <c r="AI88" i="41"/>
  <c r="AH88" i="41"/>
  <c r="AG88" i="41"/>
  <c r="AF88" i="41"/>
  <c r="AE88" i="41"/>
  <c r="AD88" i="41"/>
  <c r="AC88" i="41"/>
  <c r="AA88" i="41"/>
  <c r="Z88" i="41"/>
  <c r="Y88" i="41"/>
  <c r="X88" i="41"/>
  <c r="W88" i="41"/>
  <c r="V88" i="41"/>
  <c r="AB88" i="41" s="1"/>
  <c r="U88" i="41"/>
  <c r="S88" i="41"/>
  <c r="T88" i="41" s="1"/>
  <c r="R88" i="41"/>
  <c r="Q88" i="41"/>
  <c r="P88" i="41"/>
  <c r="M88" i="41"/>
  <c r="K88" i="41"/>
  <c r="L88" i="41" s="1"/>
  <c r="J88" i="41"/>
  <c r="H88" i="41"/>
  <c r="I88" i="41" s="1"/>
  <c r="G88" i="41"/>
  <c r="F88" i="41"/>
  <c r="E88" i="41"/>
  <c r="BF87" i="41"/>
  <c r="BC87" i="41"/>
  <c r="AY87" i="41"/>
  <c r="AW87" i="41"/>
  <c r="K87" i="41" s="1"/>
  <c r="L87" i="41" s="1"/>
  <c r="AU87" i="41"/>
  <c r="H87" i="41" s="1"/>
  <c r="I87" i="41" s="1"/>
  <c r="AM87" i="41"/>
  <c r="AL87" i="41"/>
  <c r="AK87" i="41"/>
  <c r="AJ87" i="41"/>
  <c r="AI87" i="41"/>
  <c r="AH87" i="41"/>
  <c r="AG87" i="41"/>
  <c r="AF87" i="41"/>
  <c r="AD87" i="41"/>
  <c r="AC87" i="41"/>
  <c r="AE87" i="41" s="1"/>
  <c r="AB87" i="41"/>
  <c r="Z87" i="41"/>
  <c r="Y87" i="41"/>
  <c r="V87" i="41"/>
  <c r="W87" i="41" s="1"/>
  <c r="X87" i="41" s="1"/>
  <c r="U87" i="41"/>
  <c r="R87" i="41"/>
  <c r="S87" i="41" s="1"/>
  <c r="T87" i="41" s="1"/>
  <c r="Q87" i="41"/>
  <c r="P87" i="41"/>
  <c r="N87" i="41"/>
  <c r="O87" i="41" s="1"/>
  <c r="M87" i="41"/>
  <c r="J87" i="41"/>
  <c r="G87" i="41"/>
  <c r="F87" i="41"/>
  <c r="E87" i="41"/>
  <c r="AN87" i="41" s="1"/>
  <c r="AN86" i="41"/>
  <c r="AM86" i="41"/>
  <c r="AL86" i="41"/>
  <c r="AK86" i="41"/>
  <c r="AJ86" i="41"/>
  <c r="AI86" i="41"/>
  <c r="AH86" i="41"/>
  <c r="AG86" i="41"/>
  <c r="AG106" i="41" s="1"/>
  <c r="AH343" i="41" s="1"/>
  <c r="AF86" i="41"/>
  <c r="AF106" i="41" s="1"/>
  <c r="AG343" i="41" s="1"/>
  <c r="AD86" i="41"/>
  <c r="AC86" i="41"/>
  <c r="AE86" i="41" s="1"/>
  <c r="AE106" i="41" s="1"/>
  <c r="AF343" i="41" s="1"/>
  <c r="Z86" i="41"/>
  <c r="Y86" i="41"/>
  <c r="Y106" i="41" s="1"/>
  <c r="Z343" i="41" s="1"/>
  <c r="V86" i="41"/>
  <c r="AB86" i="41" s="1"/>
  <c r="AB106" i="41" s="1"/>
  <c r="AC343" i="41" s="1"/>
  <c r="U86" i="41"/>
  <c r="R86" i="41"/>
  <c r="Q86" i="41"/>
  <c r="P86" i="41"/>
  <c r="P106" i="41" s="1"/>
  <c r="Q343" i="41" s="1"/>
  <c r="N86" i="41"/>
  <c r="O86" i="41" s="1"/>
  <c r="M86" i="41"/>
  <c r="K86" i="41"/>
  <c r="J86" i="41"/>
  <c r="H86" i="41"/>
  <c r="G86" i="41"/>
  <c r="F86" i="41"/>
  <c r="E86" i="41"/>
  <c r="L86" i="41" s="1"/>
  <c r="D78" i="41"/>
  <c r="C342" i="41" s="1"/>
  <c r="AM76" i="41"/>
  <c r="AC76" i="41"/>
  <c r="W76" i="41"/>
  <c r="X76" i="41" s="1"/>
  <c r="V76" i="41"/>
  <c r="U76" i="41"/>
  <c r="S76" i="41"/>
  <c r="R76" i="41"/>
  <c r="Q76" i="41"/>
  <c r="P76" i="41"/>
  <c r="O76" i="41"/>
  <c r="N76" i="41"/>
  <c r="M76" i="41"/>
  <c r="K76" i="41"/>
  <c r="J76" i="41"/>
  <c r="H76" i="41"/>
  <c r="I76" i="41" s="1"/>
  <c r="G76" i="41"/>
  <c r="F76" i="41"/>
  <c r="E76" i="41"/>
  <c r="T76" i="41" s="1"/>
  <c r="AN74" i="41"/>
  <c r="AM74" i="41"/>
  <c r="AL74" i="41"/>
  <c r="AK74" i="41"/>
  <c r="AJ74" i="41"/>
  <c r="AI74" i="41"/>
  <c r="AH74" i="41"/>
  <c r="AG74" i="41"/>
  <c r="AF74" i="41"/>
  <c r="AE74" i="41"/>
  <c r="AD74" i="41"/>
  <c r="AC74" i="41"/>
  <c r="AA74" i="41"/>
  <c r="Z74" i="41"/>
  <c r="Y74" i="41"/>
  <c r="X74" i="41"/>
  <c r="W74" i="41"/>
  <c r="V74" i="41"/>
  <c r="AB74" i="41" s="1"/>
  <c r="U74" i="41"/>
  <c r="S74" i="41"/>
  <c r="T74" i="41" s="1"/>
  <c r="R74" i="41"/>
  <c r="Q74" i="41"/>
  <c r="P74" i="41"/>
  <c r="O74" i="41"/>
  <c r="N74" i="41"/>
  <c r="M74" i="41"/>
  <c r="K74" i="41"/>
  <c r="L74" i="41" s="1"/>
  <c r="J74" i="41"/>
  <c r="H74" i="41"/>
  <c r="I74" i="41" s="1"/>
  <c r="G74" i="41"/>
  <c r="F74" i="41"/>
  <c r="E74" i="41"/>
  <c r="AM73" i="41"/>
  <c r="AL73" i="41"/>
  <c r="AK73" i="41"/>
  <c r="AJ73" i="41"/>
  <c r="AI73" i="41"/>
  <c r="AH73" i="41"/>
  <c r="AG73" i="41"/>
  <c r="AF73" i="41"/>
  <c r="AE73" i="41"/>
  <c r="AD73" i="41"/>
  <c r="AC73" i="41"/>
  <c r="AB73" i="41"/>
  <c r="AA73" i="41"/>
  <c r="Z73" i="41"/>
  <c r="Y73" i="41"/>
  <c r="W73" i="41"/>
  <c r="X73" i="41" s="1"/>
  <c r="V73" i="41"/>
  <c r="U73" i="41"/>
  <c r="S73" i="41"/>
  <c r="R73" i="41"/>
  <c r="Q73" i="41"/>
  <c r="P73" i="41"/>
  <c r="O73" i="41"/>
  <c r="N73" i="41"/>
  <c r="M73" i="41"/>
  <c r="L73" i="41"/>
  <c r="K73" i="41"/>
  <c r="J73" i="41"/>
  <c r="H73" i="41"/>
  <c r="I73" i="41" s="1"/>
  <c r="G73" i="41"/>
  <c r="F73" i="41"/>
  <c r="E73" i="41"/>
  <c r="T73" i="41" s="1"/>
  <c r="AN72" i="41"/>
  <c r="AM72" i="41"/>
  <c r="AL72" i="41"/>
  <c r="AK72" i="41"/>
  <c r="AJ72" i="41"/>
  <c r="AI72" i="41"/>
  <c r="AH72" i="41"/>
  <c r="AG72" i="41"/>
  <c r="AF72" i="41"/>
  <c r="AE72" i="41"/>
  <c r="AD72" i="41"/>
  <c r="AC72" i="41"/>
  <c r="AA72" i="41"/>
  <c r="Z72" i="41"/>
  <c r="Y72" i="41"/>
  <c r="X72" i="41"/>
  <c r="W72" i="41"/>
  <c r="V72" i="41"/>
  <c r="AB72" i="41" s="1"/>
  <c r="U72" i="41"/>
  <c r="S72" i="41"/>
  <c r="T72" i="41" s="1"/>
  <c r="R72" i="41"/>
  <c r="Q72" i="41"/>
  <c r="P72" i="41"/>
  <c r="O72" i="41"/>
  <c r="N72" i="41"/>
  <c r="M72" i="41"/>
  <c r="K72" i="41"/>
  <c r="L72" i="41" s="1"/>
  <c r="J72" i="41"/>
  <c r="H72" i="41"/>
  <c r="I72" i="41" s="1"/>
  <c r="G72" i="41"/>
  <c r="F72" i="41"/>
  <c r="E72" i="41"/>
  <c r="AM71" i="41"/>
  <c r="AL71" i="41"/>
  <c r="AK71" i="41"/>
  <c r="AJ71" i="41"/>
  <c r="AI71" i="41"/>
  <c r="AH71" i="41"/>
  <c r="AG71" i="41"/>
  <c r="AF71" i="41"/>
  <c r="AE71" i="41"/>
  <c r="AD71" i="41"/>
  <c r="AC71" i="41"/>
  <c r="AB71" i="41"/>
  <c r="AA71" i="41"/>
  <c r="Z71" i="41"/>
  <c r="Y71" i="41"/>
  <c r="W71" i="41"/>
  <c r="X71" i="41" s="1"/>
  <c r="V71" i="41"/>
  <c r="U71" i="41"/>
  <c r="S71" i="41"/>
  <c r="R71" i="41"/>
  <c r="Q71" i="41"/>
  <c r="P71" i="41"/>
  <c r="O71" i="41"/>
  <c r="N71" i="41"/>
  <c r="M71" i="41"/>
  <c r="K71" i="41"/>
  <c r="J71" i="41"/>
  <c r="H71" i="41"/>
  <c r="I71" i="41" s="1"/>
  <c r="G71" i="41"/>
  <c r="F71" i="41"/>
  <c r="E71" i="41"/>
  <c r="T71" i="41" s="1"/>
  <c r="AN70" i="41"/>
  <c r="AM70" i="41"/>
  <c r="AL70" i="41"/>
  <c r="AK70" i="41"/>
  <c r="AJ70" i="41"/>
  <c r="AI70" i="41"/>
  <c r="AH70" i="41"/>
  <c r="AG70" i="41"/>
  <c r="AF70" i="41"/>
  <c r="AE70" i="41"/>
  <c r="AD70" i="41"/>
  <c r="AC70" i="41"/>
  <c r="AA70" i="41"/>
  <c r="Z70" i="41"/>
  <c r="Y70" i="41"/>
  <c r="X70" i="41"/>
  <c r="W70" i="41"/>
  <c r="V70" i="41"/>
  <c r="AB70" i="41" s="1"/>
  <c r="U70" i="41"/>
  <c r="S70" i="41"/>
  <c r="T70" i="41" s="1"/>
  <c r="R70" i="41"/>
  <c r="Q70" i="41"/>
  <c r="P70" i="41"/>
  <c r="N70" i="41"/>
  <c r="M70" i="41"/>
  <c r="K70" i="41"/>
  <c r="L70" i="41" s="1"/>
  <c r="J70" i="41"/>
  <c r="H70" i="41"/>
  <c r="I70" i="41" s="1"/>
  <c r="G70" i="41"/>
  <c r="F70" i="41"/>
  <c r="E70" i="41"/>
  <c r="O70" i="41" s="1"/>
  <c r="AM69" i="41"/>
  <c r="AL69" i="41"/>
  <c r="AK69" i="41"/>
  <c r="AJ69" i="41"/>
  <c r="AI69" i="41"/>
  <c r="AH69" i="41"/>
  <c r="AG69" i="41"/>
  <c r="AF69" i="41"/>
  <c r="AE69" i="41"/>
  <c r="AD69" i="41"/>
  <c r="AC69" i="41"/>
  <c r="AB69" i="41"/>
  <c r="Z69" i="41"/>
  <c r="Y69" i="41"/>
  <c r="W69" i="41"/>
  <c r="X69" i="41" s="1"/>
  <c r="V69" i="41"/>
  <c r="AA69" i="41" s="1"/>
  <c r="U69" i="41"/>
  <c r="S69" i="41"/>
  <c r="R69" i="41"/>
  <c r="Q69" i="41"/>
  <c r="P69" i="41"/>
  <c r="O69" i="41"/>
  <c r="N69" i="41"/>
  <c r="M69" i="41"/>
  <c r="K69" i="41"/>
  <c r="J69" i="41"/>
  <c r="H69" i="41"/>
  <c r="I69" i="41" s="1"/>
  <c r="G69" i="41"/>
  <c r="F69" i="41"/>
  <c r="E69" i="41"/>
  <c r="T69" i="41" s="1"/>
  <c r="AN68" i="41"/>
  <c r="AM68" i="41"/>
  <c r="AL68" i="41"/>
  <c r="AK68" i="41"/>
  <c r="AJ68" i="41"/>
  <c r="AI68" i="41"/>
  <c r="AH68" i="41"/>
  <c r="AG68" i="41"/>
  <c r="AF68" i="41"/>
  <c r="AD68" i="41"/>
  <c r="AC68" i="41"/>
  <c r="AE68" i="41" s="1"/>
  <c r="AB68" i="41"/>
  <c r="AA68" i="41"/>
  <c r="Z68" i="41"/>
  <c r="Y68" i="41"/>
  <c r="X68" i="41"/>
  <c r="W68" i="41"/>
  <c r="V68" i="41"/>
  <c r="U68" i="41"/>
  <c r="S68" i="41"/>
  <c r="T68" i="41" s="1"/>
  <c r="R68" i="41"/>
  <c r="Q68" i="41"/>
  <c r="P68" i="41"/>
  <c r="N68" i="41"/>
  <c r="O68" i="41" s="1"/>
  <c r="M68" i="41"/>
  <c r="K68" i="41"/>
  <c r="L68" i="41" s="1"/>
  <c r="J68" i="41"/>
  <c r="H68" i="41"/>
  <c r="I68" i="41" s="1"/>
  <c r="G68" i="41"/>
  <c r="F68" i="41"/>
  <c r="E68" i="41"/>
  <c r="BF67" i="41"/>
  <c r="AY67" i="41"/>
  <c r="N67" i="41" s="1"/>
  <c r="O67" i="41" s="1"/>
  <c r="AW67" i="41"/>
  <c r="AU67" i="41"/>
  <c r="AN67" i="41"/>
  <c r="AM67" i="41"/>
  <c r="AL67" i="41"/>
  <c r="AK67" i="41"/>
  <c r="AJ67" i="41"/>
  <c r="AI67" i="41"/>
  <c r="AH67" i="41"/>
  <c r="AG67" i="41"/>
  <c r="AF67" i="41"/>
  <c r="AE67" i="41"/>
  <c r="AD67" i="41"/>
  <c r="AC67" i="41"/>
  <c r="AA67" i="41"/>
  <c r="Z67" i="41"/>
  <c r="Y67" i="41"/>
  <c r="X67" i="41"/>
  <c r="W67" i="41"/>
  <c r="V67" i="41"/>
  <c r="AB67" i="41" s="1"/>
  <c r="U67" i="41"/>
  <c r="S67" i="41"/>
  <c r="T67" i="41" s="1"/>
  <c r="R67" i="41"/>
  <c r="Q67" i="41"/>
  <c r="P67" i="41"/>
  <c r="M67" i="41"/>
  <c r="K67" i="41"/>
  <c r="L67" i="41" s="1"/>
  <c r="J67" i="41"/>
  <c r="H67" i="41"/>
  <c r="I67" i="41" s="1"/>
  <c r="G67" i="41"/>
  <c r="F67" i="41"/>
  <c r="E67" i="41"/>
  <c r="AM66" i="41"/>
  <c r="AL66" i="41"/>
  <c r="AK66" i="41"/>
  <c r="AJ66" i="41"/>
  <c r="AI66" i="41"/>
  <c r="AH66" i="41"/>
  <c r="AG66" i="41"/>
  <c r="AF66" i="41"/>
  <c r="AE66" i="41"/>
  <c r="AD66" i="41"/>
  <c r="AC66" i="41"/>
  <c r="AB66" i="41"/>
  <c r="Z66" i="41"/>
  <c r="Y66" i="41"/>
  <c r="W66" i="41"/>
  <c r="X66" i="41" s="1"/>
  <c r="V66" i="41"/>
  <c r="AA66" i="41" s="1"/>
  <c r="U66" i="41"/>
  <c r="R66" i="41"/>
  <c r="S66" i="41" s="1"/>
  <c r="T66" i="41" s="1"/>
  <c r="Q66" i="41"/>
  <c r="P66" i="41"/>
  <c r="O66" i="41"/>
  <c r="N66" i="41"/>
  <c r="M66" i="41"/>
  <c r="K66" i="41"/>
  <c r="J66" i="41"/>
  <c r="H66" i="41"/>
  <c r="I66" i="41" s="1"/>
  <c r="G66" i="41"/>
  <c r="F66" i="41"/>
  <c r="E66" i="41"/>
  <c r="L66" i="41" s="1"/>
  <c r="BF65" i="41"/>
  <c r="BC65" i="41"/>
  <c r="AY65" i="41"/>
  <c r="AW65" i="41"/>
  <c r="AU65" i="41"/>
  <c r="AN65" i="41"/>
  <c r="AM65" i="41"/>
  <c r="AC65" i="41"/>
  <c r="V65" i="41"/>
  <c r="W65" i="41" s="1"/>
  <c r="X65" i="41" s="1"/>
  <c r="U65" i="41"/>
  <c r="S65" i="41"/>
  <c r="T65" i="41" s="1"/>
  <c r="R65" i="41"/>
  <c r="Q65" i="41"/>
  <c r="P65" i="41"/>
  <c r="N65" i="41"/>
  <c r="O65" i="41" s="1"/>
  <c r="M65" i="41"/>
  <c r="K65" i="41"/>
  <c r="L65" i="41" s="1"/>
  <c r="J65" i="41"/>
  <c r="I65" i="41"/>
  <c r="H65" i="41"/>
  <c r="G65" i="41"/>
  <c r="F65" i="41"/>
  <c r="E65" i="41"/>
  <c r="BF63" i="41"/>
  <c r="BC63" i="41"/>
  <c r="AY63" i="41"/>
  <c r="AW63" i="41"/>
  <c r="AU63" i="41"/>
  <c r="H63" i="41" s="1"/>
  <c r="I63" i="41" s="1"/>
  <c r="AM63" i="41"/>
  <c r="AD63" i="41"/>
  <c r="AC63" i="41"/>
  <c r="AE63" i="41" s="1"/>
  <c r="AA63" i="41"/>
  <c r="Z63" i="41"/>
  <c r="Y63" i="41"/>
  <c r="V63" i="41"/>
  <c r="W63" i="41" s="1"/>
  <c r="X63" i="41" s="1"/>
  <c r="U63" i="41"/>
  <c r="S63" i="41"/>
  <c r="T63" i="41" s="1"/>
  <c r="R63" i="41"/>
  <c r="Q63" i="41"/>
  <c r="P63" i="41"/>
  <c r="N63" i="41"/>
  <c r="O63" i="41" s="1"/>
  <c r="M63" i="41"/>
  <c r="K63" i="41"/>
  <c r="L63" i="41" s="1"/>
  <c r="J63" i="41"/>
  <c r="G63" i="41"/>
  <c r="F63" i="41"/>
  <c r="E63" i="41"/>
  <c r="AN63" i="41" s="1"/>
  <c r="AM62" i="41"/>
  <c r="AL62" i="41"/>
  <c r="AK62" i="41"/>
  <c r="AJ62" i="41"/>
  <c r="AI62" i="41"/>
  <c r="AH62" i="41"/>
  <c r="AG62" i="41"/>
  <c r="AF62" i="41"/>
  <c r="AE62" i="41"/>
  <c r="AD62" i="41"/>
  <c r="AC62" i="41"/>
  <c r="Z62" i="41"/>
  <c r="Y62" i="41"/>
  <c r="W62" i="41"/>
  <c r="X62" i="41" s="1"/>
  <c r="V62" i="41"/>
  <c r="AB62" i="41" s="1"/>
  <c r="U62" i="41"/>
  <c r="S62" i="41"/>
  <c r="T62" i="41" s="1"/>
  <c r="R62" i="41"/>
  <c r="Q62" i="41"/>
  <c r="P62" i="41"/>
  <c r="O62" i="41"/>
  <c r="N62" i="41"/>
  <c r="M62" i="41"/>
  <c r="K62" i="41"/>
  <c r="L62" i="41" s="1"/>
  <c r="J62" i="41"/>
  <c r="I62" i="41"/>
  <c r="H62" i="41"/>
  <c r="G62" i="41"/>
  <c r="F62" i="41"/>
  <c r="E62" i="41"/>
  <c r="AN62" i="41" s="1"/>
  <c r="BF61" i="41"/>
  <c r="BC61" i="41"/>
  <c r="AY61" i="41"/>
  <c r="AW61" i="41"/>
  <c r="K61" i="41" s="1"/>
  <c r="L61" i="41" s="1"/>
  <c r="AU61" i="41"/>
  <c r="AN61" i="41"/>
  <c r="AM61" i="41"/>
  <c r="AL61" i="41"/>
  <c r="AK61" i="41"/>
  <c r="AJ61" i="41"/>
  <c r="AI61" i="41"/>
  <c r="AH61" i="41"/>
  <c r="AG61" i="41"/>
  <c r="AF61" i="41"/>
  <c r="AE61" i="41"/>
  <c r="AD61" i="41"/>
  <c r="AC61" i="41"/>
  <c r="Z61" i="41"/>
  <c r="Y61" i="41"/>
  <c r="X61" i="41"/>
  <c r="W61" i="41"/>
  <c r="V61" i="41"/>
  <c r="AB61" i="41" s="1"/>
  <c r="U61" i="41"/>
  <c r="R61" i="41"/>
  <c r="S61" i="41" s="1"/>
  <c r="T61" i="41" s="1"/>
  <c r="Q61" i="41"/>
  <c r="P61" i="41"/>
  <c r="O61" i="41"/>
  <c r="N61" i="41"/>
  <c r="M61" i="41"/>
  <c r="J61" i="41"/>
  <c r="H61" i="41"/>
  <c r="I61" i="41" s="1"/>
  <c r="G61" i="41"/>
  <c r="F61" i="41"/>
  <c r="E61" i="41"/>
  <c r="AM60" i="41"/>
  <c r="AL60" i="41"/>
  <c r="AK60" i="41"/>
  <c r="AJ60" i="41"/>
  <c r="AI60" i="41"/>
  <c r="AH60" i="41"/>
  <c r="AG60" i="41"/>
  <c r="AF60" i="41"/>
  <c r="AD60" i="41"/>
  <c r="AE60" i="41" s="1"/>
  <c r="AC60" i="41"/>
  <c r="AB60" i="41"/>
  <c r="AA60" i="41"/>
  <c r="Z60" i="41"/>
  <c r="Y60" i="41"/>
  <c r="W60" i="41"/>
  <c r="X60" i="41" s="1"/>
  <c r="V60" i="41"/>
  <c r="U60" i="41"/>
  <c r="T60" i="41"/>
  <c r="S60" i="41"/>
  <c r="R60" i="41"/>
  <c r="Q60" i="41"/>
  <c r="P60" i="41"/>
  <c r="N60" i="41"/>
  <c r="O60" i="41" s="1"/>
  <c r="M60" i="41"/>
  <c r="L60" i="41"/>
  <c r="K60" i="41"/>
  <c r="J60" i="41"/>
  <c r="H60" i="41"/>
  <c r="I60" i="41" s="1"/>
  <c r="G60" i="41"/>
  <c r="F60" i="41"/>
  <c r="E60" i="41"/>
  <c r="AN60" i="41" s="1"/>
  <c r="BF59" i="41"/>
  <c r="BC59" i="41"/>
  <c r="AY59" i="41"/>
  <c r="AW59" i="41"/>
  <c r="AU59" i="41"/>
  <c r="AM59" i="41"/>
  <c r="AL59" i="41"/>
  <c r="AK59" i="41"/>
  <c r="AJ59" i="41"/>
  <c r="AI59" i="41"/>
  <c r="AH59" i="41"/>
  <c r="AG59" i="41"/>
  <c r="AF59" i="41"/>
  <c r="AE59" i="41"/>
  <c r="AD59" i="41"/>
  <c r="AC59" i="41"/>
  <c r="AB59" i="41"/>
  <c r="AA59" i="41"/>
  <c r="Z59" i="41"/>
  <c r="Y59" i="41"/>
  <c r="W59" i="41"/>
  <c r="X59" i="41" s="1"/>
  <c r="V59" i="41"/>
  <c r="U59" i="41"/>
  <c r="S59" i="41"/>
  <c r="R59" i="41"/>
  <c r="Q59" i="41"/>
  <c r="P59" i="41"/>
  <c r="O59" i="41"/>
  <c r="N59" i="41"/>
  <c r="M59" i="41"/>
  <c r="K59" i="41"/>
  <c r="J59" i="41"/>
  <c r="H59" i="41"/>
  <c r="I59" i="41" s="1"/>
  <c r="G59" i="41"/>
  <c r="F59" i="41"/>
  <c r="E59" i="41"/>
  <c r="T59" i="41" s="1"/>
  <c r="BF58" i="41"/>
  <c r="BC58" i="41"/>
  <c r="AY58" i="41"/>
  <c r="AW58" i="41"/>
  <c r="AU58" i="41"/>
  <c r="AN58" i="41"/>
  <c r="AM58" i="41"/>
  <c r="AL58" i="41"/>
  <c r="AK58" i="41"/>
  <c r="AJ58" i="41"/>
  <c r="AI58" i="41"/>
  <c r="AH58" i="41"/>
  <c r="AG58" i="41"/>
  <c r="AF58" i="41"/>
  <c r="AD58" i="41"/>
  <c r="AC58" i="41"/>
  <c r="AE58" i="41" s="1"/>
  <c r="Z58" i="41"/>
  <c r="Y58" i="41"/>
  <c r="V58" i="41"/>
  <c r="AB58" i="41" s="1"/>
  <c r="U58" i="41"/>
  <c r="R58" i="41"/>
  <c r="S58" i="41" s="1"/>
  <c r="T58" i="41" s="1"/>
  <c r="Q58" i="41"/>
  <c r="P58" i="41"/>
  <c r="N58" i="41"/>
  <c r="O58" i="41" s="1"/>
  <c r="M58" i="41"/>
  <c r="K58" i="41"/>
  <c r="L58" i="41" s="1"/>
  <c r="J58" i="41"/>
  <c r="H58" i="41"/>
  <c r="I58" i="41" s="1"/>
  <c r="G58" i="41"/>
  <c r="F58" i="41"/>
  <c r="E58" i="41"/>
  <c r="AM57" i="41"/>
  <c r="AL57" i="41"/>
  <c r="AK57" i="41"/>
  <c r="AJ57" i="41"/>
  <c r="AI57" i="41"/>
  <c r="AH57" i="41"/>
  <c r="AG57" i="41"/>
  <c r="AF57" i="41"/>
  <c r="AD57" i="41"/>
  <c r="AC57" i="41"/>
  <c r="AE57" i="41" s="1"/>
  <c r="AB57" i="41"/>
  <c r="Z57" i="41"/>
  <c r="Y57" i="41"/>
  <c r="W57" i="41"/>
  <c r="X57" i="41" s="1"/>
  <c r="V57" i="41"/>
  <c r="AA57" i="41" s="1"/>
  <c r="U57" i="41"/>
  <c r="R57" i="41"/>
  <c r="S57" i="41" s="1"/>
  <c r="T57" i="41" s="1"/>
  <c r="Q57" i="41"/>
  <c r="P57" i="41"/>
  <c r="N57" i="41"/>
  <c r="M57" i="41"/>
  <c r="L57" i="41"/>
  <c r="K57" i="41"/>
  <c r="J57" i="41"/>
  <c r="I57" i="41"/>
  <c r="H57" i="41"/>
  <c r="G57" i="41"/>
  <c r="F57" i="41"/>
  <c r="E57" i="41"/>
  <c r="AN57" i="41" s="1"/>
  <c r="BF56" i="41"/>
  <c r="BC56" i="41"/>
  <c r="AY56" i="41"/>
  <c r="N56" i="41" s="1"/>
  <c r="O56" i="41" s="1"/>
  <c r="AW56" i="41"/>
  <c r="AU56" i="41"/>
  <c r="AM56" i="41"/>
  <c r="AL56" i="41"/>
  <c r="AK56" i="41"/>
  <c r="AJ56" i="41"/>
  <c r="AI56" i="41"/>
  <c r="AH56" i="41"/>
  <c r="AG56" i="41"/>
  <c r="AF56" i="41"/>
  <c r="AD56" i="41"/>
  <c r="AC56" i="41"/>
  <c r="AE56" i="41" s="1"/>
  <c r="AA56" i="41"/>
  <c r="Z56" i="41"/>
  <c r="Y56" i="41"/>
  <c r="V56" i="41"/>
  <c r="W56" i="41" s="1"/>
  <c r="X56" i="41" s="1"/>
  <c r="U56" i="41"/>
  <c r="S56" i="41"/>
  <c r="T56" i="41" s="1"/>
  <c r="R56" i="41"/>
  <c r="Q56" i="41"/>
  <c r="P56" i="41"/>
  <c r="M56" i="41"/>
  <c r="K56" i="41"/>
  <c r="L56" i="41" s="1"/>
  <c r="J56" i="41"/>
  <c r="H56" i="41"/>
  <c r="I56" i="41" s="1"/>
  <c r="G56" i="41"/>
  <c r="F56" i="41"/>
  <c r="E56" i="41"/>
  <c r="AN56" i="41" s="1"/>
  <c r="BF55" i="41"/>
  <c r="BC55" i="41"/>
  <c r="AY55" i="41"/>
  <c r="AW55" i="41"/>
  <c r="AU55" i="41"/>
  <c r="AM55" i="41"/>
  <c r="AL55" i="41"/>
  <c r="AK55" i="41"/>
  <c r="AJ55" i="41"/>
  <c r="AI55" i="41"/>
  <c r="AH55" i="41"/>
  <c r="AG55" i="41"/>
  <c r="AF55" i="41"/>
  <c r="AD55" i="41"/>
  <c r="AC55" i="41"/>
  <c r="AE55" i="41" s="1"/>
  <c r="Z55" i="41"/>
  <c r="Y55" i="41"/>
  <c r="V55" i="41"/>
  <c r="AA55" i="41" s="1"/>
  <c r="U55" i="41"/>
  <c r="T55" i="41"/>
  <c r="S55" i="41"/>
  <c r="R55" i="41"/>
  <c r="Q55" i="41"/>
  <c r="P55" i="41"/>
  <c r="N55" i="41"/>
  <c r="O55" i="41" s="1"/>
  <c r="M55" i="41"/>
  <c r="L55" i="41"/>
  <c r="K55" i="41"/>
  <c r="J55" i="41"/>
  <c r="H55" i="41"/>
  <c r="G55" i="41"/>
  <c r="F55" i="41"/>
  <c r="E55" i="41"/>
  <c r="I55" i="41" s="1"/>
  <c r="AN54" i="41"/>
  <c r="AM54" i="41"/>
  <c r="AL54" i="41"/>
  <c r="AK54" i="41"/>
  <c r="AJ54" i="41"/>
  <c r="AI54" i="41"/>
  <c r="AH54" i="41"/>
  <c r="AG54" i="41"/>
  <c r="AF54" i="41"/>
  <c r="AE54" i="41"/>
  <c r="AD54" i="41"/>
  <c r="AC54" i="41"/>
  <c r="Z54" i="41"/>
  <c r="Y54" i="41"/>
  <c r="X54" i="41"/>
  <c r="W54" i="41"/>
  <c r="V54" i="41"/>
  <c r="U54" i="41"/>
  <c r="AB54" i="41" s="1"/>
  <c r="R54" i="41"/>
  <c r="S54" i="41" s="1"/>
  <c r="T54" i="41" s="1"/>
  <c r="Q54" i="41"/>
  <c r="P54" i="41"/>
  <c r="O54" i="41"/>
  <c r="N54" i="41"/>
  <c r="M54" i="41"/>
  <c r="K54" i="41"/>
  <c r="L54" i="41" s="1"/>
  <c r="J54" i="41"/>
  <c r="H54" i="41"/>
  <c r="I54" i="41" s="1"/>
  <c r="G54" i="41"/>
  <c r="F54" i="41"/>
  <c r="E54" i="41"/>
  <c r="BF53" i="41"/>
  <c r="BC53" i="41"/>
  <c r="AY53" i="41"/>
  <c r="N53" i="41" s="1"/>
  <c r="O53" i="41" s="1"/>
  <c r="AW53" i="41"/>
  <c r="AU53" i="41"/>
  <c r="H53" i="41" s="1"/>
  <c r="I53" i="41" s="1"/>
  <c r="AN53" i="41"/>
  <c r="AM53" i="41"/>
  <c r="AL53" i="41"/>
  <c r="AK53" i="41"/>
  <c r="AJ53" i="41"/>
  <c r="AI53" i="41"/>
  <c r="AH53" i="41"/>
  <c r="AG53" i="41"/>
  <c r="AF53" i="41"/>
  <c r="AD53" i="41"/>
  <c r="AC53" i="41"/>
  <c r="AE53" i="41" s="1"/>
  <c r="AA53" i="41"/>
  <c r="Z53" i="41"/>
  <c r="Y53" i="41"/>
  <c r="X53" i="41"/>
  <c r="W53" i="41"/>
  <c r="V53" i="41"/>
  <c r="AB53" i="41" s="1"/>
  <c r="U53" i="41"/>
  <c r="S53" i="41"/>
  <c r="T53" i="41" s="1"/>
  <c r="R53" i="41"/>
  <c r="Q53" i="41"/>
  <c r="P53" i="41"/>
  <c r="M53" i="41"/>
  <c r="K53" i="41"/>
  <c r="L53" i="41" s="1"/>
  <c r="J53" i="41"/>
  <c r="G53" i="41"/>
  <c r="F53" i="41"/>
  <c r="E53" i="41"/>
  <c r="AM52" i="41"/>
  <c r="AM78" i="41" s="1"/>
  <c r="AN342" i="41" s="1"/>
  <c r="AL52" i="41"/>
  <c r="AK52" i="41"/>
  <c r="AJ52" i="41"/>
  <c r="AI52" i="41"/>
  <c r="AH52" i="41"/>
  <c r="AG52" i="41"/>
  <c r="AF52" i="41"/>
  <c r="AE52" i="41"/>
  <c r="AD52" i="41"/>
  <c r="AC52" i="41"/>
  <c r="Z52" i="41"/>
  <c r="Y52" i="41"/>
  <c r="W52" i="41"/>
  <c r="X52" i="41" s="1"/>
  <c r="V52" i="41"/>
  <c r="U52" i="41"/>
  <c r="AB52" i="41" s="1"/>
  <c r="S52" i="41"/>
  <c r="R52" i="41"/>
  <c r="Q52" i="41"/>
  <c r="P52" i="41"/>
  <c r="O52" i="41"/>
  <c r="N52" i="41"/>
  <c r="M52" i="41"/>
  <c r="K52" i="41"/>
  <c r="J52" i="41"/>
  <c r="H52" i="41"/>
  <c r="I52" i="41" s="1"/>
  <c r="G52" i="41"/>
  <c r="G78" i="41" s="1"/>
  <c r="F52" i="41"/>
  <c r="E52" i="41"/>
  <c r="T52" i="41" s="1"/>
  <c r="BC51" i="41"/>
  <c r="AM51" i="41"/>
  <c r="AL51" i="41"/>
  <c r="AL78" i="41" s="1"/>
  <c r="AM342" i="41" s="1"/>
  <c r="AK51" i="41"/>
  <c r="AK78" i="41" s="1"/>
  <c r="AL342" i="41" s="1"/>
  <c r="AJ51" i="41"/>
  <c r="AJ78" i="41" s="1"/>
  <c r="AK342" i="41" s="1"/>
  <c r="AI51" i="41"/>
  <c r="AI78" i="41" s="1"/>
  <c r="AJ342" i="41" s="1"/>
  <c r="AH51" i="41"/>
  <c r="AH78" i="41" s="1"/>
  <c r="AI342" i="41" s="1"/>
  <c r="AG51" i="41"/>
  <c r="AG78" i="41" s="1"/>
  <c r="AH342" i="41" s="1"/>
  <c r="AF51" i="41"/>
  <c r="AF78" i="41" s="1"/>
  <c r="AG342" i="41" s="1"/>
  <c r="AD51" i="41"/>
  <c r="AD78" i="41" s="1"/>
  <c r="AE342" i="41" s="1"/>
  <c r="AC51" i="41"/>
  <c r="AC78" i="41" s="1"/>
  <c r="AB51" i="41"/>
  <c r="Z51" i="41"/>
  <c r="Z78" i="41" s="1"/>
  <c r="AA342" i="41" s="1"/>
  <c r="Y51" i="41"/>
  <c r="Y78" i="41" s="1"/>
  <c r="Z342" i="41" s="1"/>
  <c r="V51" i="41"/>
  <c r="W51" i="41" s="1"/>
  <c r="U51" i="41"/>
  <c r="U78" i="41" s="1"/>
  <c r="V342" i="41" s="1"/>
  <c r="R51" i="41"/>
  <c r="R78" i="41" s="1"/>
  <c r="Q51" i="41"/>
  <c r="Q78" i="41" s="1"/>
  <c r="R342" i="41" s="1"/>
  <c r="P51" i="41"/>
  <c r="P78" i="41" s="1"/>
  <c r="Q342" i="41" s="1"/>
  <c r="N51" i="41"/>
  <c r="O51" i="41" s="1"/>
  <c r="M51" i="41"/>
  <c r="M78" i="41" s="1"/>
  <c r="L51" i="41"/>
  <c r="K51" i="41"/>
  <c r="K78" i="41" s="1"/>
  <c r="L78" i="41" s="1"/>
  <c r="J51" i="41"/>
  <c r="J78" i="41" s="1"/>
  <c r="I51" i="41"/>
  <c r="H51" i="41"/>
  <c r="H78" i="41" s="1"/>
  <c r="I78" i="41" s="1"/>
  <c r="G51" i="41"/>
  <c r="F51" i="41"/>
  <c r="F78" i="41" s="1"/>
  <c r="E51" i="41"/>
  <c r="E78" i="41" s="1"/>
  <c r="AN78" i="41" s="1"/>
  <c r="D45" i="41"/>
  <c r="AN43" i="41"/>
  <c r="AM43" i="41"/>
  <c r="AC43" i="41"/>
  <c r="V43" i="41"/>
  <c r="W43" i="41" s="1"/>
  <c r="X43" i="41" s="1"/>
  <c r="U43" i="41"/>
  <c r="S43" i="41"/>
  <c r="T43" i="41" s="1"/>
  <c r="R43" i="41"/>
  <c r="Q43" i="41"/>
  <c r="P43" i="41"/>
  <c r="N43" i="41"/>
  <c r="O43" i="41" s="1"/>
  <c r="M43" i="41"/>
  <c r="K43" i="41"/>
  <c r="L43" i="41" s="1"/>
  <c r="J43" i="41"/>
  <c r="I43" i="41"/>
  <c r="H43" i="41"/>
  <c r="G43" i="41"/>
  <c r="F43" i="41"/>
  <c r="E43" i="41"/>
  <c r="AM41" i="41"/>
  <c r="AL41" i="41"/>
  <c r="AK41" i="41"/>
  <c r="AJ41" i="41"/>
  <c r="AI41" i="41"/>
  <c r="AH41" i="41"/>
  <c r="AG41" i="41"/>
  <c r="AF41" i="41"/>
  <c r="AE41" i="41"/>
  <c r="AD41" i="41"/>
  <c r="AC41" i="41"/>
  <c r="Z41" i="41"/>
  <c r="AB41" i="41" s="1"/>
  <c r="Y41" i="41"/>
  <c r="W41" i="41"/>
  <c r="X41" i="41" s="1"/>
  <c r="V41" i="41"/>
  <c r="AA41" i="41" s="1"/>
  <c r="U41" i="41"/>
  <c r="R41" i="41"/>
  <c r="S41" i="41" s="1"/>
  <c r="T41" i="41" s="1"/>
  <c r="Q41" i="41"/>
  <c r="P41" i="41"/>
  <c r="O41" i="41"/>
  <c r="N41" i="41"/>
  <c r="M41" i="41"/>
  <c r="K41" i="41"/>
  <c r="J41" i="41"/>
  <c r="H41" i="41"/>
  <c r="I41" i="41" s="1"/>
  <c r="G41" i="41"/>
  <c r="F41" i="41"/>
  <c r="E41" i="41"/>
  <c r="L41" i="41" s="1"/>
  <c r="AM40" i="41"/>
  <c r="AL40" i="41"/>
  <c r="AK40" i="41"/>
  <c r="AJ40" i="41"/>
  <c r="AI40" i="41"/>
  <c r="AH40" i="41"/>
  <c r="AG40" i="41"/>
  <c r="AF40" i="41"/>
  <c r="AD40" i="41"/>
  <c r="AC40" i="41"/>
  <c r="AE40" i="41" s="1"/>
  <c r="AA40" i="41"/>
  <c r="Z40" i="41"/>
  <c r="Y40" i="41"/>
  <c r="V40" i="41"/>
  <c r="W40" i="41" s="1"/>
  <c r="X40" i="41" s="1"/>
  <c r="U40" i="41"/>
  <c r="S40" i="41"/>
  <c r="T40" i="41" s="1"/>
  <c r="R40" i="41"/>
  <c r="Q40" i="41"/>
  <c r="P40" i="41"/>
  <c r="N40" i="41"/>
  <c r="O40" i="41" s="1"/>
  <c r="M40" i="41"/>
  <c r="K40" i="41"/>
  <c r="L40" i="41" s="1"/>
  <c r="J40" i="41"/>
  <c r="I40" i="41"/>
  <c r="H40" i="41"/>
  <c r="G40" i="41"/>
  <c r="F40" i="41"/>
  <c r="E40" i="41"/>
  <c r="AN40" i="41" s="1"/>
  <c r="AM39" i="41"/>
  <c r="AL39" i="41"/>
  <c r="AK39" i="41"/>
  <c r="AJ39" i="41"/>
  <c r="AI39" i="41"/>
  <c r="AH39" i="41"/>
  <c r="AG39" i="41"/>
  <c r="AF39" i="41"/>
  <c r="AE39" i="41"/>
  <c r="AD39" i="41"/>
  <c r="AC39" i="41"/>
  <c r="Z39" i="41"/>
  <c r="AB39" i="41" s="1"/>
  <c r="Y39" i="41"/>
  <c r="W39" i="41"/>
  <c r="X39" i="41" s="1"/>
  <c r="V39" i="41"/>
  <c r="AA39" i="41" s="1"/>
  <c r="U39" i="41"/>
  <c r="R39" i="41"/>
  <c r="S39" i="41" s="1"/>
  <c r="T39" i="41" s="1"/>
  <c r="Q39" i="41"/>
  <c r="P39" i="41"/>
  <c r="O39" i="41"/>
  <c r="N39" i="41"/>
  <c r="M39" i="41"/>
  <c r="K39" i="41"/>
  <c r="J39" i="41"/>
  <c r="H39" i="41"/>
  <c r="G39" i="41"/>
  <c r="F39" i="41"/>
  <c r="E39" i="41"/>
  <c r="L39" i="41" s="1"/>
  <c r="AM38" i="41"/>
  <c r="AL38" i="41"/>
  <c r="AK38" i="41"/>
  <c r="AJ38" i="41"/>
  <c r="AI38" i="41"/>
  <c r="AH38" i="41"/>
  <c r="AG38" i="41"/>
  <c r="AF38" i="41"/>
  <c r="AD38" i="41"/>
  <c r="AC38" i="41"/>
  <c r="AE38" i="41" s="1"/>
  <c r="AA38" i="41"/>
  <c r="Z38" i="41"/>
  <c r="Y38" i="41"/>
  <c r="V38" i="41"/>
  <c r="W38" i="41" s="1"/>
  <c r="X38" i="41" s="1"/>
  <c r="U38" i="41"/>
  <c r="S38" i="41"/>
  <c r="T38" i="41" s="1"/>
  <c r="R38" i="41"/>
  <c r="Q38" i="41"/>
  <c r="P38" i="41"/>
  <c r="N38" i="41"/>
  <c r="O38" i="41" s="1"/>
  <c r="M38" i="41"/>
  <c r="K38" i="41"/>
  <c r="L38" i="41" s="1"/>
  <c r="J38" i="41"/>
  <c r="I38" i="41"/>
  <c r="H38" i="41"/>
  <c r="G38" i="41"/>
  <c r="F38" i="41"/>
  <c r="E38" i="41"/>
  <c r="AN38" i="41" s="1"/>
  <c r="AM37" i="41"/>
  <c r="AL37" i="41"/>
  <c r="AK37" i="41"/>
  <c r="AJ37" i="41"/>
  <c r="AI37" i="41"/>
  <c r="AH37" i="41"/>
  <c r="AG37" i="41"/>
  <c r="AF37" i="41"/>
  <c r="AE37" i="41"/>
  <c r="AD37" i="41"/>
  <c r="AC37" i="41"/>
  <c r="Z37" i="41"/>
  <c r="Y37" i="41"/>
  <c r="W37" i="41"/>
  <c r="X37" i="41" s="1"/>
  <c r="V37" i="41"/>
  <c r="AB37" i="41" s="1"/>
  <c r="U37" i="41"/>
  <c r="R37" i="41"/>
  <c r="S37" i="41" s="1"/>
  <c r="T37" i="41" s="1"/>
  <c r="Q37" i="41"/>
  <c r="P37" i="41"/>
  <c r="O37" i="41"/>
  <c r="N37" i="41"/>
  <c r="M37" i="41"/>
  <c r="K37" i="41"/>
  <c r="L37" i="41" s="1"/>
  <c r="J37" i="41"/>
  <c r="H37" i="41"/>
  <c r="I37" i="41" s="1"/>
  <c r="G37" i="41"/>
  <c r="F37" i="41"/>
  <c r="E37" i="41"/>
  <c r="AN37" i="41" s="1"/>
  <c r="AM36" i="41"/>
  <c r="AL36" i="41"/>
  <c r="AK36" i="41"/>
  <c r="AJ36" i="41"/>
  <c r="AI36" i="41"/>
  <c r="AH36" i="41"/>
  <c r="AG36" i="41"/>
  <c r="AF36" i="41"/>
  <c r="AD36" i="41"/>
  <c r="AC36" i="41"/>
  <c r="AE36" i="41" s="1"/>
  <c r="AB36" i="41"/>
  <c r="AA36" i="41"/>
  <c r="Z36" i="41"/>
  <c r="Y36" i="41"/>
  <c r="V36" i="41"/>
  <c r="W36" i="41" s="1"/>
  <c r="X36" i="41" s="1"/>
  <c r="U36" i="41"/>
  <c r="S36" i="41"/>
  <c r="T36" i="41" s="1"/>
  <c r="R36" i="41"/>
  <c r="Q36" i="41"/>
  <c r="P36" i="41"/>
  <c r="N36" i="41"/>
  <c r="O36" i="41" s="1"/>
  <c r="M36" i="41"/>
  <c r="K36" i="41"/>
  <c r="L36" i="41" s="1"/>
  <c r="J36" i="41"/>
  <c r="I36" i="41"/>
  <c r="H36" i="41"/>
  <c r="G36" i="41"/>
  <c r="F36" i="41"/>
  <c r="E36" i="41"/>
  <c r="AN36" i="41" s="1"/>
  <c r="AM35" i="41"/>
  <c r="AL35" i="41"/>
  <c r="AK35" i="41"/>
  <c r="AJ35" i="41"/>
  <c r="AI35" i="41"/>
  <c r="AH35" i="41"/>
  <c r="AG35" i="41"/>
  <c r="AF35" i="41"/>
  <c r="AE35" i="41"/>
  <c r="AD35" i="41"/>
  <c r="AC35" i="41"/>
  <c r="Z35" i="41"/>
  <c r="Y35" i="41"/>
  <c r="W35" i="41"/>
  <c r="X35" i="41" s="1"/>
  <c r="V35" i="41"/>
  <c r="AB35" i="41" s="1"/>
  <c r="U35" i="41"/>
  <c r="R35" i="41"/>
  <c r="S35" i="41" s="1"/>
  <c r="T35" i="41" s="1"/>
  <c r="Q35" i="41"/>
  <c r="P35" i="41"/>
  <c r="O35" i="41"/>
  <c r="N35" i="41"/>
  <c r="M35" i="41"/>
  <c r="K35" i="41"/>
  <c r="J35" i="41"/>
  <c r="H35" i="41"/>
  <c r="I35" i="41" s="1"/>
  <c r="G35" i="41"/>
  <c r="F35" i="41"/>
  <c r="E35" i="41"/>
  <c r="L35" i="41" s="1"/>
  <c r="BF34" i="41"/>
  <c r="AY34" i="41"/>
  <c r="AW34" i="41"/>
  <c r="K34" i="41" s="1"/>
  <c r="L34" i="41" s="1"/>
  <c r="AU34" i="41"/>
  <c r="AM34" i="41"/>
  <c r="AL34" i="41"/>
  <c r="AK34" i="41"/>
  <c r="AJ34" i="41"/>
  <c r="AI34" i="41"/>
  <c r="AH34" i="41"/>
  <c r="AG34" i="41"/>
  <c r="AF34" i="41"/>
  <c r="AE34" i="41"/>
  <c r="AD34" i="41"/>
  <c r="AC34" i="41"/>
  <c r="Z34" i="41"/>
  <c r="Y34" i="41"/>
  <c r="W34" i="41"/>
  <c r="X34" i="41" s="1"/>
  <c r="V34" i="41"/>
  <c r="AB34" i="41" s="1"/>
  <c r="U34" i="41"/>
  <c r="R34" i="41"/>
  <c r="S34" i="41" s="1"/>
  <c r="T34" i="41" s="1"/>
  <c r="Q34" i="41"/>
  <c r="P34" i="41"/>
  <c r="O34" i="41"/>
  <c r="N34" i="41"/>
  <c r="M34" i="41"/>
  <c r="J34" i="41"/>
  <c r="H34" i="41"/>
  <c r="I34" i="41" s="1"/>
  <c r="G34" i="41"/>
  <c r="F34" i="41"/>
  <c r="E34" i="41"/>
  <c r="AN34" i="41" s="1"/>
  <c r="AM33" i="41"/>
  <c r="AL33" i="41"/>
  <c r="AK33" i="41"/>
  <c r="AJ33" i="41"/>
  <c r="AI33" i="41"/>
  <c r="AH33" i="41"/>
  <c r="AG33" i="41"/>
  <c r="AF33" i="41"/>
  <c r="AD33" i="41"/>
  <c r="AC33" i="41"/>
  <c r="AE33" i="41" s="1"/>
  <c r="AB33" i="41"/>
  <c r="AA33" i="41"/>
  <c r="Z33" i="41"/>
  <c r="Y33" i="41"/>
  <c r="V33" i="41"/>
  <c r="W33" i="41" s="1"/>
  <c r="X33" i="41" s="1"/>
  <c r="U33" i="41"/>
  <c r="S33" i="41"/>
  <c r="T33" i="41" s="1"/>
  <c r="R33" i="41"/>
  <c r="Q33" i="41"/>
  <c r="P33" i="41"/>
  <c r="N33" i="41"/>
  <c r="O33" i="41" s="1"/>
  <c r="M33" i="41"/>
  <c r="K33" i="41"/>
  <c r="L33" i="41" s="1"/>
  <c r="J33" i="41"/>
  <c r="I33" i="41"/>
  <c r="H33" i="41"/>
  <c r="G33" i="41"/>
  <c r="F33" i="41"/>
  <c r="E33" i="41"/>
  <c r="AN33" i="41" s="1"/>
  <c r="BF32" i="41"/>
  <c r="BC32" i="41"/>
  <c r="AY32" i="41"/>
  <c r="AW32" i="41"/>
  <c r="K32" i="41" s="1"/>
  <c r="L32" i="41" s="1"/>
  <c r="AU32" i="41"/>
  <c r="AM32" i="41"/>
  <c r="AC32" i="41"/>
  <c r="W32" i="41"/>
  <c r="X32" i="41" s="1"/>
  <c r="V32" i="41"/>
  <c r="U32" i="41"/>
  <c r="R32" i="41"/>
  <c r="S32" i="41" s="1"/>
  <c r="T32" i="41" s="1"/>
  <c r="Q32" i="41"/>
  <c r="P32" i="41"/>
  <c r="O32" i="41"/>
  <c r="N32" i="41"/>
  <c r="M32" i="41"/>
  <c r="J32" i="41"/>
  <c r="H32" i="41"/>
  <c r="I32" i="41" s="1"/>
  <c r="G32" i="41"/>
  <c r="F32" i="41"/>
  <c r="E32" i="41"/>
  <c r="AN32" i="41" s="1"/>
  <c r="BF30" i="41"/>
  <c r="BC30" i="41"/>
  <c r="AY30" i="41"/>
  <c r="N30" i="41" s="1"/>
  <c r="O30" i="41" s="1"/>
  <c r="AW30" i="41"/>
  <c r="AU30" i="41"/>
  <c r="H30" i="41" s="1"/>
  <c r="I30" i="41" s="1"/>
  <c r="AN30" i="41"/>
  <c r="AM30" i="41"/>
  <c r="AE30" i="41"/>
  <c r="AD30" i="41"/>
  <c r="AC30" i="41"/>
  <c r="Z30" i="41"/>
  <c r="AB30" i="41" s="1"/>
  <c r="Y30" i="41"/>
  <c r="W30" i="41"/>
  <c r="X30" i="41" s="1"/>
  <c r="V30" i="41"/>
  <c r="AA30" i="41" s="1"/>
  <c r="U30" i="41"/>
  <c r="R30" i="41"/>
  <c r="S30" i="41" s="1"/>
  <c r="T30" i="41" s="1"/>
  <c r="Q30" i="41"/>
  <c r="P30" i="41"/>
  <c r="M30" i="41"/>
  <c r="L30" i="41"/>
  <c r="K30" i="41"/>
  <c r="J30" i="41"/>
  <c r="G30" i="41"/>
  <c r="F30" i="41"/>
  <c r="E30" i="41"/>
  <c r="AM29" i="41"/>
  <c r="AL29" i="41"/>
  <c r="AK29" i="41"/>
  <c r="AJ29" i="41"/>
  <c r="AI29" i="41"/>
  <c r="AH29" i="41"/>
  <c r="AG29" i="41"/>
  <c r="AF29" i="41"/>
  <c r="AD29" i="41"/>
  <c r="AC29" i="41"/>
  <c r="AE29" i="41" s="1"/>
  <c r="AA29" i="41"/>
  <c r="Z29" i="41"/>
  <c r="Y29" i="41"/>
  <c r="V29" i="41"/>
  <c r="W29" i="41" s="1"/>
  <c r="X29" i="41" s="1"/>
  <c r="U29" i="41"/>
  <c r="S29" i="41"/>
  <c r="T29" i="41" s="1"/>
  <c r="R29" i="41"/>
  <c r="Q29" i="41"/>
  <c r="P29" i="41"/>
  <c r="N29" i="41"/>
  <c r="O29" i="41" s="1"/>
  <c r="M29" i="41"/>
  <c r="K29" i="41"/>
  <c r="L29" i="41" s="1"/>
  <c r="J29" i="41"/>
  <c r="H29" i="41"/>
  <c r="I29" i="41" s="1"/>
  <c r="G29" i="41"/>
  <c r="F29" i="41"/>
  <c r="E29" i="41"/>
  <c r="AN29" i="41" s="1"/>
  <c r="BF28" i="41"/>
  <c r="BC28" i="41"/>
  <c r="AY28" i="41"/>
  <c r="AW28" i="41"/>
  <c r="AU28" i="41"/>
  <c r="H28" i="41" s="1"/>
  <c r="I28" i="41" s="1"/>
  <c r="AM28" i="41"/>
  <c r="AL28" i="41"/>
  <c r="AK28" i="41"/>
  <c r="AJ28" i="41"/>
  <c r="AI28" i="41"/>
  <c r="AH28" i="41"/>
  <c r="AG28" i="41"/>
  <c r="AF28" i="41"/>
  <c r="AD28" i="41"/>
  <c r="AE28" i="41" s="1"/>
  <c r="AC28" i="41"/>
  <c r="Z28" i="41"/>
  <c r="Y28" i="41"/>
  <c r="V28" i="41"/>
  <c r="AA28" i="41" s="1"/>
  <c r="U28" i="41"/>
  <c r="T28" i="41"/>
  <c r="S28" i="41"/>
  <c r="R28" i="41"/>
  <c r="Q28" i="41"/>
  <c r="P28" i="41"/>
  <c r="N28" i="41"/>
  <c r="O28" i="41" s="1"/>
  <c r="M28" i="41"/>
  <c r="L28" i="41"/>
  <c r="K28" i="41"/>
  <c r="J28" i="41"/>
  <c r="G28" i="41"/>
  <c r="F28" i="41"/>
  <c r="E28" i="41"/>
  <c r="AN28" i="41" s="1"/>
  <c r="AN27" i="41"/>
  <c r="AM27" i="41"/>
  <c r="AL27" i="41"/>
  <c r="AK27" i="41"/>
  <c r="AJ27" i="41"/>
  <c r="AI27" i="41"/>
  <c r="AH27" i="41"/>
  <c r="AG27" i="41"/>
  <c r="AF27" i="41"/>
  <c r="AD27" i="41"/>
  <c r="AC27" i="41"/>
  <c r="AE27" i="41" s="1"/>
  <c r="AA27" i="41"/>
  <c r="Z27" i="41"/>
  <c r="Y27" i="41"/>
  <c r="X27" i="41"/>
  <c r="W27" i="41"/>
  <c r="V27" i="41"/>
  <c r="U27" i="41"/>
  <c r="AB27" i="41" s="1"/>
  <c r="R27" i="41"/>
  <c r="S27" i="41" s="1"/>
  <c r="T27" i="41" s="1"/>
  <c r="Q27" i="41"/>
  <c r="P27" i="41"/>
  <c r="N27" i="41"/>
  <c r="M27" i="41"/>
  <c r="K27" i="41"/>
  <c r="L27" i="41" s="1"/>
  <c r="J27" i="41"/>
  <c r="H27" i="41"/>
  <c r="I27" i="41" s="1"/>
  <c r="G27" i="41"/>
  <c r="F27" i="41"/>
  <c r="E27" i="41"/>
  <c r="O27" i="41" s="1"/>
  <c r="BF26" i="41"/>
  <c r="BC26" i="41"/>
  <c r="AY26" i="41"/>
  <c r="N26" i="41" s="1"/>
  <c r="O26" i="41" s="1"/>
  <c r="AW26" i="41"/>
  <c r="AU26" i="41"/>
  <c r="H26" i="41" s="1"/>
  <c r="I26" i="41" s="1"/>
  <c r="AM26" i="41"/>
  <c r="AL26" i="41"/>
  <c r="AK26" i="41"/>
  <c r="AJ26" i="41"/>
  <c r="AI26" i="41"/>
  <c r="AH26" i="41"/>
  <c r="AG26" i="41"/>
  <c r="AF26" i="41"/>
  <c r="AD26" i="41"/>
  <c r="AC26" i="41"/>
  <c r="AE26" i="41" s="1"/>
  <c r="AB26" i="41"/>
  <c r="AA26" i="41"/>
  <c r="Z26" i="41"/>
  <c r="Y26" i="41"/>
  <c r="V26" i="41"/>
  <c r="W26" i="41" s="1"/>
  <c r="X26" i="41" s="1"/>
  <c r="U26" i="41"/>
  <c r="S26" i="41"/>
  <c r="T26" i="41" s="1"/>
  <c r="R26" i="41"/>
  <c r="Q26" i="41"/>
  <c r="P26" i="41"/>
  <c r="M26" i="41"/>
  <c r="K26" i="41"/>
  <c r="L26" i="41" s="1"/>
  <c r="J26" i="41"/>
  <c r="G26" i="41"/>
  <c r="F26" i="41"/>
  <c r="E26" i="41"/>
  <c r="AN26" i="41" s="1"/>
  <c r="BF25" i="41"/>
  <c r="BC25" i="41"/>
  <c r="AY25" i="41"/>
  <c r="AW25" i="41"/>
  <c r="K25" i="41" s="1"/>
  <c r="L25" i="41" s="1"/>
  <c r="AU25" i="41"/>
  <c r="AM25" i="41"/>
  <c r="AL25" i="41"/>
  <c r="AK25" i="41"/>
  <c r="AJ25" i="41"/>
  <c r="AI25" i="41"/>
  <c r="AH25" i="41"/>
  <c r="AG25" i="41"/>
  <c r="AF25" i="41"/>
  <c r="AD25" i="41"/>
  <c r="AC25" i="41"/>
  <c r="AE25" i="41" s="1"/>
  <c r="AB25" i="41"/>
  <c r="Z25" i="41"/>
  <c r="Y25" i="41"/>
  <c r="W25" i="41"/>
  <c r="X25" i="41" s="1"/>
  <c r="V25" i="41"/>
  <c r="AA25" i="41" s="1"/>
  <c r="U25" i="41"/>
  <c r="R25" i="41"/>
  <c r="S25" i="41" s="1"/>
  <c r="T25" i="41" s="1"/>
  <c r="Q25" i="41"/>
  <c r="P25" i="41"/>
  <c r="N25" i="41"/>
  <c r="M25" i="41"/>
  <c r="J25" i="41"/>
  <c r="H25" i="41"/>
  <c r="I25" i="41" s="1"/>
  <c r="G25" i="41"/>
  <c r="F25" i="41"/>
  <c r="E25" i="41"/>
  <c r="AN25" i="41" s="1"/>
  <c r="AN24" i="41"/>
  <c r="AM24" i="41"/>
  <c r="AL24" i="41"/>
  <c r="AK24" i="41"/>
  <c r="AJ24" i="41"/>
  <c r="AI24" i="41"/>
  <c r="AH24" i="41"/>
  <c r="AG24" i="41"/>
  <c r="AF24" i="41"/>
  <c r="AD24" i="41"/>
  <c r="AC24" i="41"/>
  <c r="AE24" i="41" s="1"/>
  <c r="Z24" i="41"/>
  <c r="Y24" i="41"/>
  <c r="V24" i="41"/>
  <c r="AB24" i="41" s="1"/>
  <c r="U24" i="41"/>
  <c r="S24" i="41"/>
  <c r="T24" i="41" s="1"/>
  <c r="R24" i="41"/>
  <c r="Q24" i="41"/>
  <c r="P24" i="41"/>
  <c r="N24" i="41"/>
  <c r="O24" i="41" s="1"/>
  <c r="M24" i="41"/>
  <c r="K24" i="41"/>
  <c r="L24" i="41" s="1"/>
  <c r="J24" i="41"/>
  <c r="H24" i="41"/>
  <c r="I24" i="41" s="1"/>
  <c r="G24" i="41"/>
  <c r="F24" i="41"/>
  <c r="E24" i="41"/>
  <c r="BF23" i="41"/>
  <c r="BC23" i="41"/>
  <c r="AY23" i="41"/>
  <c r="AW23" i="41"/>
  <c r="K23" i="41" s="1"/>
  <c r="L23" i="41" s="1"/>
  <c r="AU23" i="41"/>
  <c r="H23" i="41" s="1"/>
  <c r="I23" i="41" s="1"/>
  <c r="AM23" i="41"/>
  <c r="AL23" i="41"/>
  <c r="AK23" i="41"/>
  <c r="AJ23" i="41"/>
  <c r="AI23" i="41"/>
  <c r="AH23" i="41"/>
  <c r="AG23" i="41"/>
  <c r="AF23" i="41"/>
  <c r="AE23" i="41"/>
  <c r="AD23" i="41"/>
  <c r="AC23" i="41"/>
  <c r="Z23" i="41"/>
  <c r="AB23" i="41" s="1"/>
  <c r="Y23" i="41"/>
  <c r="W23" i="41"/>
  <c r="X23" i="41" s="1"/>
  <c r="V23" i="41"/>
  <c r="AA23" i="41" s="1"/>
  <c r="U23" i="41"/>
  <c r="R23" i="41"/>
  <c r="S23" i="41" s="1"/>
  <c r="T23" i="41" s="1"/>
  <c r="Q23" i="41"/>
  <c r="P23" i="41"/>
  <c r="O23" i="41"/>
  <c r="N23" i="41"/>
  <c r="M23" i="41"/>
  <c r="J23" i="41"/>
  <c r="G23" i="41"/>
  <c r="F23" i="41"/>
  <c r="E23" i="41"/>
  <c r="AN23" i="41" s="1"/>
  <c r="BF22" i="41"/>
  <c r="BC22" i="41"/>
  <c r="AY22" i="41"/>
  <c r="N22" i="41" s="1"/>
  <c r="O22" i="41" s="1"/>
  <c r="AW22" i="41"/>
  <c r="K22" i="41" s="1"/>
  <c r="L22" i="41" s="1"/>
  <c r="AU22" i="41"/>
  <c r="AN22" i="41"/>
  <c r="AM22" i="41"/>
  <c r="AL22" i="41"/>
  <c r="AK22" i="41"/>
  <c r="AJ22" i="41"/>
  <c r="AI22" i="41"/>
  <c r="AH22" i="41"/>
  <c r="AG22" i="41"/>
  <c r="AF22" i="41"/>
  <c r="AD22" i="41"/>
  <c r="AC22" i="41"/>
  <c r="AE22" i="41" s="1"/>
  <c r="AA22" i="41"/>
  <c r="Z22" i="41"/>
  <c r="Y22" i="41"/>
  <c r="V22" i="41"/>
  <c r="W22" i="41" s="1"/>
  <c r="X22" i="41" s="1"/>
  <c r="U22" i="41"/>
  <c r="R22" i="41"/>
  <c r="S22" i="41" s="1"/>
  <c r="T22" i="41" s="1"/>
  <c r="Q22" i="41"/>
  <c r="P22" i="41"/>
  <c r="M22" i="41"/>
  <c r="J22" i="41"/>
  <c r="H22" i="41"/>
  <c r="I22" i="41" s="1"/>
  <c r="G22" i="41"/>
  <c r="F22" i="41"/>
  <c r="E22" i="41"/>
  <c r="AM21" i="41"/>
  <c r="AL21" i="41"/>
  <c r="AK21" i="41"/>
  <c r="AJ21" i="41"/>
  <c r="AI21" i="41"/>
  <c r="AH21" i="41"/>
  <c r="AG21" i="41"/>
  <c r="AF21" i="41"/>
  <c r="AD21" i="41"/>
  <c r="AE21" i="41" s="1"/>
  <c r="AC21" i="41"/>
  <c r="AB21" i="41"/>
  <c r="Z21" i="41"/>
  <c r="Y21" i="41"/>
  <c r="W21" i="41"/>
  <c r="X21" i="41" s="1"/>
  <c r="V21" i="41"/>
  <c r="U21" i="41"/>
  <c r="AA21" i="41" s="1"/>
  <c r="R21" i="41"/>
  <c r="S21" i="41" s="1"/>
  <c r="T21" i="41" s="1"/>
  <c r="Q21" i="41"/>
  <c r="P21" i="41"/>
  <c r="N21" i="41"/>
  <c r="O21" i="41" s="1"/>
  <c r="M21" i="41"/>
  <c r="L21" i="41"/>
  <c r="K21" i="41"/>
  <c r="J21" i="41"/>
  <c r="I21" i="41"/>
  <c r="H21" i="41"/>
  <c r="G21" i="41"/>
  <c r="F21" i="41"/>
  <c r="E21" i="41"/>
  <c r="AN21" i="41" s="1"/>
  <c r="BF20" i="41"/>
  <c r="BC20" i="41"/>
  <c r="AY20" i="41"/>
  <c r="N20" i="41" s="1"/>
  <c r="O20" i="41" s="1"/>
  <c r="AW20" i="41"/>
  <c r="AU20" i="41"/>
  <c r="AM20" i="41"/>
  <c r="AL20" i="41"/>
  <c r="AK20" i="41"/>
  <c r="AJ20" i="41"/>
  <c r="AI20" i="41"/>
  <c r="AH20" i="41"/>
  <c r="AG20" i="41"/>
  <c r="AF20" i="41"/>
  <c r="AE20" i="41"/>
  <c r="AD20" i="41"/>
  <c r="AC20" i="41"/>
  <c r="AA20" i="41"/>
  <c r="Z20" i="41"/>
  <c r="Y20" i="41"/>
  <c r="W20" i="41"/>
  <c r="X20" i="41" s="1"/>
  <c r="V20" i="41"/>
  <c r="AB20" i="41" s="1"/>
  <c r="U20" i="41"/>
  <c r="S20" i="41"/>
  <c r="T20" i="41" s="1"/>
  <c r="R20" i="41"/>
  <c r="Q20" i="41"/>
  <c r="P20" i="41"/>
  <c r="M20" i="41"/>
  <c r="K20" i="41"/>
  <c r="L20" i="41" s="1"/>
  <c r="J20" i="41"/>
  <c r="H20" i="41"/>
  <c r="I20" i="41" s="1"/>
  <c r="G20" i="41"/>
  <c r="F20" i="41"/>
  <c r="E20" i="41"/>
  <c r="AN20" i="41" s="1"/>
  <c r="AM19" i="41"/>
  <c r="AL19" i="41"/>
  <c r="AK19" i="41"/>
  <c r="AJ19" i="41"/>
  <c r="AI19" i="41"/>
  <c r="AI45" i="41" s="1"/>
  <c r="AH19" i="41"/>
  <c r="AG19" i="41"/>
  <c r="AG45" i="41" s="1"/>
  <c r="AF19" i="41"/>
  <c r="AE19" i="41"/>
  <c r="AD19" i="41"/>
  <c r="AC19" i="41"/>
  <c r="AB19" i="41"/>
  <c r="AA19" i="41"/>
  <c r="Z19" i="41"/>
  <c r="Y19" i="41"/>
  <c r="Y45" i="41" s="1"/>
  <c r="W19" i="41"/>
  <c r="X19" i="41" s="1"/>
  <c r="V19" i="41"/>
  <c r="U19" i="41"/>
  <c r="S19" i="41"/>
  <c r="R19" i="41"/>
  <c r="Q19" i="41"/>
  <c r="Q45" i="41" s="1"/>
  <c r="P19" i="41"/>
  <c r="O19" i="41"/>
  <c r="N19" i="41"/>
  <c r="M19" i="41"/>
  <c r="K19" i="41"/>
  <c r="J19" i="41"/>
  <c r="I19" i="41"/>
  <c r="H19" i="41"/>
  <c r="G19" i="41"/>
  <c r="F19" i="41"/>
  <c r="E19" i="41"/>
  <c r="AN19" i="41" s="1"/>
  <c r="BC18" i="41"/>
  <c r="AN18" i="41"/>
  <c r="AM18" i="41"/>
  <c r="AM45" i="41" s="1"/>
  <c r="AL18" i="41"/>
  <c r="AL45" i="41" s="1"/>
  <c r="AK18" i="41"/>
  <c r="AK45" i="41" s="1"/>
  <c r="AJ18" i="41"/>
  <c r="AJ45" i="41" s="1"/>
  <c r="AI18" i="41"/>
  <c r="AH18" i="41"/>
  <c r="AH45" i="41" s="1"/>
  <c r="AG18" i="41"/>
  <c r="AF18" i="41"/>
  <c r="AF45" i="41" s="1"/>
  <c r="AD18" i="41"/>
  <c r="AD45" i="41" s="1"/>
  <c r="AC18" i="41"/>
  <c r="AC45" i="41" s="1"/>
  <c r="Z18" i="41"/>
  <c r="Z45" i="41" s="1"/>
  <c r="Y18" i="41"/>
  <c r="V18" i="41"/>
  <c r="AB18" i="41" s="1"/>
  <c r="U18" i="41"/>
  <c r="U45" i="41" s="1"/>
  <c r="T18" i="41"/>
  <c r="S18" i="41"/>
  <c r="R18" i="41"/>
  <c r="R45" i="41" s="1"/>
  <c r="R46" i="41" s="1"/>
  <c r="Q18" i="41"/>
  <c r="P18" i="41"/>
  <c r="P45" i="41" s="1"/>
  <c r="N18" i="41"/>
  <c r="M18" i="41"/>
  <c r="M45" i="41" s="1"/>
  <c r="M46" i="41" s="1"/>
  <c r="L18" i="41"/>
  <c r="K18" i="41"/>
  <c r="J18" i="41"/>
  <c r="J45" i="41" s="1"/>
  <c r="J46" i="41" s="1"/>
  <c r="H18" i="41"/>
  <c r="G18" i="41"/>
  <c r="G45" i="41" s="1"/>
  <c r="G46" i="41" s="1"/>
  <c r="F18" i="41"/>
  <c r="F45" i="41" s="1"/>
  <c r="E18" i="41"/>
  <c r="E45" i="41" s="1"/>
  <c r="AN45" i="41" s="1"/>
  <c r="AM13" i="41"/>
  <c r="AN341" i="41" s="1"/>
  <c r="AK13" i="41"/>
  <c r="AL341" i="41" s="1"/>
  <c r="G13" i="41"/>
  <c r="G341" i="41" s="1"/>
  <c r="D13" i="41"/>
  <c r="C341" i="41" s="1"/>
  <c r="BC12" i="41"/>
  <c r="BC11" i="41"/>
  <c r="AY11" i="41"/>
  <c r="AW11" i="41"/>
  <c r="K11" i="41" s="1"/>
  <c r="L11" i="41" s="1"/>
  <c r="AU11" i="41"/>
  <c r="H11" i="41" s="1"/>
  <c r="I11" i="41" s="1"/>
  <c r="AM11" i="41"/>
  <c r="AL11" i="41"/>
  <c r="AK11" i="41"/>
  <c r="AJ11" i="41"/>
  <c r="AI11" i="41"/>
  <c r="AH11" i="41"/>
  <c r="AG11" i="41"/>
  <c r="AF11" i="41"/>
  <c r="AE11" i="41"/>
  <c r="AD11" i="41"/>
  <c r="AC11" i="41"/>
  <c r="Z11" i="41"/>
  <c r="AB11" i="41" s="1"/>
  <c r="Y11" i="41"/>
  <c r="W11" i="41"/>
  <c r="X11" i="41" s="1"/>
  <c r="V11" i="41"/>
  <c r="AA11" i="41" s="1"/>
  <c r="U11" i="41"/>
  <c r="R11" i="41"/>
  <c r="S11" i="41" s="1"/>
  <c r="T11" i="41" s="1"/>
  <c r="Q11" i="41"/>
  <c r="P11" i="41"/>
  <c r="O11" i="41"/>
  <c r="N11" i="41"/>
  <c r="M11" i="41"/>
  <c r="J11" i="41"/>
  <c r="G11" i="41"/>
  <c r="F11" i="41"/>
  <c r="E11" i="41"/>
  <c r="AN11" i="41" s="1"/>
  <c r="AM10" i="41"/>
  <c r="AL10" i="41"/>
  <c r="AK10" i="41"/>
  <c r="AJ10" i="41"/>
  <c r="AI10" i="41"/>
  <c r="AH10" i="41"/>
  <c r="AG10" i="41"/>
  <c r="AF10" i="41"/>
  <c r="AD10" i="41"/>
  <c r="AC10" i="41"/>
  <c r="AE10" i="41" s="1"/>
  <c r="AA10" i="41"/>
  <c r="Z10" i="41"/>
  <c r="Y10" i="41"/>
  <c r="V10" i="41"/>
  <c r="W10" i="41" s="1"/>
  <c r="X10" i="41" s="1"/>
  <c r="U10" i="41"/>
  <c r="S10" i="41"/>
  <c r="T10" i="41" s="1"/>
  <c r="R10" i="41"/>
  <c r="Q10" i="41"/>
  <c r="P10" i="41"/>
  <c r="N10" i="41"/>
  <c r="O10" i="41" s="1"/>
  <c r="M10" i="41"/>
  <c r="K10" i="41"/>
  <c r="L10" i="41" s="1"/>
  <c r="J10" i="41"/>
  <c r="H10" i="41"/>
  <c r="G10" i="41"/>
  <c r="F10" i="41"/>
  <c r="E10" i="41"/>
  <c r="I10" i="41" s="1"/>
  <c r="AM9" i="41"/>
  <c r="AL9" i="41"/>
  <c r="AK9" i="41"/>
  <c r="AJ9" i="41"/>
  <c r="AI9" i="41"/>
  <c r="AH9" i="41"/>
  <c r="AG9" i="41"/>
  <c r="AF9" i="41"/>
  <c r="AE9" i="41"/>
  <c r="AD9" i="41"/>
  <c r="AC9" i="41"/>
  <c r="Z9" i="41"/>
  <c r="AB9" i="41" s="1"/>
  <c r="Y9" i="41"/>
  <c r="W9" i="41"/>
  <c r="X9" i="41" s="1"/>
  <c r="V9" i="41"/>
  <c r="AA9" i="41" s="1"/>
  <c r="U9" i="41"/>
  <c r="R9" i="41"/>
  <c r="S9" i="41" s="1"/>
  <c r="T9" i="41" s="1"/>
  <c r="Q9" i="41"/>
  <c r="P9" i="41"/>
  <c r="O9" i="41"/>
  <c r="N9" i="41"/>
  <c r="M9" i="41"/>
  <c r="K9" i="41"/>
  <c r="J9" i="41"/>
  <c r="I9" i="41"/>
  <c r="H9" i="41"/>
  <c r="G9" i="41"/>
  <c r="F9" i="41"/>
  <c r="E9" i="41"/>
  <c r="L9" i="41" s="1"/>
  <c r="AM8" i="41"/>
  <c r="AL8" i="41"/>
  <c r="AK8" i="41"/>
  <c r="AJ8" i="41"/>
  <c r="AI8" i="41"/>
  <c r="AH8" i="41"/>
  <c r="AG8" i="41"/>
  <c r="AF8" i="41"/>
  <c r="AD8" i="41"/>
  <c r="AC8" i="41"/>
  <c r="AE8" i="41" s="1"/>
  <c r="AA8" i="41"/>
  <c r="Z8" i="41"/>
  <c r="Y8" i="41"/>
  <c r="V8" i="41"/>
  <c r="W8" i="41" s="1"/>
  <c r="X8" i="41" s="1"/>
  <c r="U8" i="41"/>
  <c r="U13" i="41" s="1"/>
  <c r="V341" i="41" s="1"/>
  <c r="S8" i="41"/>
  <c r="T8" i="41" s="1"/>
  <c r="R8" i="41"/>
  <c r="Q8" i="41"/>
  <c r="P8" i="41"/>
  <c r="N8" i="41"/>
  <c r="O8" i="41" s="1"/>
  <c r="M8" i="41"/>
  <c r="M13" i="41" s="1"/>
  <c r="K8" i="41"/>
  <c r="L8" i="41" s="1"/>
  <c r="J8" i="41"/>
  <c r="H8" i="41"/>
  <c r="G8" i="41"/>
  <c r="F8" i="41"/>
  <c r="E8" i="41"/>
  <c r="I8" i="41" s="1"/>
  <c r="AM7" i="41"/>
  <c r="AL7" i="41"/>
  <c r="AK7" i="41"/>
  <c r="AJ7" i="41"/>
  <c r="AI7" i="41"/>
  <c r="AH7" i="41"/>
  <c r="AG7" i="41"/>
  <c r="AF7" i="41"/>
  <c r="AE7" i="41"/>
  <c r="AD7" i="41"/>
  <c r="AC7" i="41"/>
  <c r="Z7" i="41"/>
  <c r="AB7" i="41" s="1"/>
  <c r="Y7" i="41"/>
  <c r="W7" i="41"/>
  <c r="X7" i="41" s="1"/>
  <c r="V7" i="41"/>
  <c r="AA7" i="41" s="1"/>
  <c r="U7" i="41"/>
  <c r="R7" i="41"/>
  <c r="S7" i="41" s="1"/>
  <c r="T7" i="41" s="1"/>
  <c r="Q7" i="41"/>
  <c r="P7" i="41"/>
  <c r="O7" i="41"/>
  <c r="N7" i="41"/>
  <c r="M7" i="41"/>
  <c r="K7" i="41"/>
  <c r="J7" i="41"/>
  <c r="I7" i="41"/>
  <c r="H7" i="41"/>
  <c r="G7" i="41"/>
  <c r="F7" i="41"/>
  <c r="E7" i="41"/>
  <c r="L7" i="41" s="1"/>
  <c r="BC6" i="41"/>
  <c r="AY6" i="41"/>
  <c r="AW6" i="41"/>
  <c r="K6" i="41" s="1"/>
  <c r="L6" i="41" s="1"/>
  <c r="AU6" i="41"/>
  <c r="H6" i="41" s="1"/>
  <c r="I6" i="41" s="1"/>
  <c r="AM6" i="41"/>
  <c r="AL6" i="41"/>
  <c r="AK6" i="41"/>
  <c r="AJ6" i="41"/>
  <c r="AI6" i="41"/>
  <c r="AH6" i="41"/>
  <c r="AG6" i="41"/>
  <c r="AF6" i="41"/>
  <c r="AE6" i="41"/>
  <c r="AD6" i="41"/>
  <c r="AC6" i="41"/>
  <c r="Z6" i="41"/>
  <c r="AB6" i="41" s="1"/>
  <c r="Y6" i="41"/>
  <c r="W6" i="41"/>
  <c r="X6" i="41" s="1"/>
  <c r="V6" i="41"/>
  <c r="AA6" i="41" s="1"/>
  <c r="U6" i="41"/>
  <c r="R6" i="41"/>
  <c r="S6" i="41" s="1"/>
  <c r="T6" i="41" s="1"/>
  <c r="Q6" i="41"/>
  <c r="P6" i="41"/>
  <c r="O6" i="41"/>
  <c r="N6" i="41"/>
  <c r="M6" i="41"/>
  <c r="J6" i="41"/>
  <c r="G6" i="41"/>
  <c r="F6" i="41"/>
  <c r="E6" i="41"/>
  <c r="AN6" i="41" s="1"/>
  <c r="BC5" i="41"/>
  <c r="AY5" i="41"/>
  <c r="AW5" i="41"/>
  <c r="K5" i="41" s="1"/>
  <c r="L5" i="41" s="1"/>
  <c r="AU5" i="41"/>
  <c r="H5" i="41" s="1"/>
  <c r="I5" i="41" s="1"/>
  <c r="AM5" i="41"/>
  <c r="AL5" i="41"/>
  <c r="AK5" i="41"/>
  <c r="AJ5" i="41"/>
  <c r="AI5" i="41"/>
  <c r="AH5" i="41"/>
  <c r="AG5" i="41"/>
  <c r="AF5" i="41"/>
  <c r="AE5" i="41"/>
  <c r="AD5" i="41"/>
  <c r="AC5" i="41"/>
  <c r="Z5" i="41"/>
  <c r="AB5" i="41" s="1"/>
  <c r="Y5" i="41"/>
  <c r="W5" i="41"/>
  <c r="X5" i="41" s="1"/>
  <c r="V5" i="41"/>
  <c r="AA5" i="41" s="1"/>
  <c r="U5" i="41"/>
  <c r="R5" i="41"/>
  <c r="S5" i="41" s="1"/>
  <c r="T5" i="41" s="1"/>
  <c r="Q5" i="41"/>
  <c r="P5" i="41"/>
  <c r="O5" i="41"/>
  <c r="N5" i="41"/>
  <c r="M5" i="41"/>
  <c r="J5" i="41"/>
  <c r="G5" i="41"/>
  <c r="F5" i="41"/>
  <c r="E5" i="41"/>
  <c r="AN5" i="41" s="1"/>
  <c r="BF4" i="41"/>
  <c r="BC4" i="41"/>
  <c r="AY4" i="41"/>
  <c r="N4" i="41" s="1"/>
  <c r="O4" i="41" s="1"/>
  <c r="AW4" i="41"/>
  <c r="K4" i="41" s="1"/>
  <c r="L4" i="41" s="1"/>
  <c r="AU4" i="41"/>
  <c r="AN4" i="41"/>
  <c r="AM4" i="41"/>
  <c r="AL4" i="41"/>
  <c r="AK4" i="41"/>
  <c r="AJ4" i="41"/>
  <c r="AI4" i="41"/>
  <c r="AH4" i="41"/>
  <c r="AG4" i="41"/>
  <c r="AF4" i="41"/>
  <c r="AF13" i="41" s="1"/>
  <c r="AG341" i="41" s="1"/>
  <c r="AD4" i="41"/>
  <c r="AC4" i="41"/>
  <c r="AE4" i="41" s="1"/>
  <c r="AA4" i="41"/>
  <c r="Z4" i="41"/>
  <c r="Y4" i="41"/>
  <c r="V4" i="41"/>
  <c r="W4" i="41" s="1"/>
  <c r="U4" i="41"/>
  <c r="R4" i="41"/>
  <c r="S4" i="41" s="1"/>
  <c r="T4" i="41" s="1"/>
  <c r="Q4" i="41"/>
  <c r="P4" i="41"/>
  <c r="P13" i="41" s="1"/>
  <c r="Q341" i="41" s="1"/>
  <c r="M4" i="41"/>
  <c r="J4" i="41"/>
  <c r="H4" i="41"/>
  <c r="I4" i="41" s="1"/>
  <c r="G4" i="41"/>
  <c r="F4" i="41"/>
  <c r="E4" i="41"/>
  <c r="BF3" i="41"/>
  <c r="BC3" i="41"/>
  <c r="AY3" i="41"/>
  <c r="N3" i="41" s="1"/>
  <c r="O3" i="41" s="1"/>
  <c r="AW3" i="41"/>
  <c r="AU3" i="41"/>
  <c r="H3" i="41" s="1"/>
  <c r="AM3" i="41"/>
  <c r="AL3" i="41"/>
  <c r="AK3" i="41"/>
  <c r="AJ3" i="41"/>
  <c r="AI3" i="41"/>
  <c r="AH3" i="41"/>
  <c r="AG3" i="41"/>
  <c r="AF3" i="41"/>
  <c r="AE3" i="41"/>
  <c r="AD3" i="41"/>
  <c r="AC3" i="41"/>
  <c r="AB3" i="41"/>
  <c r="AA3" i="41"/>
  <c r="Z3" i="41"/>
  <c r="Y3" i="41"/>
  <c r="W3" i="41"/>
  <c r="X3" i="41" s="1"/>
  <c r="V3" i="41"/>
  <c r="U3" i="41"/>
  <c r="S3" i="41"/>
  <c r="T3" i="41" s="1"/>
  <c r="R3" i="41"/>
  <c r="Q3" i="41"/>
  <c r="P3" i="41"/>
  <c r="M3" i="41"/>
  <c r="K3" i="41"/>
  <c r="L3" i="41" s="1"/>
  <c r="J3" i="41"/>
  <c r="G3" i="41"/>
  <c r="F3" i="41"/>
  <c r="E3" i="41"/>
  <c r="AN3" i="41" s="1"/>
  <c r="BF2" i="41"/>
  <c r="BC2" i="41"/>
  <c r="AY2" i="41"/>
  <c r="AW2" i="41"/>
  <c r="K2" i="41" s="1"/>
  <c r="AU2" i="41"/>
  <c r="AM2" i="41"/>
  <c r="AL2" i="41"/>
  <c r="AL13" i="41" s="1"/>
  <c r="AM341" i="41" s="1"/>
  <c r="AK2" i="41"/>
  <c r="AJ2" i="41"/>
  <c r="AJ13" i="41" s="1"/>
  <c r="AK341" i="41" s="1"/>
  <c r="AI2" i="41"/>
  <c r="AI13" i="41" s="1"/>
  <c r="AJ341" i="41" s="1"/>
  <c r="AH2" i="41"/>
  <c r="AH13" i="41" s="1"/>
  <c r="AI341" i="41" s="1"/>
  <c r="AG2" i="41"/>
  <c r="AG13" i="41" s="1"/>
  <c r="AH341" i="41" s="1"/>
  <c r="AF2" i="41"/>
  <c r="AD2" i="41"/>
  <c r="AD13" i="41" s="1"/>
  <c r="AE341" i="41" s="1"/>
  <c r="AC2" i="41"/>
  <c r="AE2" i="41" s="1"/>
  <c r="AB2" i="41"/>
  <c r="Z2" i="41"/>
  <c r="Z13" i="41" s="1"/>
  <c r="AA341" i="41" s="1"/>
  <c r="Y2" i="41"/>
  <c r="Y13" i="41" s="1"/>
  <c r="Z341" i="41" s="1"/>
  <c r="W2" i="41"/>
  <c r="V2" i="41"/>
  <c r="V13" i="41" s="1"/>
  <c r="U2" i="41"/>
  <c r="R2" i="41"/>
  <c r="R13" i="41" s="1"/>
  <c r="Q2" i="41"/>
  <c r="Q13" i="41" s="1"/>
  <c r="R341" i="41" s="1"/>
  <c r="P2" i="41"/>
  <c r="N2" i="41"/>
  <c r="M2" i="41"/>
  <c r="J2" i="41"/>
  <c r="J13" i="41" s="1"/>
  <c r="I2" i="41"/>
  <c r="H2" i="41"/>
  <c r="G2" i="41"/>
  <c r="F2" i="41"/>
  <c r="F13" i="41" s="1"/>
  <c r="E2" i="41"/>
  <c r="AN2" i="41" s="1"/>
  <c r="K13" i="41" l="1"/>
  <c r="L2" i="41"/>
  <c r="H45" i="41"/>
  <c r="I45" i="41" s="1"/>
  <c r="W13" i="41"/>
  <c r="X4" i="41"/>
  <c r="W341" i="41"/>
  <c r="AB13" i="41"/>
  <c r="AC341" i="41" s="1"/>
  <c r="AA13" i="41"/>
  <c r="AB341" i="41" s="1"/>
  <c r="AD342" i="41"/>
  <c r="AE78" i="41"/>
  <c r="AF342" i="41" s="1"/>
  <c r="Z344" i="41"/>
  <c r="Z345" i="41"/>
  <c r="AJ345" i="41"/>
  <c r="M341" i="41"/>
  <c r="M14" i="41"/>
  <c r="N45" i="41"/>
  <c r="O45" i="41" s="1"/>
  <c r="S342" i="41"/>
  <c r="T342" i="41" s="1"/>
  <c r="R79" i="41"/>
  <c r="L106" i="41"/>
  <c r="J347" i="41"/>
  <c r="J155" i="41"/>
  <c r="N13" i="41"/>
  <c r="O13" i="41" s="1"/>
  <c r="Q344" i="41"/>
  <c r="Q345" i="41"/>
  <c r="J342" i="41"/>
  <c r="K342" i="41" s="1"/>
  <c r="J79" i="41"/>
  <c r="M47" i="41"/>
  <c r="O49" i="41" s="1"/>
  <c r="AA344" i="41"/>
  <c r="G47" i="41"/>
  <c r="E46" i="41"/>
  <c r="D48" i="41" s="1"/>
  <c r="AE45" i="41"/>
  <c r="X51" i="41"/>
  <c r="AI345" i="41"/>
  <c r="AI344" i="41"/>
  <c r="AM344" i="41"/>
  <c r="R47" i="41"/>
  <c r="S45" i="41"/>
  <c r="T45" i="41" s="1"/>
  <c r="G342" i="41"/>
  <c r="H342" i="41" s="1"/>
  <c r="G79" i="41"/>
  <c r="AH344" i="41"/>
  <c r="AH345" i="41"/>
  <c r="H13" i="41"/>
  <c r="I3" i="41"/>
  <c r="J341" i="41"/>
  <c r="J14" i="41"/>
  <c r="R344" i="41"/>
  <c r="R345" i="41"/>
  <c r="AG344" i="41"/>
  <c r="AG345" i="41"/>
  <c r="S341" i="41"/>
  <c r="R14" i="41"/>
  <c r="J47" i="41"/>
  <c r="K45" i="41"/>
  <c r="L45" i="41" s="1"/>
  <c r="M342" i="41"/>
  <c r="N342" i="41" s="1"/>
  <c r="M79" i="41"/>
  <c r="H341" i="41"/>
  <c r="E13" i="41"/>
  <c r="AN13" i="41" s="1"/>
  <c r="AC13" i="41"/>
  <c r="AB28" i="41"/>
  <c r="AB55" i="41"/>
  <c r="S2" i="41"/>
  <c r="AA2" i="41"/>
  <c r="AN7" i="41"/>
  <c r="AB8" i="41"/>
  <c r="AN9" i="41"/>
  <c r="AB10" i="41"/>
  <c r="O18" i="41"/>
  <c r="W18" i="41"/>
  <c r="AE18" i="41"/>
  <c r="W24" i="41"/>
  <c r="X24" i="41" s="1"/>
  <c r="AB29" i="41"/>
  <c r="S51" i="41"/>
  <c r="AA51" i="41"/>
  <c r="AB56" i="41"/>
  <c r="W58" i="41"/>
  <c r="X58" i="41" s="1"/>
  <c r="AB63" i="41"/>
  <c r="N78" i="41"/>
  <c r="O78" i="41" s="1"/>
  <c r="V78" i="41"/>
  <c r="G106" i="41"/>
  <c r="W86" i="41"/>
  <c r="AM106" i="41"/>
  <c r="AN343" i="41" s="1"/>
  <c r="AA87" i="41"/>
  <c r="W100" i="41"/>
  <c r="X100" i="41" s="1"/>
  <c r="R131" i="41"/>
  <c r="R132" i="41" s="1"/>
  <c r="S111" i="41"/>
  <c r="AG131" i="41"/>
  <c r="I113" i="41"/>
  <c r="O118" i="41"/>
  <c r="M347" i="41"/>
  <c r="M155" i="41"/>
  <c r="AH350" i="41"/>
  <c r="AH351" i="41"/>
  <c r="R154" i="41"/>
  <c r="U183" i="41"/>
  <c r="V348" i="41" s="1"/>
  <c r="AM183" i="41"/>
  <c r="AN348" i="41" s="1"/>
  <c r="O164" i="41"/>
  <c r="O166" i="41"/>
  <c r="AD357" i="41"/>
  <c r="AF357" i="41" s="1"/>
  <c r="H106" i="41"/>
  <c r="J348" i="41"/>
  <c r="K348" i="41" s="1"/>
  <c r="J184" i="41"/>
  <c r="I190" i="41"/>
  <c r="AN190" i="41"/>
  <c r="R356" i="41"/>
  <c r="R357" i="41"/>
  <c r="L19" i="41"/>
  <c r="T19" i="41"/>
  <c r="W28" i="41"/>
  <c r="X28" i="41" s="1"/>
  <c r="AN35" i="41"/>
  <c r="AB38" i="41"/>
  <c r="AN39" i="41"/>
  <c r="AB40" i="41"/>
  <c r="AN41" i="41"/>
  <c r="AN52" i="41"/>
  <c r="AA54" i="41"/>
  <c r="W55" i="41"/>
  <c r="X55" i="41" s="1"/>
  <c r="AN59" i="41"/>
  <c r="AA61" i="41"/>
  <c r="AN66" i="41"/>
  <c r="AN69" i="41"/>
  <c r="AN71" i="41"/>
  <c r="AN73" i="41"/>
  <c r="I86" i="41"/>
  <c r="I106" i="41" s="1"/>
  <c r="AA89" i="41"/>
  <c r="AB93" i="41"/>
  <c r="AA94" i="41"/>
  <c r="W95" i="41"/>
  <c r="X95" i="41" s="1"/>
  <c r="X111" i="41"/>
  <c r="AI131" i="41"/>
  <c r="Z350" i="41"/>
  <c r="Z351" i="41"/>
  <c r="AB139" i="41"/>
  <c r="AA139" i="41"/>
  <c r="W139" i="41"/>
  <c r="X139" i="41" s="1"/>
  <c r="K183" i="41"/>
  <c r="L160" i="41"/>
  <c r="X188" i="41"/>
  <c r="T190" i="41"/>
  <c r="L190" i="41"/>
  <c r="AB246" i="41"/>
  <c r="AA246" i="41"/>
  <c r="W246" i="41"/>
  <c r="X246" i="41" s="1"/>
  <c r="O100" i="41"/>
  <c r="O106" i="41" s="1"/>
  <c r="I118" i="41"/>
  <c r="AN118" i="41"/>
  <c r="AB4" i="41"/>
  <c r="AB22" i="41"/>
  <c r="I39" i="41"/>
  <c r="AN55" i="41"/>
  <c r="AA62" i="41"/>
  <c r="J106" i="41"/>
  <c r="R106" i="41"/>
  <c r="Z106" i="41"/>
  <c r="AA343" i="41" s="1"/>
  <c r="AA345" i="41" s="1"/>
  <c r="AH106" i="41"/>
  <c r="AI343" i="41" s="1"/>
  <c r="AA90" i="41"/>
  <c r="AA97" i="41"/>
  <c r="AA100" i="41"/>
  <c r="K131" i="41"/>
  <c r="Y131" i="41"/>
  <c r="AJ131" i="41"/>
  <c r="T118" i="41"/>
  <c r="F154" i="41"/>
  <c r="P154" i="41"/>
  <c r="Q347" i="41" s="1"/>
  <c r="AK350" i="41"/>
  <c r="O140" i="41"/>
  <c r="AB147" i="41"/>
  <c r="AA147" i="41"/>
  <c r="W147" i="41"/>
  <c r="X147" i="41" s="1"/>
  <c r="G155" i="41"/>
  <c r="M183" i="41"/>
  <c r="T164" i="41"/>
  <c r="T166" i="41"/>
  <c r="X138" i="41"/>
  <c r="I18" i="41"/>
  <c r="O2" i="41"/>
  <c r="AN8" i="41"/>
  <c r="AN10" i="41"/>
  <c r="G14" i="41"/>
  <c r="AA18" i="41"/>
  <c r="AA24" i="41"/>
  <c r="O25" i="41"/>
  <c r="V45" i="41"/>
  <c r="AE51" i="41"/>
  <c r="O57" i="41"/>
  <c r="AA58" i="41"/>
  <c r="K106" i="41"/>
  <c r="S86" i="41"/>
  <c r="AA86" i="41"/>
  <c r="AA106" i="41" s="1"/>
  <c r="AB343" i="41" s="1"/>
  <c r="AI106" i="41"/>
  <c r="AJ343" i="41" s="1"/>
  <c r="AJ344" i="41" s="1"/>
  <c r="AB90" i="41"/>
  <c r="AA91" i="41"/>
  <c r="AB97" i="41"/>
  <c r="M131" i="41"/>
  <c r="M132" i="41" s="1"/>
  <c r="Z131" i="41"/>
  <c r="AK131" i="41"/>
  <c r="L113" i="41"/>
  <c r="H347" i="41"/>
  <c r="Q154" i="41"/>
  <c r="R347" i="41" s="1"/>
  <c r="AD347" i="41"/>
  <c r="I140" i="41"/>
  <c r="AN140" i="41"/>
  <c r="O149" i="41"/>
  <c r="AI183" i="41"/>
  <c r="AJ348" i="41" s="1"/>
  <c r="AJ351" i="41" s="1"/>
  <c r="I163" i="41"/>
  <c r="AN163" i="41"/>
  <c r="I164" i="41"/>
  <c r="I166" i="41"/>
  <c r="AN345" i="41"/>
  <c r="AN344" i="41"/>
  <c r="AN106" i="41"/>
  <c r="AA351" i="41"/>
  <c r="AA350" i="41"/>
  <c r="X2" i="41"/>
  <c r="AA34" i="41"/>
  <c r="AA35" i="41"/>
  <c r="AA37" i="41"/>
  <c r="AN51" i="41"/>
  <c r="AA52" i="41"/>
  <c r="AN76" i="41"/>
  <c r="AJ106" i="41"/>
  <c r="AK343" i="41" s="1"/>
  <c r="AK345" i="41" s="1"/>
  <c r="O131" i="41"/>
  <c r="AC131" i="41"/>
  <c r="AB112" i="41"/>
  <c r="AA112" i="41"/>
  <c r="W112" i="41"/>
  <c r="X112" i="41" s="1"/>
  <c r="N131" i="41"/>
  <c r="H154" i="41"/>
  <c r="AD154" i="41"/>
  <c r="AE347" i="41" s="1"/>
  <c r="AL154" i="41"/>
  <c r="AM347" i="41" s="1"/>
  <c r="I149" i="41"/>
  <c r="AN149" i="41"/>
  <c r="Q183" i="41"/>
  <c r="R348" i="41" s="1"/>
  <c r="G349" i="41"/>
  <c r="H349" i="41" s="1"/>
  <c r="G209" i="41"/>
  <c r="S233" i="41"/>
  <c r="C344" i="41"/>
  <c r="C345" i="41"/>
  <c r="L52" i="41"/>
  <c r="L59" i="41"/>
  <c r="L69" i="41"/>
  <c r="L71" i="41"/>
  <c r="L76" i="41"/>
  <c r="E106" i="41"/>
  <c r="M106" i="41"/>
  <c r="U106" i="41"/>
  <c r="V343" i="41" s="1"/>
  <c r="V345" i="41" s="1"/>
  <c r="AC106" i="41"/>
  <c r="AD343" i="41" s="1"/>
  <c r="AK106" i="41"/>
  <c r="AL343" i="41" s="1"/>
  <c r="AL345" i="41" s="1"/>
  <c r="AA95" i="41"/>
  <c r="L100" i="41"/>
  <c r="E131" i="41"/>
  <c r="L118" i="41"/>
  <c r="S154" i="41"/>
  <c r="AN351" i="41"/>
  <c r="AN350" i="41"/>
  <c r="AE147" i="41"/>
  <c r="S348" i="41"/>
  <c r="T348" i="41" s="1"/>
  <c r="R184" i="41"/>
  <c r="AK183" i="41"/>
  <c r="AL348" i="41" s="1"/>
  <c r="AL350" i="41" s="1"/>
  <c r="L164" i="41"/>
  <c r="L166" i="41"/>
  <c r="F106" i="41"/>
  <c r="N106" i="41"/>
  <c r="V106" i="41"/>
  <c r="W343" i="41" s="1"/>
  <c r="AD106" i="41"/>
  <c r="AE343" i="41" s="1"/>
  <c r="AE345" i="41" s="1"/>
  <c r="AL106" i="41"/>
  <c r="AM343" i="41" s="1"/>
  <c r="AM345" i="41" s="1"/>
  <c r="AN131" i="41"/>
  <c r="AB117" i="41"/>
  <c r="AA117" i="41"/>
  <c r="W117" i="41"/>
  <c r="X117" i="41" s="1"/>
  <c r="AD131" i="41"/>
  <c r="AF154" i="41"/>
  <c r="AG347" i="41" s="1"/>
  <c r="G348" i="41"/>
  <c r="H348" i="41" s="1"/>
  <c r="G184" i="41"/>
  <c r="S183" i="41"/>
  <c r="T160" i="41"/>
  <c r="W348" i="41"/>
  <c r="AB183" i="41"/>
  <c r="AC348" i="41" s="1"/>
  <c r="AA183" i="41"/>
  <c r="AB348" i="41" s="1"/>
  <c r="O190" i="41"/>
  <c r="AA101" i="41"/>
  <c r="AA102" i="41"/>
  <c r="I111" i="41"/>
  <c r="I131" i="41" s="1"/>
  <c r="AB113" i="41"/>
  <c r="AA114" i="41"/>
  <c r="AB118" i="41"/>
  <c r="AA119" i="41"/>
  <c r="W120" i="41"/>
  <c r="X120" i="41" s="1"/>
  <c r="AN126" i="41"/>
  <c r="AN127" i="41"/>
  <c r="AA128" i="41"/>
  <c r="AB140" i="41"/>
  <c r="W143" i="41"/>
  <c r="X143" i="41" s="1"/>
  <c r="AB149" i="41"/>
  <c r="AA150" i="41"/>
  <c r="AA161" i="41"/>
  <c r="AB163" i="41"/>
  <c r="AB164" i="41"/>
  <c r="AB167" i="41"/>
  <c r="E183" i="41"/>
  <c r="AN183" i="41" s="1"/>
  <c r="AC183" i="41"/>
  <c r="F208" i="41"/>
  <c r="N208" i="41"/>
  <c r="O208" i="41" s="1"/>
  <c r="V208" i="41"/>
  <c r="AD208" i="41"/>
  <c r="AE349" i="41" s="1"/>
  <c r="AL208" i="41"/>
  <c r="AM349" i="41" s="1"/>
  <c r="AB190" i="41"/>
  <c r="O191" i="41"/>
  <c r="E233" i="41"/>
  <c r="P233" i="41"/>
  <c r="Q353" i="41" s="1"/>
  <c r="AK233" i="41"/>
  <c r="AL353" i="41" s="1"/>
  <c r="K233" i="41"/>
  <c r="AB240" i="41"/>
  <c r="Z251" i="41"/>
  <c r="AA354" i="41" s="1"/>
  <c r="AA356" i="41" s="1"/>
  <c r="G359" i="41"/>
  <c r="G291" i="41"/>
  <c r="V363" i="41"/>
  <c r="V362" i="41"/>
  <c r="AA111" i="41"/>
  <c r="AA131" i="41" s="1"/>
  <c r="AA123" i="41"/>
  <c r="AA125" i="41"/>
  <c r="AN138" i="41"/>
  <c r="AA146" i="41"/>
  <c r="H208" i="41"/>
  <c r="I208" i="41" s="1"/>
  <c r="P208" i="41"/>
  <c r="Q349" i="41" s="1"/>
  <c r="AF208" i="41"/>
  <c r="AG349" i="41" s="1"/>
  <c r="G353" i="41"/>
  <c r="G234" i="41"/>
  <c r="S353" i="41"/>
  <c r="R234" i="41"/>
  <c r="AE357" i="41"/>
  <c r="AE356" i="41"/>
  <c r="AB223" i="41"/>
  <c r="AA223" i="41"/>
  <c r="W223" i="41"/>
  <c r="X223" i="41" s="1"/>
  <c r="V251" i="41"/>
  <c r="W239" i="41"/>
  <c r="AB239" i="41"/>
  <c r="AA239" i="41"/>
  <c r="L111" i="41"/>
  <c r="L131" i="41" s="1"/>
  <c r="AB111" i="41"/>
  <c r="AB131" i="41" s="1"/>
  <c r="W113" i="41"/>
  <c r="X113" i="41" s="1"/>
  <c r="W118" i="41"/>
  <c r="X118" i="41" s="1"/>
  <c r="AB123" i="41"/>
  <c r="AB125" i="41"/>
  <c r="AA126" i="41"/>
  <c r="AA127" i="41"/>
  <c r="I138" i="41"/>
  <c r="AN139" i="41"/>
  <c r="W140" i="41"/>
  <c r="X140" i="41" s="1"/>
  <c r="AA142" i="41"/>
  <c r="W149" i="41"/>
  <c r="X149" i="41" s="1"/>
  <c r="C365" i="41"/>
  <c r="C351" i="41"/>
  <c r="C350" i="41"/>
  <c r="W163" i="41"/>
  <c r="X163" i="41" s="1"/>
  <c r="W164" i="41"/>
  <c r="X164" i="41" s="1"/>
  <c r="W167" i="41"/>
  <c r="X167" i="41" s="1"/>
  <c r="AA170" i="41"/>
  <c r="I188" i="41"/>
  <c r="W190" i="41"/>
  <c r="X190" i="41" s="1"/>
  <c r="T191" i="41"/>
  <c r="H233" i="41"/>
  <c r="I214" i="41"/>
  <c r="I233" i="41" s="1"/>
  <c r="T233" i="41"/>
  <c r="AG357" i="41"/>
  <c r="J354" i="41"/>
  <c r="K354" i="41" s="1"/>
  <c r="J252" i="41"/>
  <c r="AA120" i="41"/>
  <c r="AA143" i="41"/>
  <c r="E154" i="41"/>
  <c r="AN154" i="41" s="1"/>
  <c r="O162" i="41"/>
  <c r="O165" i="41"/>
  <c r="AB170" i="41"/>
  <c r="J208" i="41"/>
  <c r="R208" i="41"/>
  <c r="Z208" i="41"/>
  <c r="AA349" i="41" s="1"/>
  <c r="AA365" i="41" s="1"/>
  <c r="AH208" i="41"/>
  <c r="AI349" i="41" s="1"/>
  <c r="AI365" i="41" s="1"/>
  <c r="I191" i="41"/>
  <c r="J357" i="41"/>
  <c r="K357" i="41" s="1"/>
  <c r="K353" i="41"/>
  <c r="U233" i="41"/>
  <c r="V353" i="41" s="1"/>
  <c r="AG233" i="41"/>
  <c r="AH353" i="41" s="1"/>
  <c r="AN224" i="41"/>
  <c r="L224" i="41"/>
  <c r="AB230" i="41"/>
  <c r="AA230" i="41"/>
  <c r="W230" i="41"/>
  <c r="X230" i="41" s="1"/>
  <c r="L231" i="41"/>
  <c r="J234" i="41"/>
  <c r="N251" i="41"/>
  <c r="O239" i="41"/>
  <c r="M359" i="41"/>
  <c r="M291" i="41"/>
  <c r="AN119" i="41"/>
  <c r="AA138" i="41"/>
  <c r="AA152" i="41"/>
  <c r="V154" i="41"/>
  <c r="X162" i="41"/>
  <c r="K208" i="41"/>
  <c r="L208" i="41" s="1"/>
  <c r="S188" i="41"/>
  <c r="AA188" i="41"/>
  <c r="AI208" i="41"/>
  <c r="AJ349" i="41" s="1"/>
  <c r="L233" i="41"/>
  <c r="AI356" i="41"/>
  <c r="AI357" i="41"/>
  <c r="O227" i="41"/>
  <c r="E251" i="41"/>
  <c r="AN251" i="41" s="1"/>
  <c r="AN239" i="41"/>
  <c r="T239" i="41"/>
  <c r="AN122" i="41"/>
  <c r="L138" i="41"/>
  <c r="I144" i="41"/>
  <c r="AN160" i="41"/>
  <c r="AJ208" i="41"/>
  <c r="AK349" i="41" s="1"/>
  <c r="AK365" i="41" s="1"/>
  <c r="L191" i="41"/>
  <c r="M353" i="41"/>
  <c r="M234" i="41"/>
  <c r="AN227" i="41"/>
  <c r="T227" i="41"/>
  <c r="L227" i="41"/>
  <c r="E208" i="41"/>
  <c r="AN208" i="41" s="1"/>
  <c r="M208" i="41"/>
  <c r="U208" i="41"/>
  <c r="V349" i="41" s="1"/>
  <c r="V351" i="41" s="1"/>
  <c r="AC208" i="41"/>
  <c r="AK208" i="41"/>
  <c r="AL349" i="41" s="1"/>
  <c r="AL365" i="41" s="1"/>
  <c r="N233" i="41"/>
  <c r="Z356" i="41"/>
  <c r="Z357" i="41"/>
  <c r="AK357" i="41"/>
  <c r="AK356" i="41"/>
  <c r="W191" i="41"/>
  <c r="X191" i="41" s="1"/>
  <c r="AA192" i="41"/>
  <c r="AA195" i="41"/>
  <c r="W196" i="41"/>
  <c r="X196" i="41" s="1"/>
  <c r="AA197" i="41"/>
  <c r="W198" i="41"/>
  <c r="X198" i="41" s="1"/>
  <c r="O203" i="41"/>
  <c r="W203" i="41"/>
  <c r="X203" i="41" s="1"/>
  <c r="AA204" i="41"/>
  <c r="AA206" i="41"/>
  <c r="O214" i="41"/>
  <c r="W214" i="41"/>
  <c r="AE214" i="41"/>
  <c r="AE233" i="41" s="1"/>
  <c r="AF353" i="41" s="1"/>
  <c r="AF356" i="41" s="1"/>
  <c r="AB224" i="41"/>
  <c r="W225" i="41"/>
  <c r="X225" i="41" s="1"/>
  <c r="W226" i="41"/>
  <c r="X226" i="41" s="1"/>
  <c r="AB227" i="41"/>
  <c r="AB231" i="41"/>
  <c r="M251" i="41"/>
  <c r="U251" i="41"/>
  <c r="V354" i="41" s="1"/>
  <c r="AF251" i="41"/>
  <c r="AG354" i="41" s="1"/>
  <c r="AG356" i="41" s="1"/>
  <c r="AA241" i="41"/>
  <c r="N274" i="41"/>
  <c r="O274" i="41" s="1"/>
  <c r="AI274" i="41"/>
  <c r="AJ355" i="41" s="1"/>
  <c r="L262" i="41"/>
  <c r="X262" i="41"/>
  <c r="F290" i="41"/>
  <c r="S290" i="41"/>
  <c r="T290" i="41" s="1"/>
  <c r="T279" i="41"/>
  <c r="AG362" i="41"/>
  <c r="AG363" i="41"/>
  <c r="I298" i="41"/>
  <c r="O300" i="41"/>
  <c r="I303" i="41"/>
  <c r="O305" i="41"/>
  <c r="AN215" i="41"/>
  <c r="AN233" i="41" s="1"/>
  <c r="AB216" i="41"/>
  <c r="AN217" i="41"/>
  <c r="AB218" i="41"/>
  <c r="AN228" i="41"/>
  <c r="C356" i="41"/>
  <c r="C357" i="41"/>
  <c r="AD355" i="41"/>
  <c r="AE274" i="41"/>
  <c r="AF355" i="41" s="1"/>
  <c r="I290" i="41"/>
  <c r="X279" i="41"/>
  <c r="AH290" i="41"/>
  <c r="AI359" i="41" s="1"/>
  <c r="O279" i="41"/>
  <c r="N290" i="41"/>
  <c r="O290" i="41" s="1"/>
  <c r="M360" i="41"/>
  <c r="N360" i="41" s="1"/>
  <c r="M311" i="41"/>
  <c r="AB295" i="41"/>
  <c r="AA295" i="41"/>
  <c r="V310" i="41"/>
  <c r="W295" i="41"/>
  <c r="R310" i="41"/>
  <c r="S296" i="41"/>
  <c r="T296" i="41" s="1"/>
  <c r="W224" i="41"/>
  <c r="X224" i="41" s="1"/>
  <c r="W227" i="41"/>
  <c r="X227" i="41" s="1"/>
  <c r="W231" i="41"/>
  <c r="X231" i="41" s="1"/>
  <c r="G251" i="41"/>
  <c r="P251" i="41"/>
  <c r="Q354" i="41" s="1"/>
  <c r="AI251" i="41"/>
  <c r="AJ354" i="41" s="1"/>
  <c r="AJ357" i="41" s="1"/>
  <c r="L244" i="41"/>
  <c r="L260" i="41"/>
  <c r="X260" i="41"/>
  <c r="J290" i="41"/>
  <c r="AJ362" i="41"/>
  <c r="AJ363" i="41"/>
  <c r="AB283" i="41"/>
  <c r="N310" i="41"/>
  <c r="O310" i="41" s="1"/>
  <c r="O295" i="41"/>
  <c r="AB297" i="41"/>
  <c r="AA297" i="41"/>
  <c r="W297" i="41"/>
  <c r="X297" i="41" s="1"/>
  <c r="T300" i="41"/>
  <c r="T305" i="41"/>
  <c r="AA191" i="41"/>
  <c r="AA196" i="41"/>
  <c r="AA198" i="41"/>
  <c r="AA200" i="41"/>
  <c r="AA203" i="41"/>
  <c r="AA205" i="41"/>
  <c r="AA214" i="41"/>
  <c r="AA233" i="41" s="1"/>
  <c r="AB353" i="41" s="1"/>
  <c r="AB356" i="41" s="1"/>
  <c r="AA225" i="41"/>
  <c r="AA226" i="41"/>
  <c r="V233" i="41"/>
  <c r="W353" i="41" s="1"/>
  <c r="H251" i="41"/>
  <c r="I239" i="41"/>
  <c r="R251" i="41"/>
  <c r="G355" i="41"/>
  <c r="H355" i="41" s="1"/>
  <c r="G275" i="41"/>
  <c r="R274" i="41"/>
  <c r="S258" i="41"/>
  <c r="AM274" i="41"/>
  <c r="AN355" i="41" s="1"/>
  <c r="L290" i="41"/>
  <c r="Z290" i="41"/>
  <c r="AA359" i="41" s="1"/>
  <c r="AK362" i="41"/>
  <c r="AB284" i="41"/>
  <c r="AA284" i="41"/>
  <c r="W284" i="41"/>
  <c r="X284" i="41" s="1"/>
  <c r="G360" i="41"/>
  <c r="H360" i="41" s="1"/>
  <c r="G311" i="41"/>
  <c r="AB296" i="41"/>
  <c r="O298" i="41"/>
  <c r="I300" i="41"/>
  <c r="O303" i="41"/>
  <c r="I305" i="41"/>
  <c r="J361" i="41"/>
  <c r="K361" i="41" s="1"/>
  <c r="J335" i="41"/>
  <c r="AA215" i="41"/>
  <c r="O216" i="41"/>
  <c r="AA217" i="41"/>
  <c r="AA219" i="41"/>
  <c r="AA221" i="41"/>
  <c r="AA222" i="41"/>
  <c r="AA243" i="41"/>
  <c r="J355" i="41"/>
  <c r="K355" i="41" s="1"/>
  <c r="J275" i="41"/>
  <c r="U274" i="41"/>
  <c r="V355" i="41" s="1"/>
  <c r="AF274" i="41"/>
  <c r="AG355" i="41" s="1"/>
  <c r="I310" i="41"/>
  <c r="AC310" i="41"/>
  <c r="Y310" i="41"/>
  <c r="Z360" i="41" s="1"/>
  <c r="Z362" i="41" s="1"/>
  <c r="X300" i="41"/>
  <c r="X305" i="41"/>
  <c r="S251" i="41"/>
  <c r="AD354" i="41"/>
  <c r="AD356" i="41" s="1"/>
  <c r="AE251" i="41"/>
  <c r="AF354" i="41" s="1"/>
  <c r="AL251" i="41"/>
  <c r="AM354" i="41" s="1"/>
  <c r="AM356" i="41" s="1"/>
  <c r="AB243" i="41"/>
  <c r="K274" i="41"/>
  <c r="L274" i="41" s="1"/>
  <c r="AB274" i="41"/>
  <c r="AC355" i="41" s="1"/>
  <c r="W355" i="41"/>
  <c r="AA274" i="41"/>
  <c r="AB355" i="41" s="1"/>
  <c r="Q362" i="41"/>
  <c r="AL290" i="41"/>
  <c r="AM359" i="41" s="1"/>
  <c r="AB285" i="41"/>
  <c r="AD310" i="41"/>
  <c r="AE360" i="41" s="1"/>
  <c r="AE362" i="41" s="1"/>
  <c r="AE295" i="41"/>
  <c r="L300" i="41"/>
  <c r="L305" i="41"/>
  <c r="L239" i="41"/>
  <c r="AM251" i="41"/>
  <c r="AN354" i="41" s="1"/>
  <c r="AN357" i="41" s="1"/>
  <c r="M274" i="41"/>
  <c r="H274" i="41"/>
  <c r="I274" i="41" s="1"/>
  <c r="I258" i="41"/>
  <c r="I279" i="41"/>
  <c r="AN279" i="41"/>
  <c r="R363" i="41"/>
  <c r="R362" i="41"/>
  <c r="AE363" i="41"/>
  <c r="AM290" i="41"/>
  <c r="AN359" i="41" s="1"/>
  <c r="AB287" i="41"/>
  <c r="AA287" i="41"/>
  <c r="W287" i="41"/>
  <c r="X287" i="41" s="1"/>
  <c r="AD359" i="41"/>
  <c r="AE290" i="41"/>
  <c r="AF359" i="41" s="1"/>
  <c r="S310" i="41"/>
  <c r="T310" i="41" s="1"/>
  <c r="W361" i="41"/>
  <c r="AB334" i="41"/>
  <c r="AC361" i="41" s="1"/>
  <c r="I324" i="41"/>
  <c r="AN324" i="41"/>
  <c r="AB244" i="41"/>
  <c r="AA245" i="41"/>
  <c r="AB260" i="41"/>
  <c r="AB262" i="41"/>
  <c r="W263" i="41"/>
  <c r="X263" i="41" s="1"/>
  <c r="W264" i="41"/>
  <c r="X264" i="41" s="1"/>
  <c r="W266" i="41"/>
  <c r="X266" i="41" s="1"/>
  <c r="AA267" i="41"/>
  <c r="W268" i="41"/>
  <c r="X268" i="41" s="1"/>
  <c r="L279" i="41"/>
  <c r="AB279" i="41"/>
  <c r="AA280" i="41"/>
  <c r="C362" i="41"/>
  <c r="C363" i="41"/>
  <c r="AB298" i="41"/>
  <c r="AN299" i="41"/>
  <c r="AB300" i="41"/>
  <c r="AN302" i="41"/>
  <c r="AB303" i="41"/>
  <c r="AN304" i="41"/>
  <c r="AB305" i="41"/>
  <c r="W307" i="41"/>
  <c r="X307" i="41" s="1"/>
  <c r="AN308" i="41"/>
  <c r="K334" i="41"/>
  <c r="AG334" i="41"/>
  <c r="AH361" i="41" s="1"/>
  <c r="AH362" i="41" s="1"/>
  <c r="AE317" i="41"/>
  <c r="AB319" i="41"/>
  <c r="AA319" i="41"/>
  <c r="W319" i="41"/>
  <c r="X319" i="41" s="1"/>
  <c r="O324" i="41"/>
  <c r="R334" i="41"/>
  <c r="AE239" i="41"/>
  <c r="AA242" i="41"/>
  <c r="AN248" i="41"/>
  <c r="AA258" i="41"/>
  <c r="AN272" i="41"/>
  <c r="AN281" i="41"/>
  <c r="V290" i="41"/>
  <c r="AM310" i="41"/>
  <c r="AN360" i="41" s="1"/>
  <c r="E310" i="41"/>
  <c r="AN310" i="41" s="1"/>
  <c r="M334" i="41"/>
  <c r="Y334" i="41"/>
  <c r="Z361" i="41" s="1"/>
  <c r="I248" i="41"/>
  <c r="L258" i="41"/>
  <c r="AB258" i="41"/>
  <c r="AA259" i="41"/>
  <c r="AA261" i="41"/>
  <c r="AN287" i="41"/>
  <c r="AA299" i="41"/>
  <c r="AA302" i="41"/>
  <c r="AA304" i="41"/>
  <c r="AA308" i="41"/>
  <c r="AB365" i="41" s="1"/>
  <c r="N334" i="41"/>
  <c r="O334" i="41" s="1"/>
  <c r="AJ334" i="41"/>
  <c r="AK361" i="41" s="1"/>
  <c r="AK363" i="41" s="1"/>
  <c r="T324" i="41"/>
  <c r="O326" i="41"/>
  <c r="I329" i="41"/>
  <c r="G335" i="41"/>
  <c r="AB259" i="41"/>
  <c r="AB261" i="41"/>
  <c r="AA263" i="41"/>
  <c r="AA264" i="41"/>
  <c r="O265" i="41"/>
  <c r="AA266" i="41"/>
  <c r="AA268" i="41"/>
  <c r="O269" i="41"/>
  <c r="AB299" i="41"/>
  <c r="AB302" i="41"/>
  <c r="AB304" i="41"/>
  <c r="AA307" i="41"/>
  <c r="AB308" i="41"/>
  <c r="AC365" i="41" s="1"/>
  <c r="F334" i="41"/>
  <c r="P334" i="41"/>
  <c r="Q361" i="41" s="1"/>
  <c r="Q363" i="41" s="1"/>
  <c r="AK334" i="41"/>
  <c r="AL361" i="41" s="1"/>
  <c r="AL363" i="41" s="1"/>
  <c r="T320" i="41"/>
  <c r="X329" i="41"/>
  <c r="O329" i="41"/>
  <c r="AH310" i="41"/>
  <c r="AI360" i="41" s="1"/>
  <c r="AC334" i="41"/>
  <c r="AL334" i="41"/>
  <c r="AM361" i="41" s="1"/>
  <c r="AB317" i="41"/>
  <c r="AA317" i="41"/>
  <c r="W317" i="41"/>
  <c r="X317" i="41" s="1"/>
  <c r="I320" i="41"/>
  <c r="L329" i="41"/>
  <c r="L248" i="41"/>
  <c r="L281" i="41"/>
  <c r="R290" i="41"/>
  <c r="H334" i="41"/>
  <c r="I334" i="41" s="1"/>
  <c r="S334" i="41"/>
  <c r="AD334" i="41"/>
  <c r="AE361" i="41" s="1"/>
  <c r="L324" i="41"/>
  <c r="X258" i="41"/>
  <c r="T315" i="41"/>
  <c r="AA315" i="41"/>
  <c r="AB320" i="41"/>
  <c r="AN321" i="41"/>
  <c r="AB322" i="41"/>
  <c r="AB324" i="41"/>
  <c r="AB326" i="41"/>
  <c r="AB329" i="41"/>
  <c r="AA330" i="41"/>
  <c r="AA331" i="41"/>
  <c r="W332" i="41"/>
  <c r="X332" i="41" s="1"/>
  <c r="F385" i="41"/>
  <c r="AG385" i="41"/>
  <c r="H385" i="41"/>
  <c r="I385" i="41" s="1"/>
  <c r="I377" i="41"/>
  <c r="AA318" i="41"/>
  <c r="AB378" i="41"/>
  <c r="AA378" i="41"/>
  <c r="W378" i="41"/>
  <c r="X378" i="41" s="1"/>
  <c r="H401" i="41"/>
  <c r="I401" i="41" s="1"/>
  <c r="I392" i="41"/>
  <c r="AB318" i="41"/>
  <c r="W320" i="41"/>
  <c r="X320" i="41" s="1"/>
  <c r="AA321" i="41"/>
  <c r="W322" i="41"/>
  <c r="X322" i="41" s="1"/>
  <c r="AA323" i="41"/>
  <c r="W324" i="41"/>
  <c r="X324" i="41" s="1"/>
  <c r="AA325" i="41"/>
  <c r="Y385" i="41"/>
  <c r="AK401" i="41"/>
  <c r="L395" i="41"/>
  <c r="O315" i="41"/>
  <c r="W315" i="41"/>
  <c r="AE315" i="41"/>
  <c r="AB321" i="41"/>
  <c r="AB323" i="41"/>
  <c r="AB325" i="41"/>
  <c r="AA332" i="41"/>
  <c r="E334" i="41"/>
  <c r="AN334" i="41" s="1"/>
  <c r="O385" i="41"/>
  <c r="AK385" i="41"/>
  <c r="U401" i="41"/>
  <c r="O316" i="41"/>
  <c r="P385" i="41"/>
  <c r="AE385" i="41"/>
  <c r="V385" i="41"/>
  <c r="I315" i="41"/>
  <c r="J401" i="41"/>
  <c r="J402" i="41" s="1"/>
  <c r="E385" i="41"/>
  <c r="AN385" i="41" s="1"/>
  <c r="O377" i="41"/>
  <c r="AI385" i="41"/>
  <c r="W380" i="41"/>
  <c r="X380" i="41" s="1"/>
  <c r="AB381" i="41"/>
  <c r="AA383" i="41"/>
  <c r="AB383" i="41"/>
  <c r="G401" i="41"/>
  <c r="G402" i="41" s="1"/>
  <c r="O393" i="41"/>
  <c r="X393" i="41"/>
  <c r="X401" i="41" s="1"/>
  <c r="R401" i="41"/>
  <c r="R402" i="41" s="1"/>
  <c r="AB394" i="41"/>
  <c r="V401" i="41"/>
  <c r="AH401" i="41"/>
  <c r="I395" i="41"/>
  <c r="AC401" i="41"/>
  <c r="S377" i="41"/>
  <c r="R385" i="41"/>
  <c r="R386" i="41" s="1"/>
  <c r="T378" i="41"/>
  <c r="L378" i="41"/>
  <c r="T392" i="41"/>
  <c r="S401" i="41"/>
  <c r="AD401" i="41"/>
  <c r="U385" i="41"/>
  <c r="AE377" i="41"/>
  <c r="W381" i="41"/>
  <c r="X381" i="41" s="1"/>
  <c r="T382" i="41"/>
  <c r="L392" i="41"/>
  <c r="K401" i="41"/>
  <c r="X395" i="41"/>
  <c r="O395" i="41"/>
  <c r="I397" i="41"/>
  <c r="O399" i="41"/>
  <c r="AA377" i="41"/>
  <c r="AB377" i="41"/>
  <c r="AF385" i="41"/>
  <c r="AB379" i="41"/>
  <c r="T393" i="41"/>
  <c r="I399" i="41"/>
  <c r="AN399" i="41"/>
  <c r="M385" i="41"/>
  <c r="M386" i="41" s="1"/>
  <c r="AB382" i="41"/>
  <c r="AA382" i="41"/>
  <c r="W401" i="41"/>
  <c r="AH385" i="41"/>
  <c r="K385" i="41"/>
  <c r="L385" i="41" s="1"/>
  <c r="L377" i="41"/>
  <c r="W382" i="41"/>
  <c r="X382" i="41" s="1"/>
  <c r="I396" i="41"/>
  <c r="L397" i="41"/>
  <c r="AB395" i="41"/>
  <c r="AB396" i="41"/>
  <c r="AB397" i="41"/>
  <c r="AB398" i="41"/>
  <c r="AB399" i="41"/>
  <c r="AJ366" i="41" l="1"/>
  <c r="AM363" i="41"/>
  <c r="AM362" i="41"/>
  <c r="R185" i="41"/>
  <c r="S13" i="41"/>
  <c r="T13" i="41" s="1"/>
  <c r="T2" i="41"/>
  <c r="AN362" i="41"/>
  <c r="AN363" i="41"/>
  <c r="AM367" i="41" s="1"/>
  <c r="S274" i="41"/>
  <c r="T274" i="41" s="1"/>
  <c r="T258" i="41"/>
  <c r="AL362" i="41"/>
  <c r="W354" i="41"/>
  <c r="AB251" i="41"/>
  <c r="AC354" i="41" s="1"/>
  <c r="AA251" i="41"/>
  <c r="AB354" i="41" s="1"/>
  <c r="T154" i="41"/>
  <c r="S385" i="41"/>
  <c r="T385" i="41" s="1"/>
  <c r="T377" i="41"/>
  <c r="T334" i="41"/>
  <c r="W274" i="41"/>
  <c r="S355" i="41"/>
  <c r="T355" i="41" s="1"/>
  <c r="R275" i="41"/>
  <c r="S360" i="41"/>
  <c r="T360" i="41" s="1"/>
  <c r="R311" i="41"/>
  <c r="AD349" i="41"/>
  <c r="AE208" i="41"/>
  <c r="AF349" i="41" s="1"/>
  <c r="M357" i="41"/>
  <c r="N357" i="41" s="1"/>
  <c r="N353" i="41"/>
  <c r="S208" i="41"/>
  <c r="T208" i="41" s="1"/>
  <c r="T188" i="41"/>
  <c r="J356" i="41"/>
  <c r="T353" i="41"/>
  <c r="S357" i="41"/>
  <c r="T357" i="41" s="1"/>
  <c r="Q357" i="41"/>
  <c r="Q356" i="41"/>
  <c r="V350" i="41"/>
  <c r="I154" i="41"/>
  <c r="AE154" i="41"/>
  <c r="AF347" i="41" s="1"/>
  <c r="S106" i="41"/>
  <c r="T86" i="41"/>
  <c r="T106" i="41" s="1"/>
  <c r="AK351" i="41"/>
  <c r="AK366" i="41" s="1"/>
  <c r="W208" i="41"/>
  <c r="AJ365" i="41"/>
  <c r="AH365" i="41"/>
  <c r="S131" i="41"/>
  <c r="T111" i="41"/>
  <c r="T131" i="41" s="1"/>
  <c r="W342" i="41"/>
  <c r="W345" i="41" s="1"/>
  <c r="AB78" i="41"/>
  <c r="AC342" i="41" s="1"/>
  <c r="AA78" i="41"/>
  <c r="AB342" i="41" s="1"/>
  <c r="T341" i="41"/>
  <c r="I13" i="41"/>
  <c r="AK344" i="41"/>
  <c r="AI351" i="41"/>
  <c r="AI366" i="41" s="1"/>
  <c r="V365" i="41"/>
  <c r="M349" i="41"/>
  <c r="N349" i="41" s="1"/>
  <c r="M209" i="41"/>
  <c r="H353" i="41"/>
  <c r="G357" i="41"/>
  <c r="H357" i="41" s="1"/>
  <c r="L154" i="41"/>
  <c r="R365" i="41"/>
  <c r="R350" i="41"/>
  <c r="R351" i="41"/>
  <c r="R366" i="41" s="1"/>
  <c r="M348" i="41"/>
  <c r="N348" i="41" s="1"/>
  <c r="M184" i="41"/>
  <c r="L183" i="41"/>
  <c r="E132" i="41"/>
  <c r="M133" i="41" s="1"/>
  <c r="O134" i="41" s="1"/>
  <c r="X18" i="41"/>
  <c r="W45" i="41"/>
  <c r="X45" i="41" s="1"/>
  <c r="AE344" i="41"/>
  <c r="G363" i="41"/>
  <c r="H363" i="41" s="1"/>
  <c r="H359" i="41"/>
  <c r="G362" i="41"/>
  <c r="E386" i="41"/>
  <c r="W360" i="41"/>
  <c r="AA310" i="41"/>
  <c r="AB360" i="41" s="1"/>
  <c r="AB310" i="41"/>
  <c r="AC360" i="41" s="1"/>
  <c r="M362" i="41"/>
  <c r="N359" i="41"/>
  <c r="T401" i="41"/>
  <c r="AE334" i="41"/>
  <c r="AF361" i="41" s="1"/>
  <c r="AD361" i="41"/>
  <c r="M361" i="41"/>
  <c r="N361" i="41" s="1"/>
  <c r="M335" i="41"/>
  <c r="AD363" i="41"/>
  <c r="AF363" i="41" s="1"/>
  <c r="S354" i="41"/>
  <c r="T354" i="41" s="1"/>
  <c r="R252" i="41"/>
  <c r="Z363" i="41"/>
  <c r="Z366" i="41" s="1"/>
  <c r="G354" i="41"/>
  <c r="H354" i="41" s="1"/>
  <c r="G252" i="41"/>
  <c r="W347" i="41"/>
  <c r="AB154" i="41"/>
  <c r="AC347" i="41" s="1"/>
  <c r="AC350" i="41" s="1"/>
  <c r="AA154" i="41"/>
  <c r="AB347" i="41" s="1"/>
  <c r="L310" i="41"/>
  <c r="AN356" i="41"/>
  <c r="T183" i="41"/>
  <c r="G351" i="41"/>
  <c r="Q365" i="41"/>
  <c r="Q350" i="41"/>
  <c r="Q351" i="41"/>
  <c r="Q366" i="41" s="1"/>
  <c r="AJ356" i="41"/>
  <c r="Z365" i="41"/>
  <c r="E79" i="41"/>
  <c r="D81" i="41" s="1"/>
  <c r="W78" i="41"/>
  <c r="K347" i="41"/>
  <c r="U342" i="41"/>
  <c r="W334" i="41"/>
  <c r="X315" i="41"/>
  <c r="R133" i="41"/>
  <c r="S359" i="41"/>
  <c r="R291" i="41"/>
  <c r="W290" i="41"/>
  <c r="L401" i="41"/>
  <c r="W385" i="41"/>
  <c r="X385" i="41" s="1"/>
  <c r="AA385" i="41"/>
  <c r="AB385" i="41"/>
  <c r="D361" i="41"/>
  <c r="L361" i="41" s="1"/>
  <c r="L334" i="41"/>
  <c r="T251" i="41"/>
  <c r="AA362" i="41"/>
  <c r="AA363" i="41"/>
  <c r="O251" i="41"/>
  <c r="AH356" i="41"/>
  <c r="AH357" i="41"/>
  <c r="S349" i="41"/>
  <c r="T349" i="41" s="1"/>
  <c r="R209" i="41"/>
  <c r="C366" i="41"/>
  <c r="AH363" i="41"/>
  <c r="E184" i="41"/>
  <c r="D186" i="41" s="1"/>
  <c r="G185" i="41"/>
  <c r="H350" i="41"/>
  <c r="O154" i="41"/>
  <c r="M365" i="41"/>
  <c r="N347" i="41"/>
  <c r="AL344" i="41"/>
  <c r="D342" i="41"/>
  <c r="L342" i="41"/>
  <c r="V344" i="41"/>
  <c r="X341" i="41"/>
  <c r="X13" i="41"/>
  <c r="Y341" i="41" s="1"/>
  <c r="S361" i="41"/>
  <c r="T361" i="41" s="1"/>
  <c r="R335" i="41"/>
  <c r="L251" i="41"/>
  <c r="E311" i="41"/>
  <c r="G312" i="41"/>
  <c r="I251" i="41"/>
  <c r="J359" i="41"/>
  <c r="J291" i="41"/>
  <c r="E291" i="41" s="1"/>
  <c r="W233" i="41"/>
  <c r="X353" i="41" s="1"/>
  <c r="X214" i="41"/>
  <c r="X233" i="41" s="1"/>
  <c r="Y353" i="41" s="1"/>
  <c r="V357" i="41"/>
  <c r="V366" i="41" s="1"/>
  <c r="V356" i="41"/>
  <c r="J349" i="41"/>
  <c r="K349" i="41" s="1"/>
  <c r="J209" i="41"/>
  <c r="AL357" i="41"/>
  <c r="AL356" i="41"/>
  <c r="O183" i="41"/>
  <c r="AN366" i="41"/>
  <c r="AL351" i="41"/>
  <c r="G350" i="41"/>
  <c r="AB45" i="41"/>
  <c r="AA45" i="41"/>
  <c r="W131" i="41"/>
  <c r="J15" i="41"/>
  <c r="M15" i="41"/>
  <c r="AB344" i="41"/>
  <c r="E402" i="41"/>
  <c r="G403" i="41"/>
  <c r="AD360" i="41"/>
  <c r="AD362" i="41" s="1"/>
  <c r="AE310" i="41"/>
  <c r="AF360" i="41" s="1"/>
  <c r="AF362" i="41" s="1"/>
  <c r="W310" i="41"/>
  <c r="X295" i="41"/>
  <c r="AD348" i="41"/>
  <c r="AD350" i="41" s="1"/>
  <c r="AE183" i="41"/>
  <c r="AF348" i="41" s="1"/>
  <c r="AD351" i="41"/>
  <c r="E14" i="41"/>
  <c r="D16" i="41" s="1"/>
  <c r="G15" i="41"/>
  <c r="G336" i="41"/>
  <c r="E335" i="41"/>
  <c r="D337" i="41" s="1"/>
  <c r="R403" i="41"/>
  <c r="W359" i="41"/>
  <c r="AA290" i="41"/>
  <c r="AB359" i="41" s="1"/>
  <c r="AB290" i="41"/>
  <c r="AC359" i="41" s="1"/>
  <c r="AC362" i="41" s="1"/>
  <c r="AA334" i="41"/>
  <c r="AB361" i="41" s="1"/>
  <c r="J336" i="41"/>
  <c r="I360" i="41"/>
  <c r="D360" i="41"/>
  <c r="W356" i="41"/>
  <c r="W357" i="41"/>
  <c r="O360" i="41"/>
  <c r="M354" i="41"/>
  <c r="N354" i="41" s="1"/>
  <c r="M252" i="41"/>
  <c r="O233" i="41"/>
  <c r="K356" i="41"/>
  <c r="W251" i="41"/>
  <c r="X239" i="41"/>
  <c r="W183" i="41"/>
  <c r="AA357" i="41"/>
  <c r="AA366" i="41" s="1"/>
  <c r="W349" i="41"/>
  <c r="AB208" i="41"/>
  <c r="AC349" i="41" s="1"/>
  <c r="AA208" i="41"/>
  <c r="AB349" i="41" s="1"/>
  <c r="AG365" i="41"/>
  <c r="AG350" i="41"/>
  <c r="AG351" i="41"/>
  <c r="AG366" i="41" s="1"/>
  <c r="AN365" i="41"/>
  <c r="AM365" i="41"/>
  <c r="AM350" i="41"/>
  <c r="AM351" i="41"/>
  <c r="AM366" i="41" s="1"/>
  <c r="S343" i="41"/>
  <c r="T343" i="41" s="1"/>
  <c r="R107" i="41"/>
  <c r="AJ350" i="41"/>
  <c r="X131" i="41"/>
  <c r="AM357" i="41"/>
  <c r="I183" i="41"/>
  <c r="W106" i="41"/>
  <c r="X343" i="41" s="1"/>
  <c r="X86" i="41"/>
  <c r="X106" i="41" s="1"/>
  <c r="Y343" i="41" s="1"/>
  <c r="S78" i="41"/>
  <c r="T78" i="41" s="1"/>
  <c r="T51" i="41"/>
  <c r="AD341" i="41"/>
  <c r="AE13" i="41"/>
  <c r="AF341" i="41" s="1"/>
  <c r="AF344" i="41" s="1"/>
  <c r="K341" i="41"/>
  <c r="D341" i="41" s="1"/>
  <c r="AI350" i="41"/>
  <c r="N341" i="41"/>
  <c r="M345" i="41"/>
  <c r="N345" i="41" s="1"/>
  <c r="AC344" i="41"/>
  <c r="J403" i="41"/>
  <c r="M355" i="41"/>
  <c r="N355" i="41" s="1"/>
  <c r="D355" i="41" s="1"/>
  <c r="M275" i="41"/>
  <c r="E275" i="41" s="1"/>
  <c r="AI362" i="41"/>
  <c r="AI363" i="41"/>
  <c r="E234" i="41"/>
  <c r="D236" i="41" s="1"/>
  <c r="G235" i="41"/>
  <c r="AH366" i="41"/>
  <c r="R387" i="41"/>
  <c r="M235" i="41"/>
  <c r="O236" i="41" s="1"/>
  <c r="P353" i="41" s="1"/>
  <c r="R235" i="41"/>
  <c r="M343" i="41"/>
  <c r="N343" i="41" s="1"/>
  <c r="M107" i="41"/>
  <c r="AE365" i="41"/>
  <c r="AE350" i="41"/>
  <c r="AE351" i="41"/>
  <c r="AE366" i="41" s="1"/>
  <c r="W154" i="41"/>
  <c r="J343" i="41"/>
  <c r="K343" i="41" s="1"/>
  <c r="J107" i="41"/>
  <c r="S347" i="41"/>
  <c r="R155" i="41"/>
  <c r="E155" i="41" s="1"/>
  <c r="G343" i="41"/>
  <c r="G107" i="41"/>
  <c r="R15" i="41"/>
  <c r="L13" i="41"/>
  <c r="AC345" i="41" l="1"/>
  <c r="AB345" i="41"/>
  <c r="D157" i="41"/>
  <c r="G156" i="41"/>
  <c r="M156" i="41"/>
  <c r="J156" i="41"/>
  <c r="F341" i="41"/>
  <c r="E341" i="41"/>
  <c r="I341" i="41"/>
  <c r="D277" i="41"/>
  <c r="J276" i="41"/>
  <c r="G276" i="41"/>
  <c r="D293" i="41"/>
  <c r="G292" i="41"/>
  <c r="M292" i="41"/>
  <c r="F355" i="41"/>
  <c r="E355" i="41"/>
  <c r="I355" i="41"/>
  <c r="L355" i="41"/>
  <c r="G108" i="41"/>
  <c r="E107" i="41"/>
  <c r="D109" i="41" s="1"/>
  <c r="X348" i="41"/>
  <c r="X183" i="41"/>
  <c r="Y348" i="41" s="1"/>
  <c r="R80" i="41"/>
  <c r="J344" i="41"/>
  <c r="X360" i="41"/>
  <c r="X310" i="41"/>
  <c r="Y360" i="41" s="1"/>
  <c r="J235" i="41"/>
  <c r="D313" i="41"/>
  <c r="J312" i="41"/>
  <c r="M350" i="41"/>
  <c r="X361" i="41"/>
  <c r="X334" i="41"/>
  <c r="Y361" i="41" s="1"/>
  <c r="G80" i="41"/>
  <c r="AB350" i="41"/>
  <c r="N362" i="41"/>
  <c r="D388" i="41"/>
  <c r="J387" i="41"/>
  <c r="G387" i="41"/>
  <c r="M185" i="41"/>
  <c r="O186" i="41" s="1"/>
  <c r="P348" i="41" s="1"/>
  <c r="M356" i="41"/>
  <c r="X355" i="41"/>
  <c r="X274" i="41"/>
  <c r="Y355" i="41" s="1"/>
  <c r="H343" i="41"/>
  <c r="G345" i="41"/>
  <c r="H345" i="41" s="1"/>
  <c r="G344" i="41"/>
  <c r="AD345" i="41"/>
  <c r="AF345" i="41" s="1"/>
  <c r="AD344" i="41"/>
  <c r="AB357" i="41"/>
  <c r="AC357" i="41"/>
  <c r="AB362" i="41"/>
  <c r="AD365" i="41"/>
  <c r="F342" i="41"/>
  <c r="E342" i="41"/>
  <c r="X359" i="41"/>
  <c r="X290" i="41"/>
  <c r="Y359" i="41" s="1"/>
  <c r="J351" i="41"/>
  <c r="M80" i="41"/>
  <c r="O82" i="41" s="1"/>
  <c r="P342" i="41" s="1"/>
  <c r="W365" i="41"/>
  <c r="W350" i="41"/>
  <c r="W351" i="41"/>
  <c r="M336" i="41"/>
  <c r="O337" i="41" s="1"/>
  <c r="P361" i="41" s="1"/>
  <c r="M363" i="41"/>
  <c r="N363" i="41" s="1"/>
  <c r="D353" i="41"/>
  <c r="H356" i="41"/>
  <c r="I353" i="41"/>
  <c r="AF350" i="41"/>
  <c r="U353" i="41"/>
  <c r="R156" i="41"/>
  <c r="M108" i="41"/>
  <c r="O109" i="41" s="1"/>
  <c r="P343" i="41" s="1"/>
  <c r="O341" i="41"/>
  <c r="N344" i="41"/>
  <c r="R108" i="41"/>
  <c r="X354" i="41"/>
  <c r="X357" i="41" s="1"/>
  <c r="X251" i="41"/>
  <c r="Y354" i="41" s="1"/>
  <c r="W363" i="41"/>
  <c r="W362" i="41"/>
  <c r="M312" i="41"/>
  <c r="R336" i="41"/>
  <c r="I342" i="41"/>
  <c r="R292" i="41"/>
  <c r="J350" i="41"/>
  <c r="E252" i="41"/>
  <c r="O361" i="41"/>
  <c r="G356" i="41"/>
  <c r="S356" i="41"/>
  <c r="T356" i="41" s="1"/>
  <c r="AF351" i="41"/>
  <c r="AD366" i="41"/>
  <c r="AF366" i="41" s="1"/>
  <c r="S351" i="41"/>
  <c r="T347" i="41"/>
  <c r="S365" i="41"/>
  <c r="S350" i="41"/>
  <c r="T350" i="41" s="1"/>
  <c r="M344" i="41"/>
  <c r="F360" i="41"/>
  <c r="E360" i="41"/>
  <c r="L360" i="41"/>
  <c r="D404" i="41"/>
  <c r="M403" i="41"/>
  <c r="AL366" i="41"/>
  <c r="J292" i="41"/>
  <c r="U361" i="41"/>
  <c r="O342" i="41"/>
  <c r="S362" i="41"/>
  <c r="T362" i="41" s="1"/>
  <c r="T359" i="41"/>
  <c r="S363" i="41"/>
  <c r="T363" i="41" s="1"/>
  <c r="J365" i="41"/>
  <c r="H351" i="41"/>
  <c r="G366" i="41"/>
  <c r="D354" i="41"/>
  <c r="I354" i="41" s="1"/>
  <c r="S345" i="41"/>
  <c r="T345" i="41" s="1"/>
  <c r="R312" i="41"/>
  <c r="Y356" i="41"/>
  <c r="Y357" i="41"/>
  <c r="J108" i="41"/>
  <c r="G365" i="41"/>
  <c r="J362" i="41"/>
  <c r="J363" i="41"/>
  <c r="K363" i="41" s="1"/>
  <c r="K359" i="41"/>
  <c r="F361" i="41"/>
  <c r="E361" i="41"/>
  <c r="I361" i="41"/>
  <c r="K350" i="41"/>
  <c r="D134" i="41"/>
  <c r="G133" i="41"/>
  <c r="J133" i="41"/>
  <c r="U341" i="41"/>
  <c r="U360" i="41"/>
  <c r="W344" i="41"/>
  <c r="M276" i="41"/>
  <c r="J345" i="41"/>
  <c r="K345" i="41" s="1"/>
  <c r="O16" i="41"/>
  <c r="P341" i="41" s="1"/>
  <c r="N365" i="41"/>
  <c r="N350" i="41"/>
  <c r="J80" i="41"/>
  <c r="R253" i="41"/>
  <c r="H362" i="41"/>
  <c r="J185" i="41"/>
  <c r="S344" i="41"/>
  <c r="T344" i="41" s="1"/>
  <c r="X349" i="41"/>
  <c r="X208" i="41"/>
  <c r="Y349" i="41" s="1"/>
  <c r="R276" i="41"/>
  <c r="M387" i="41"/>
  <c r="X347" i="41"/>
  <c r="X154" i="41"/>
  <c r="Y347" i="41" s="1"/>
  <c r="O355" i="41"/>
  <c r="K344" i="41"/>
  <c r="L341" i="41"/>
  <c r="M253" i="41"/>
  <c r="D348" i="41"/>
  <c r="X344" i="41"/>
  <c r="X345" i="41"/>
  <c r="M351" i="41"/>
  <c r="X342" i="41"/>
  <c r="X78" i="41"/>
  <c r="Y342" i="41" s="1"/>
  <c r="Y344" i="41" s="1"/>
  <c r="U354" i="41"/>
  <c r="D349" i="41"/>
  <c r="U349" i="41" s="1"/>
  <c r="E209" i="41"/>
  <c r="M210" i="41" s="1"/>
  <c r="N356" i="41"/>
  <c r="O353" i="41"/>
  <c r="U355" i="41"/>
  <c r="Y365" i="41" l="1"/>
  <c r="Y350" i="41"/>
  <c r="Y351" i="41"/>
  <c r="J210" i="41"/>
  <c r="X362" i="41"/>
  <c r="X363" i="41"/>
  <c r="K362" i="41"/>
  <c r="E349" i="41"/>
  <c r="F349" i="41"/>
  <c r="I349" i="41"/>
  <c r="E348" i="41"/>
  <c r="F348" i="41"/>
  <c r="U348" i="41"/>
  <c r="L348" i="41"/>
  <c r="I348" i="41"/>
  <c r="D359" i="41"/>
  <c r="Y345" i="41"/>
  <c r="W366" i="41"/>
  <c r="AB351" i="41"/>
  <c r="AC351" i="41"/>
  <c r="O157" i="41"/>
  <c r="P347" i="41" s="1"/>
  <c r="X365" i="41"/>
  <c r="X351" i="41"/>
  <c r="X366" i="41" s="1"/>
  <c r="X350" i="41"/>
  <c r="O313" i="41"/>
  <c r="P360" i="41" s="1"/>
  <c r="O254" i="41"/>
  <c r="P354" i="41" s="1"/>
  <c r="O348" i="41"/>
  <c r="D254" i="41"/>
  <c r="J253" i="41"/>
  <c r="AC363" i="41"/>
  <c r="AB363" i="41"/>
  <c r="U356" i="41"/>
  <c r="X356" i="41"/>
  <c r="O354" i="41"/>
  <c r="D211" i="41"/>
  <c r="G210" i="41"/>
  <c r="P344" i="41"/>
  <c r="K365" i="41"/>
  <c r="L349" i="41"/>
  <c r="R210" i="41"/>
  <c r="O211" i="41" s="1"/>
  <c r="P349" i="41" s="1"/>
  <c r="T365" i="41"/>
  <c r="G253" i="41"/>
  <c r="F354" i="41"/>
  <c r="E354" i="41"/>
  <c r="L354" i="41"/>
  <c r="S366" i="41"/>
  <c r="T351" i="41"/>
  <c r="I356" i="41"/>
  <c r="O277" i="41"/>
  <c r="P355" i="41" s="1"/>
  <c r="O349" i="41"/>
  <c r="J366" i="41"/>
  <c r="K351" i="41"/>
  <c r="O293" i="41"/>
  <c r="P359" i="41" s="1"/>
  <c r="P362" i="41" s="1"/>
  <c r="O356" i="41"/>
  <c r="M366" i="41"/>
  <c r="N351" i="41"/>
  <c r="H366" i="41"/>
  <c r="D357" i="41"/>
  <c r="D356" i="41"/>
  <c r="E356" i="41" s="1"/>
  <c r="E353" i="41"/>
  <c r="F353" i="41"/>
  <c r="F356" i="41" s="1"/>
  <c r="L353" i="41"/>
  <c r="L356" i="41" s="1"/>
  <c r="Y362" i="41"/>
  <c r="Y363" i="41"/>
  <c r="D343" i="41"/>
  <c r="H365" i="41"/>
  <c r="H344" i="41"/>
  <c r="D347" i="41"/>
  <c r="N366" i="41" l="1"/>
  <c r="T366" i="41"/>
  <c r="P365" i="41"/>
  <c r="P350" i="41"/>
  <c r="E359" i="41"/>
  <c r="D362" i="41"/>
  <c r="E362" i="41" s="1"/>
  <c r="F359" i="41"/>
  <c r="F362" i="41" s="1"/>
  <c r="D363" i="41"/>
  <c r="I359" i="41"/>
  <c r="I362" i="41" s="1"/>
  <c r="O359" i="41"/>
  <c r="O362" i="41" s="1"/>
  <c r="D365" i="41"/>
  <c r="E365" i="41" s="1"/>
  <c r="D351" i="41"/>
  <c r="D350" i="41"/>
  <c r="E350" i="41" s="1"/>
  <c r="E347" i="41"/>
  <c r="F347" i="41"/>
  <c r="I347" i="41"/>
  <c r="O347" i="41"/>
  <c r="L347" i="41"/>
  <c r="U347" i="41"/>
  <c r="L359" i="41"/>
  <c r="L362" i="41" s="1"/>
  <c r="F357" i="41"/>
  <c r="E357" i="41"/>
  <c r="L357" i="41"/>
  <c r="O357" i="41"/>
  <c r="I357" i="41"/>
  <c r="P357" i="41"/>
  <c r="U357" i="41"/>
  <c r="F343" i="41"/>
  <c r="F344" i="41" s="1"/>
  <c r="E343" i="41"/>
  <c r="U343" i="41"/>
  <c r="U344" i="41" s="1"/>
  <c r="L343" i="41"/>
  <c r="L344" i="41" s="1"/>
  <c r="D345" i="41"/>
  <c r="O343" i="41"/>
  <c r="O344" i="41" s="1"/>
  <c r="D344" i="41"/>
  <c r="E344" i="41" s="1"/>
  <c r="I343" i="41"/>
  <c r="I344" i="41" s="1"/>
  <c r="P356" i="41"/>
  <c r="AC366" i="41"/>
  <c r="AB366" i="41"/>
  <c r="K366" i="41"/>
  <c r="L351" i="41"/>
  <c r="U359" i="41"/>
  <c r="U362" i="41" s="1"/>
  <c r="D366" i="41" l="1"/>
  <c r="F351" i="41"/>
  <c r="F366" i="41" s="1"/>
  <c r="E351" i="41"/>
  <c r="I351" i="41"/>
  <c r="L365" i="41"/>
  <c r="L350" i="41"/>
  <c r="O365" i="41"/>
  <c r="O350" i="41"/>
  <c r="U351" i="41"/>
  <c r="U366" i="41"/>
  <c r="F345" i="41"/>
  <c r="E345" i="41"/>
  <c r="O345" i="41"/>
  <c r="P345" i="41"/>
  <c r="I345" i="41"/>
  <c r="L345" i="41"/>
  <c r="U345" i="41"/>
  <c r="I365" i="41"/>
  <c r="I350" i="41"/>
  <c r="E363" i="41"/>
  <c r="E367" i="41" s="1"/>
  <c r="F363" i="41"/>
  <c r="I363" i="41"/>
  <c r="O363" i="41"/>
  <c r="L363" i="41"/>
  <c r="U363" i="41"/>
  <c r="P363" i="41"/>
  <c r="O351" i="41"/>
  <c r="U365" i="41"/>
  <c r="U350" i="41"/>
  <c r="F350" i="41"/>
  <c r="F365" i="41"/>
  <c r="P351" i="41"/>
  <c r="O366" i="41"/>
  <c r="E366" i="41" l="1"/>
  <c r="Y366" i="41"/>
  <c r="I366" i="41"/>
  <c r="P366" i="41"/>
  <c r="L366" i="41"/>
  <c r="I221" i="40" l="1"/>
  <c r="E187" i="40"/>
  <c r="F187" i="40"/>
  <c r="G187" i="40"/>
  <c r="H187" i="40"/>
  <c r="J187" i="40"/>
  <c r="K187" i="40"/>
  <c r="M187" i="40"/>
  <c r="N187" i="40"/>
  <c r="P187" i="40"/>
  <c r="Q187" i="40"/>
  <c r="R187" i="40"/>
  <c r="S187" i="40" s="1"/>
  <c r="U187" i="40"/>
  <c r="V187" i="40"/>
  <c r="W187" i="40" s="1"/>
  <c r="Y187" i="40"/>
  <c r="Z187" i="40"/>
  <c r="AC187" i="40"/>
  <c r="AD187" i="40"/>
  <c r="AF187" i="40"/>
  <c r="AG187" i="40"/>
  <c r="AH187" i="40"/>
  <c r="AI187" i="40"/>
  <c r="AJ187" i="40"/>
  <c r="AK187" i="40"/>
  <c r="AL187" i="40"/>
  <c r="AM187" i="40"/>
  <c r="L187" i="40" l="1"/>
  <c r="O187" i="40"/>
  <c r="I187" i="40"/>
  <c r="X187" i="40"/>
  <c r="AE187" i="40"/>
  <c r="T187" i="40"/>
  <c r="AN187" i="40"/>
  <c r="AB187" i="40"/>
  <c r="AA187" i="40"/>
  <c r="E113" i="40"/>
  <c r="AN113" i="40" s="1"/>
  <c r="F113" i="40"/>
  <c r="G113" i="40"/>
  <c r="H113" i="40"/>
  <c r="J113" i="40"/>
  <c r="K113" i="40"/>
  <c r="M113" i="40"/>
  <c r="N113" i="40"/>
  <c r="P113" i="40"/>
  <c r="Q113" i="40"/>
  <c r="R113" i="40"/>
  <c r="S113" i="40" s="1"/>
  <c r="U113" i="40"/>
  <c r="V113" i="40"/>
  <c r="W113" i="40" s="1"/>
  <c r="Y113" i="40"/>
  <c r="Z113" i="40"/>
  <c r="AC113" i="40"/>
  <c r="AD113" i="40"/>
  <c r="AF113" i="40"/>
  <c r="AG113" i="40"/>
  <c r="AH113" i="40"/>
  <c r="AI113" i="40"/>
  <c r="AJ113" i="40"/>
  <c r="AK113" i="40"/>
  <c r="AL113" i="40"/>
  <c r="AM113" i="40"/>
  <c r="E114" i="40"/>
  <c r="AN114" i="40" s="1"/>
  <c r="F114" i="40"/>
  <c r="G114" i="40"/>
  <c r="H114" i="40"/>
  <c r="J114" i="40"/>
  <c r="K114" i="40"/>
  <c r="M114" i="40"/>
  <c r="N114" i="40"/>
  <c r="P114" i="40"/>
  <c r="Q114" i="40"/>
  <c r="R114" i="40"/>
  <c r="S114" i="40" s="1"/>
  <c r="U114" i="40"/>
  <c r="V114" i="40"/>
  <c r="W114" i="40" s="1"/>
  <c r="Y114" i="40"/>
  <c r="Z114" i="40"/>
  <c r="AC114" i="40"/>
  <c r="AD114" i="40"/>
  <c r="AF114" i="40"/>
  <c r="AG114" i="40"/>
  <c r="AH114" i="40"/>
  <c r="AI114" i="40"/>
  <c r="AJ114" i="40"/>
  <c r="AK114" i="40"/>
  <c r="AL114" i="40"/>
  <c r="AM114" i="40"/>
  <c r="L113" i="40" l="1"/>
  <c r="O113" i="40"/>
  <c r="I113" i="40"/>
  <c r="AE114" i="40"/>
  <c r="AA114" i="40"/>
  <c r="AE113" i="40"/>
  <c r="X113" i="40"/>
  <c r="O114" i="40"/>
  <c r="I114" i="40"/>
  <c r="T114" i="40"/>
  <c r="L114" i="40"/>
  <c r="X114" i="40"/>
  <c r="T113" i="40"/>
  <c r="AB114" i="40"/>
  <c r="AB113" i="40"/>
  <c r="AA113" i="40"/>
  <c r="D55" i="40" l="1"/>
  <c r="E243" i="40" l="1"/>
  <c r="AN243" i="40" s="1"/>
  <c r="F243" i="40"/>
  <c r="G243" i="40"/>
  <c r="H243" i="40"/>
  <c r="J243" i="40"/>
  <c r="K243" i="40"/>
  <c r="M243" i="40"/>
  <c r="N243" i="40"/>
  <c r="O243" i="40" s="1"/>
  <c r="P243" i="40"/>
  <c r="Q243" i="40"/>
  <c r="R243" i="40"/>
  <c r="S243" i="40" s="1"/>
  <c r="U243" i="40"/>
  <c r="V243" i="40"/>
  <c r="W243" i="40" s="1"/>
  <c r="Y243" i="40"/>
  <c r="Z243" i="40"/>
  <c r="AC243" i="40"/>
  <c r="AD243" i="40"/>
  <c r="AF243" i="40"/>
  <c r="AG243" i="40"/>
  <c r="AH243" i="40"/>
  <c r="AI243" i="40"/>
  <c r="AJ243" i="40"/>
  <c r="AK243" i="40"/>
  <c r="AL243" i="40"/>
  <c r="AM243" i="40"/>
  <c r="E244" i="40"/>
  <c r="AN244" i="40" s="1"/>
  <c r="F244" i="40"/>
  <c r="G244" i="40"/>
  <c r="H244" i="40"/>
  <c r="I244" i="40" s="1"/>
  <c r="J244" i="40"/>
  <c r="K244" i="40"/>
  <c r="L244" i="40" s="1"/>
  <c r="M244" i="40"/>
  <c r="N244" i="40"/>
  <c r="O244" i="40" s="1"/>
  <c r="P244" i="40"/>
  <c r="Q244" i="40"/>
  <c r="R244" i="40"/>
  <c r="S244" i="40" s="1"/>
  <c r="T244" i="40" s="1"/>
  <c r="U244" i="40"/>
  <c r="V244" i="40"/>
  <c r="W244" i="40" s="1"/>
  <c r="X244" i="40" s="1"/>
  <c r="Y244" i="40"/>
  <c r="Z244" i="40"/>
  <c r="AC244" i="40"/>
  <c r="AD244" i="40"/>
  <c r="AF244" i="40"/>
  <c r="AG244" i="40"/>
  <c r="AH244" i="40"/>
  <c r="AI244" i="40"/>
  <c r="AJ244" i="40"/>
  <c r="AK244" i="40"/>
  <c r="AL244" i="40"/>
  <c r="AM244" i="40"/>
  <c r="E245" i="40"/>
  <c r="AN245" i="40" s="1"/>
  <c r="F245" i="40"/>
  <c r="G245" i="40"/>
  <c r="H245" i="40"/>
  <c r="J245" i="40"/>
  <c r="K245" i="40"/>
  <c r="M245" i="40"/>
  <c r="N245" i="40"/>
  <c r="P245" i="40"/>
  <c r="Q245" i="40"/>
  <c r="R245" i="40"/>
  <c r="S245" i="40" s="1"/>
  <c r="U245" i="40"/>
  <c r="V245" i="40"/>
  <c r="W245" i="40" s="1"/>
  <c r="X245" i="40" s="1"/>
  <c r="Y245" i="40"/>
  <c r="Z245" i="40"/>
  <c r="AC245" i="40"/>
  <c r="AD245" i="40"/>
  <c r="AF245" i="40"/>
  <c r="AG245" i="40"/>
  <c r="AH245" i="40"/>
  <c r="AI245" i="40"/>
  <c r="AJ245" i="40"/>
  <c r="AK245" i="40"/>
  <c r="AL245" i="40"/>
  <c r="AM245" i="40"/>
  <c r="E246" i="40"/>
  <c r="AN246" i="40" s="1"/>
  <c r="F246" i="40"/>
  <c r="G246" i="40"/>
  <c r="H246" i="40"/>
  <c r="J246" i="40"/>
  <c r="K246" i="40"/>
  <c r="M246" i="40"/>
  <c r="N246" i="40"/>
  <c r="P246" i="40"/>
  <c r="Q246" i="40"/>
  <c r="R246" i="40"/>
  <c r="S246" i="40" s="1"/>
  <c r="U246" i="40"/>
  <c r="V246" i="40"/>
  <c r="W246" i="40" s="1"/>
  <c r="Y246" i="40"/>
  <c r="Z246" i="40"/>
  <c r="AC246" i="40"/>
  <c r="AD246" i="40"/>
  <c r="AF246" i="40"/>
  <c r="AG246" i="40"/>
  <c r="AH246" i="40"/>
  <c r="AI246" i="40"/>
  <c r="AJ246" i="40"/>
  <c r="AK246" i="40"/>
  <c r="AL246" i="40"/>
  <c r="AM246" i="40"/>
  <c r="E247" i="40"/>
  <c r="AN247" i="40" s="1"/>
  <c r="F247" i="40"/>
  <c r="G247" i="40"/>
  <c r="H247" i="40"/>
  <c r="J247" i="40"/>
  <c r="K247" i="40"/>
  <c r="M247" i="40"/>
  <c r="N247" i="40"/>
  <c r="P247" i="40"/>
  <c r="Q247" i="40"/>
  <c r="R247" i="40"/>
  <c r="S247" i="40" s="1"/>
  <c r="T247" i="40" s="1"/>
  <c r="U247" i="40"/>
  <c r="V247" i="40"/>
  <c r="W247" i="40" s="1"/>
  <c r="Y247" i="40"/>
  <c r="Z247" i="40"/>
  <c r="AC247" i="40"/>
  <c r="AD247" i="40"/>
  <c r="AF247" i="40"/>
  <c r="AG247" i="40"/>
  <c r="AH247" i="40"/>
  <c r="AI247" i="40"/>
  <c r="AJ247" i="40"/>
  <c r="AK247" i="40"/>
  <c r="AL247" i="40"/>
  <c r="AM247" i="40"/>
  <c r="E248" i="40"/>
  <c r="AN248" i="40" s="1"/>
  <c r="F248" i="40"/>
  <c r="G248" i="40"/>
  <c r="H248" i="40"/>
  <c r="J248" i="40"/>
  <c r="K248" i="40"/>
  <c r="M248" i="40"/>
  <c r="N248" i="40"/>
  <c r="P248" i="40"/>
  <c r="Q248" i="40"/>
  <c r="R248" i="40"/>
  <c r="S248" i="40" s="1"/>
  <c r="U248" i="40"/>
  <c r="V248" i="40"/>
  <c r="W248" i="40" s="1"/>
  <c r="Y248" i="40"/>
  <c r="Z248" i="40"/>
  <c r="AC248" i="40"/>
  <c r="AD248" i="40"/>
  <c r="AF248" i="40"/>
  <c r="AG248" i="40"/>
  <c r="AH248" i="40"/>
  <c r="AI248" i="40"/>
  <c r="AJ248" i="40"/>
  <c r="AK248" i="40"/>
  <c r="AL248" i="40"/>
  <c r="AM248" i="40"/>
  <c r="E249" i="40"/>
  <c r="AN249" i="40" s="1"/>
  <c r="F249" i="40"/>
  <c r="G249" i="40"/>
  <c r="H249" i="40"/>
  <c r="J249" i="40"/>
  <c r="K249" i="40"/>
  <c r="M249" i="40"/>
  <c r="N249" i="40"/>
  <c r="P249" i="40"/>
  <c r="Q249" i="40"/>
  <c r="R249" i="40"/>
  <c r="S249" i="40" s="1"/>
  <c r="U249" i="40"/>
  <c r="V249" i="40"/>
  <c r="W249" i="40" s="1"/>
  <c r="Y249" i="40"/>
  <c r="Z249" i="40"/>
  <c r="AC249" i="40"/>
  <c r="AD249" i="40"/>
  <c r="AF249" i="40"/>
  <c r="AG249" i="40"/>
  <c r="AH249" i="40"/>
  <c r="AI249" i="40"/>
  <c r="AJ249" i="40"/>
  <c r="AK249" i="40"/>
  <c r="AL249" i="40"/>
  <c r="AM249" i="40"/>
  <c r="E250" i="40"/>
  <c r="AN250" i="40" s="1"/>
  <c r="F250" i="40"/>
  <c r="G250" i="40"/>
  <c r="H250" i="40"/>
  <c r="J250" i="40"/>
  <c r="K250" i="40"/>
  <c r="M250" i="40"/>
  <c r="N250" i="40"/>
  <c r="O250" i="40" s="1"/>
  <c r="P250" i="40"/>
  <c r="Q250" i="40"/>
  <c r="R250" i="40"/>
  <c r="S250" i="40" s="1"/>
  <c r="U250" i="40"/>
  <c r="V250" i="40"/>
  <c r="W250" i="40" s="1"/>
  <c r="Y250" i="40"/>
  <c r="Z250" i="40"/>
  <c r="AC250" i="40"/>
  <c r="AD250" i="40"/>
  <c r="AF250" i="40"/>
  <c r="AG250" i="40"/>
  <c r="AH250" i="40"/>
  <c r="AI250" i="40"/>
  <c r="AJ250" i="40"/>
  <c r="AK250" i="40"/>
  <c r="AL250" i="40"/>
  <c r="AM250" i="40"/>
  <c r="E251" i="40"/>
  <c r="AN251" i="40" s="1"/>
  <c r="F251" i="40"/>
  <c r="G251" i="40"/>
  <c r="H251" i="40"/>
  <c r="J251" i="40"/>
  <c r="K251" i="40"/>
  <c r="L251" i="40" s="1"/>
  <c r="M251" i="40"/>
  <c r="N251" i="40"/>
  <c r="P251" i="40"/>
  <c r="Q251" i="40"/>
  <c r="R251" i="40"/>
  <c r="S251" i="40" s="1"/>
  <c r="U251" i="40"/>
  <c r="V251" i="40"/>
  <c r="W251" i="40" s="1"/>
  <c r="Y251" i="40"/>
  <c r="Z251" i="40"/>
  <c r="AC251" i="40"/>
  <c r="AD251" i="40"/>
  <c r="AF251" i="40"/>
  <c r="AG251" i="40"/>
  <c r="AH251" i="40"/>
  <c r="AI251" i="40"/>
  <c r="AJ251" i="40"/>
  <c r="AK251" i="40"/>
  <c r="AL251" i="40"/>
  <c r="AM251" i="40"/>
  <c r="E253" i="40"/>
  <c r="AN253" i="40" s="1"/>
  <c r="F253" i="40"/>
  <c r="G253" i="40"/>
  <c r="H253" i="40"/>
  <c r="I253" i="40" s="1"/>
  <c r="J253" i="40"/>
  <c r="K253" i="40"/>
  <c r="M253" i="40"/>
  <c r="N253" i="40"/>
  <c r="O253" i="40" s="1"/>
  <c r="P253" i="40"/>
  <c r="Q253" i="40"/>
  <c r="R253" i="40"/>
  <c r="S253" i="40" s="1"/>
  <c r="U253" i="40"/>
  <c r="V253" i="40"/>
  <c r="W253" i="40" s="1"/>
  <c r="Y253" i="40"/>
  <c r="Z253" i="40"/>
  <c r="AC253" i="40"/>
  <c r="AD253" i="40"/>
  <c r="AF253" i="40"/>
  <c r="AG253" i="40"/>
  <c r="AH253" i="40"/>
  <c r="AI253" i="40"/>
  <c r="AJ253" i="40"/>
  <c r="AK253" i="40"/>
  <c r="AL253" i="40"/>
  <c r="AM253" i="40"/>
  <c r="E255" i="40"/>
  <c r="AN255" i="40" s="1"/>
  <c r="F255" i="40"/>
  <c r="G255" i="40"/>
  <c r="H255" i="40"/>
  <c r="J255" i="40"/>
  <c r="K255" i="40"/>
  <c r="L255" i="40" s="1"/>
  <c r="M255" i="40"/>
  <c r="N255" i="40"/>
  <c r="P255" i="40"/>
  <c r="Q255" i="40"/>
  <c r="R255" i="40"/>
  <c r="S255" i="40" s="1"/>
  <c r="T255" i="40" s="1"/>
  <c r="U255" i="40"/>
  <c r="V255" i="40"/>
  <c r="W255" i="40" s="1"/>
  <c r="Y255" i="40"/>
  <c r="Z255" i="40"/>
  <c r="AC255" i="40"/>
  <c r="AD255" i="40"/>
  <c r="AF255" i="40"/>
  <c r="AG255" i="40"/>
  <c r="AH255" i="40"/>
  <c r="AI255" i="40"/>
  <c r="AJ255" i="40"/>
  <c r="AK255" i="40"/>
  <c r="AL255" i="40"/>
  <c r="AM255" i="40"/>
  <c r="E256" i="40"/>
  <c r="AN256" i="40" s="1"/>
  <c r="F256" i="40"/>
  <c r="G256" i="40"/>
  <c r="H256" i="40"/>
  <c r="J256" i="40"/>
  <c r="K256" i="40"/>
  <c r="M256" i="40"/>
  <c r="N256" i="40"/>
  <c r="P256" i="40"/>
  <c r="Q256" i="40"/>
  <c r="R256" i="40"/>
  <c r="S256" i="40" s="1"/>
  <c r="U256" i="40"/>
  <c r="V256" i="40"/>
  <c r="W256" i="40" s="1"/>
  <c r="Y256" i="40"/>
  <c r="Z256" i="40"/>
  <c r="AC256" i="40"/>
  <c r="AD256" i="40"/>
  <c r="AF256" i="40"/>
  <c r="AG256" i="40"/>
  <c r="AH256" i="40"/>
  <c r="AI256" i="40"/>
  <c r="AJ256" i="40"/>
  <c r="AK256" i="40"/>
  <c r="AL256" i="40"/>
  <c r="AM256" i="40"/>
  <c r="E257" i="40"/>
  <c r="AN257" i="40" s="1"/>
  <c r="F257" i="40"/>
  <c r="G257" i="40"/>
  <c r="H257" i="40"/>
  <c r="J257" i="40"/>
  <c r="K257" i="40"/>
  <c r="M257" i="40"/>
  <c r="N257" i="40"/>
  <c r="P257" i="40"/>
  <c r="Q257" i="40"/>
  <c r="R257" i="40"/>
  <c r="S257" i="40" s="1"/>
  <c r="U257" i="40"/>
  <c r="V257" i="40"/>
  <c r="W257" i="40" s="1"/>
  <c r="Y257" i="40"/>
  <c r="Z257" i="40"/>
  <c r="AC257" i="40"/>
  <c r="AD257" i="40"/>
  <c r="AF257" i="40"/>
  <c r="AG257" i="40"/>
  <c r="AH257" i="40"/>
  <c r="AI257" i="40"/>
  <c r="AJ257" i="40"/>
  <c r="AK257" i="40"/>
  <c r="AL257" i="40"/>
  <c r="AM257" i="40"/>
  <c r="E232" i="40"/>
  <c r="AN232" i="40" s="1"/>
  <c r="F232" i="40"/>
  <c r="G232" i="40"/>
  <c r="H232" i="40"/>
  <c r="J232" i="40"/>
  <c r="K232" i="40"/>
  <c r="M232" i="40"/>
  <c r="N232" i="40"/>
  <c r="P232" i="40"/>
  <c r="Q232" i="40"/>
  <c r="R232" i="40"/>
  <c r="S232" i="40" s="1"/>
  <c r="U232" i="40"/>
  <c r="V232" i="40"/>
  <c r="W232" i="40" s="1"/>
  <c r="Y232" i="40"/>
  <c r="AA232" i="40" s="1"/>
  <c r="Z232" i="40"/>
  <c r="AC232" i="40"/>
  <c r="AD232" i="40"/>
  <c r="AF232" i="40"/>
  <c r="AG232" i="40"/>
  <c r="AH232" i="40"/>
  <c r="AI232" i="40"/>
  <c r="AJ232" i="40"/>
  <c r="AK232" i="40"/>
  <c r="AL232" i="40"/>
  <c r="AM232" i="40"/>
  <c r="E220" i="40"/>
  <c r="AN220" i="40" s="1"/>
  <c r="F220" i="40"/>
  <c r="G220" i="40"/>
  <c r="H220" i="40"/>
  <c r="J220" i="40"/>
  <c r="K220" i="40"/>
  <c r="M220" i="40"/>
  <c r="N220" i="40"/>
  <c r="P220" i="40"/>
  <c r="Q220" i="40"/>
  <c r="R220" i="40"/>
  <c r="S220" i="40" s="1"/>
  <c r="U220" i="40"/>
  <c r="V220" i="40"/>
  <c r="W220" i="40" s="1"/>
  <c r="Y220" i="40"/>
  <c r="Z220" i="40"/>
  <c r="AC220" i="40"/>
  <c r="AD220" i="40"/>
  <c r="AF220" i="40"/>
  <c r="AG220" i="40"/>
  <c r="AH220" i="40"/>
  <c r="AI220" i="40"/>
  <c r="AJ220" i="40"/>
  <c r="AK220" i="40"/>
  <c r="AL220" i="40"/>
  <c r="AM220" i="40"/>
  <c r="E221" i="40"/>
  <c r="AN221" i="40" s="1"/>
  <c r="F221" i="40"/>
  <c r="G221" i="40"/>
  <c r="H221" i="40"/>
  <c r="J221" i="40"/>
  <c r="K221" i="40"/>
  <c r="M221" i="40"/>
  <c r="N221" i="40"/>
  <c r="P221" i="40"/>
  <c r="Q221" i="40"/>
  <c r="R221" i="40"/>
  <c r="S221" i="40" s="1"/>
  <c r="U221" i="40"/>
  <c r="V221" i="40"/>
  <c r="W221" i="40" s="1"/>
  <c r="X221" i="40" s="1"/>
  <c r="Y221" i="40"/>
  <c r="Z221" i="40"/>
  <c r="AC221" i="40"/>
  <c r="AD221" i="40"/>
  <c r="AF221" i="40"/>
  <c r="AG221" i="40"/>
  <c r="AH221" i="40"/>
  <c r="AI221" i="40"/>
  <c r="AJ221" i="40"/>
  <c r="AK221" i="40"/>
  <c r="AL221" i="40"/>
  <c r="AM221" i="40"/>
  <c r="E222" i="40"/>
  <c r="AN222" i="40" s="1"/>
  <c r="F222" i="40"/>
  <c r="G222" i="40"/>
  <c r="H222" i="40"/>
  <c r="J222" i="40"/>
  <c r="K222" i="40"/>
  <c r="M222" i="40"/>
  <c r="N222" i="40"/>
  <c r="P222" i="40"/>
  <c r="Q222" i="40"/>
  <c r="R222" i="40"/>
  <c r="S222" i="40" s="1"/>
  <c r="U222" i="40"/>
  <c r="V222" i="40"/>
  <c r="W222" i="40" s="1"/>
  <c r="Y222" i="40"/>
  <c r="Z222" i="40"/>
  <c r="AC222" i="40"/>
  <c r="AD222" i="40"/>
  <c r="AF222" i="40"/>
  <c r="AG222" i="40"/>
  <c r="AH222" i="40"/>
  <c r="AI222" i="40"/>
  <c r="AJ222" i="40"/>
  <c r="AK222" i="40"/>
  <c r="AL222" i="40"/>
  <c r="AM222" i="40"/>
  <c r="E223" i="40"/>
  <c r="AN223" i="40" s="1"/>
  <c r="F223" i="40"/>
  <c r="G223" i="40"/>
  <c r="H223" i="40"/>
  <c r="J223" i="40"/>
  <c r="K223" i="40"/>
  <c r="M223" i="40"/>
  <c r="N223" i="40"/>
  <c r="P223" i="40"/>
  <c r="Q223" i="40"/>
  <c r="R223" i="40"/>
  <c r="S223" i="40" s="1"/>
  <c r="U223" i="40"/>
  <c r="V223" i="40"/>
  <c r="W223" i="40" s="1"/>
  <c r="X223" i="40" s="1"/>
  <c r="Y223" i="40"/>
  <c r="Z223" i="40"/>
  <c r="AC223" i="40"/>
  <c r="AD223" i="40"/>
  <c r="AF223" i="40"/>
  <c r="AG223" i="40"/>
  <c r="AH223" i="40"/>
  <c r="AI223" i="40"/>
  <c r="AJ223" i="40"/>
  <c r="AK223" i="40"/>
  <c r="AL223" i="40"/>
  <c r="AM223" i="40"/>
  <c r="D323" i="40"/>
  <c r="BC321" i="40"/>
  <c r="AM321" i="40"/>
  <c r="AL321" i="40"/>
  <c r="AK321" i="40"/>
  <c r="AJ321" i="40"/>
  <c r="AI321" i="40"/>
  <c r="AH321" i="40"/>
  <c r="AG321" i="40"/>
  <c r="AF321" i="40"/>
  <c r="AD321" i="40"/>
  <c r="AC321" i="40"/>
  <c r="Z321" i="40"/>
  <c r="Y321" i="40"/>
  <c r="V321" i="40"/>
  <c r="W321" i="40" s="1"/>
  <c r="U321" i="40"/>
  <c r="R321" i="40"/>
  <c r="S321" i="40" s="1"/>
  <c r="Q321" i="40"/>
  <c r="P321" i="40"/>
  <c r="N321" i="40"/>
  <c r="M321" i="40"/>
  <c r="K321" i="40"/>
  <c r="J321" i="40"/>
  <c r="H321" i="40"/>
  <c r="G321" i="40"/>
  <c r="F321" i="40"/>
  <c r="E321" i="40"/>
  <c r="BC320" i="40"/>
  <c r="AY320" i="40"/>
  <c r="N320" i="40" s="1"/>
  <c r="AW320" i="40"/>
  <c r="K320" i="40" s="1"/>
  <c r="AU320" i="40"/>
  <c r="H320" i="40" s="1"/>
  <c r="AM320" i="40"/>
  <c r="AL320" i="40"/>
  <c r="AK320" i="40"/>
  <c r="AJ320" i="40"/>
  <c r="AI320" i="40"/>
  <c r="AH320" i="40"/>
  <c r="AG320" i="40"/>
  <c r="AF320" i="40"/>
  <c r="AD320" i="40"/>
  <c r="AC320" i="40"/>
  <c r="Z320" i="40"/>
  <c r="Y320" i="40"/>
  <c r="V320" i="40"/>
  <c r="W320" i="40" s="1"/>
  <c r="U320" i="40"/>
  <c r="S320" i="40"/>
  <c r="R320" i="40"/>
  <c r="Q320" i="40"/>
  <c r="P320" i="40"/>
  <c r="M320" i="40"/>
  <c r="J320" i="40"/>
  <c r="G320" i="40"/>
  <c r="F320" i="40"/>
  <c r="E320" i="40"/>
  <c r="AN320" i="40" s="1"/>
  <c r="BC319" i="40"/>
  <c r="AM319" i="40"/>
  <c r="AL319" i="40"/>
  <c r="AK319" i="40"/>
  <c r="AJ319" i="40"/>
  <c r="AI319" i="40"/>
  <c r="AH319" i="40"/>
  <c r="AG319" i="40"/>
  <c r="AF319" i="40"/>
  <c r="AD319" i="40"/>
  <c r="AC319" i="40"/>
  <c r="Z319" i="40"/>
  <c r="Y319" i="40"/>
  <c r="V319" i="40"/>
  <c r="U319" i="40"/>
  <c r="R319" i="40"/>
  <c r="S319" i="40" s="1"/>
  <c r="Q319" i="40"/>
  <c r="P319" i="40"/>
  <c r="N319" i="40"/>
  <c r="M319" i="40"/>
  <c r="K319" i="40"/>
  <c r="J319" i="40"/>
  <c r="H319" i="40"/>
  <c r="G319" i="40"/>
  <c r="F319" i="40"/>
  <c r="E319" i="40"/>
  <c r="BC318" i="40"/>
  <c r="AM318" i="40"/>
  <c r="AL318" i="40"/>
  <c r="AK318" i="40"/>
  <c r="AJ318" i="40"/>
  <c r="AI318" i="40"/>
  <c r="AH318" i="40"/>
  <c r="AG318" i="40"/>
  <c r="AF318" i="40"/>
  <c r="AD318" i="40"/>
  <c r="AE318" i="40" s="1"/>
  <c r="AC318" i="40"/>
  <c r="Z318" i="40"/>
  <c r="Y318" i="40"/>
  <c r="V318" i="40"/>
  <c r="W318" i="40" s="1"/>
  <c r="U318" i="40"/>
  <c r="R318" i="40"/>
  <c r="S318" i="40" s="1"/>
  <c r="Q318" i="40"/>
  <c r="P318" i="40"/>
  <c r="N318" i="40"/>
  <c r="M318" i="40"/>
  <c r="K318" i="40"/>
  <c r="J318" i="40"/>
  <c r="H318" i="40"/>
  <c r="G318" i="40"/>
  <c r="F318" i="40"/>
  <c r="E318" i="40"/>
  <c r="BC317" i="40"/>
  <c r="AM317" i="40"/>
  <c r="AL317" i="40"/>
  <c r="AK317" i="40"/>
  <c r="AJ317" i="40"/>
  <c r="AI317" i="40"/>
  <c r="AH317" i="40"/>
  <c r="AG317" i="40"/>
  <c r="AF317" i="40"/>
  <c r="AD317" i="40"/>
  <c r="AC317" i="40"/>
  <c r="Z317" i="40"/>
  <c r="Y317" i="40"/>
  <c r="V317" i="40"/>
  <c r="W317" i="40" s="1"/>
  <c r="U317" i="40"/>
  <c r="R317" i="40"/>
  <c r="S317" i="40" s="1"/>
  <c r="Q317" i="40"/>
  <c r="P317" i="40"/>
  <c r="N317" i="40"/>
  <c r="M317" i="40"/>
  <c r="K317" i="40"/>
  <c r="J317" i="40"/>
  <c r="H317" i="40"/>
  <c r="G317" i="40"/>
  <c r="F317" i="40"/>
  <c r="E317" i="40"/>
  <c r="AN317" i="40" s="1"/>
  <c r="BC316" i="40"/>
  <c r="AM316" i="40"/>
  <c r="AL316" i="40"/>
  <c r="AK316" i="40"/>
  <c r="AJ316" i="40"/>
  <c r="AI316" i="40"/>
  <c r="AH316" i="40"/>
  <c r="AG316" i="40"/>
  <c r="AF316" i="40"/>
  <c r="AD316" i="40"/>
  <c r="AC316" i="40"/>
  <c r="Z316" i="40"/>
  <c r="Y316" i="40"/>
  <c r="V316" i="40"/>
  <c r="W316" i="40" s="1"/>
  <c r="U316" i="40"/>
  <c r="R316" i="40"/>
  <c r="S316" i="40" s="1"/>
  <c r="Q316" i="40"/>
  <c r="P316" i="40"/>
  <c r="N316" i="40"/>
  <c r="M316" i="40"/>
  <c r="K316" i="40"/>
  <c r="J316" i="40"/>
  <c r="H316" i="40"/>
  <c r="G316" i="40"/>
  <c r="F316" i="40"/>
  <c r="E316" i="40"/>
  <c r="BC315" i="40"/>
  <c r="AM315" i="40"/>
  <c r="AL315" i="40"/>
  <c r="AK315" i="40"/>
  <c r="AJ315" i="40"/>
  <c r="AI315" i="40"/>
  <c r="AH315" i="40"/>
  <c r="AG315" i="40"/>
  <c r="AF315" i="40"/>
  <c r="AD315" i="40"/>
  <c r="AC315" i="40"/>
  <c r="Z315" i="40"/>
  <c r="Y315" i="40"/>
  <c r="V315" i="40"/>
  <c r="U315" i="40"/>
  <c r="R315" i="40"/>
  <c r="S315" i="40" s="1"/>
  <c r="Q315" i="40"/>
  <c r="P315" i="40"/>
  <c r="N315" i="40"/>
  <c r="M315" i="40"/>
  <c r="K315" i="40"/>
  <c r="J315" i="40"/>
  <c r="H315" i="40"/>
  <c r="G315" i="40"/>
  <c r="F315" i="40"/>
  <c r="E315" i="40"/>
  <c r="BC314" i="40"/>
  <c r="AM314" i="40"/>
  <c r="AL314" i="40"/>
  <c r="AK314" i="40"/>
  <c r="AJ314" i="40"/>
  <c r="AI314" i="40"/>
  <c r="AH314" i="40"/>
  <c r="AG314" i="40"/>
  <c r="AF314" i="40"/>
  <c r="AD314" i="40"/>
  <c r="AC314" i="40"/>
  <c r="Z314" i="40"/>
  <c r="Y314" i="40"/>
  <c r="V314" i="40"/>
  <c r="U314" i="40"/>
  <c r="R314" i="40"/>
  <c r="S314" i="40" s="1"/>
  <c r="Q314" i="40"/>
  <c r="P314" i="40"/>
  <c r="N314" i="40"/>
  <c r="M314" i="40"/>
  <c r="K314" i="40"/>
  <c r="J314" i="40"/>
  <c r="H314" i="40"/>
  <c r="G314" i="40"/>
  <c r="F314" i="40"/>
  <c r="E314" i="40"/>
  <c r="BC313" i="40"/>
  <c r="AM313" i="40"/>
  <c r="AL313" i="40"/>
  <c r="AK313" i="40"/>
  <c r="AJ313" i="40"/>
  <c r="AI313" i="40"/>
  <c r="AH313" i="40"/>
  <c r="AG313" i="40"/>
  <c r="AF313" i="40"/>
  <c r="AD313" i="40"/>
  <c r="AC313" i="40"/>
  <c r="Z313" i="40"/>
  <c r="Y313" i="40"/>
  <c r="V313" i="40"/>
  <c r="U313" i="40"/>
  <c r="R313" i="40"/>
  <c r="S313" i="40" s="1"/>
  <c r="Q313" i="40"/>
  <c r="P313" i="40"/>
  <c r="N313" i="40"/>
  <c r="M313" i="40"/>
  <c r="K313" i="40"/>
  <c r="J313" i="40"/>
  <c r="H313" i="40"/>
  <c r="G313" i="40"/>
  <c r="F313" i="40"/>
  <c r="E313" i="40"/>
  <c r="AN313" i="40" s="1"/>
  <c r="BC312" i="40"/>
  <c r="AM312" i="40"/>
  <c r="AL312" i="40"/>
  <c r="AK312" i="40"/>
  <c r="AJ312" i="40"/>
  <c r="AI312" i="40"/>
  <c r="AH312" i="40"/>
  <c r="AG312" i="40"/>
  <c r="AF312" i="40"/>
  <c r="AD312" i="40"/>
  <c r="AC312" i="40"/>
  <c r="Z312" i="40"/>
  <c r="Y312" i="40"/>
  <c r="V312" i="40"/>
  <c r="W312" i="40" s="1"/>
  <c r="U312" i="40"/>
  <c r="R312" i="40"/>
  <c r="S312" i="40" s="1"/>
  <c r="Q312" i="40"/>
  <c r="P312" i="40"/>
  <c r="N312" i="40"/>
  <c r="M312" i="40"/>
  <c r="K312" i="40"/>
  <c r="J312" i="40"/>
  <c r="H312" i="40"/>
  <c r="G312" i="40"/>
  <c r="F312" i="40"/>
  <c r="E312" i="40"/>
  <c r="D307" i="40"/>
  <c r="BF305" i="40"/>
  <c r="AU305" i="40"/>
  <c r="H305" i="40" s="1"/>
  <c r="AM305" i="40"/>
  <c r="AL305" i="40"/>
  <c r="AK305" i="40"/>
  <c r="AJ305" i="40"/>
  <c r="AI305" i="40"/>
  <c r="AH305" i="40"/>
  <c r="AG305" i="40"/>
  <c r="AF305" i="40"/>
  <c r="AD305" i="40"/>
  <c r="AC305" i="40"/>
  <c r="Z305" i="40"/>
  <c r="Y305" i="40"/>
  <c r="V305" i="40"/>
  <c r="U305" i="40"/>
  <c r="R305" i="40"/>
  <c r="S305" i="40" s="1"/>
  <c r="Q305" i="40"/>
  <c r="P305" i="40"/>
  <c r="N305" i="40"/>
  <c r="M305" i="40"/>
  <c r="K305" i="40"/>
  <c r="J305" i="40"/>
  <c r="G305" i="40"/>
  <c r="F305" i="40"/>
  <c r="E305" i="40"/>
  <c r="BF304" i="40"/>
  <c r="AU304" i="40"/>
  <c r="H304" i="40" s="1"/>
  <c r="AM304" i="40"/>
  <c r="AL304" i="40"/>
  <c r="AK304" i="40"/>
  <c r="AJ304" i="40"/>
  <c r="AI304" i="40"/>
  <c r="AH304" i="40"/>
  <c r="AG304" i="40"/>
  <c r="AF304" i="40"/>
  <c r="AD304" i="40"/>
  <c r="AC304" i="40"/>
  <c r="Z304" i="40"/>
  <c r="Y304" i="40"/>
  <c r="V304" i="40"/>
  <c r="U304" i="40"/>
  <c r="R304" i="40"/>
  <c r="S304" i="40" s="1"/>
  <c r="Q304" i="40"/>
  <c r="P304" i="40"/>
  <c r="N304" i="40"/>
  <c r="M304" i="40"/>
  <c r="K304" i="40"/>
  <c r="J304" i="40"/>
  <c r="G304" i="40"/>
  <c r="F304" i="40"/>
  <c r="E304" i="40"/>
  <c r="AN304" i="40" s="1"/>
  <c r="BF303" i="40"/>
  <c r="AU303" i="40"/>
  <c r="H303" i="40" s="1"/>
  <c r="AM303" i="40"/>
  <c r="AL303" i="40"/>
  <c r="AK303" i="40"/>
  <c r="AJ303" i="40"/>
  <c r="AI303" i="40"/>
  <c r="AH303" i="40"/>
  <c r="AG303" i="40"/>
  <c r="AF303" i="40"/>
  <c r="AD303" i="40"/>
  <c r="AC303" i="40"/>
  <c r="Z303" i="40"/>
  <c r="Y303" i="40"/>
  <c r="V303" i="40"/>
  <c r="U303" i="40"/>
  <c r="R303" i="40"/>
  <c r="S303" i="40" s="1"/>
  <c r="Q303" i="40"/>
  <c r="P303" i="40"/>
  <c r="N303" i="40"/>
  <c r="M303" i="40"/>
  <c r="K303" i="40"/>
  <c r="J303" i="40"/>
  <c r="G303" i="40"/>
  <c r="F303" i="40"/>
  <c r="E303" i="40"/>
  <c r="BF302" i="40"/>
  <c r="AU302" i="40"/>
  <c r="H302" i="40" s="1"/>
  <c r="AM302" i="40"/>
  <c r="AL302" i="40"/>
  <c r="AK302" i="40"/>
  <c r="AJ302" i="40"/>
  <c r="AI302" i="40"/>
  <c r="AH302" i="40"/>
  <c r="AG302" i="40"/>
  <c r="AF302" i="40"/>
  <c r="AD302" i="40"/>
  <c r="AC302" i="40"/>
  <c r="Z302" i="40"/>
  <c r="Y302" i="40"/>
  <c r="V302" i="40"/>
  <c r="W302" i="40" s="1"/>
  <c r="U302" i="40"/>
  <c r="R302" i="40"/>
  <c r="S302" i="40" s="1"/>
  <c r="Q302" i="40"/>
  <c r="P302" i="40"/>
  <c r="N302" i="40"/>
  <c r="M302" i="40"/>
  <c r="K302" i="40"/>
  <c r="J302" i="40"/>
  <c r="G302" i="40"/>
  <c r="F302" i="40"/>
  <c r="E302" i="40"/>
  <c r="AN302" i="40" s="1"/>
  <c r="AM301" i="40"/>
  <c r="AL301" i="40"/>
  <c r="AK301" i="40"/>
  <c r="AJ301" i="40"/>
  <c r="AI301" i="40"/>
  <c r="AH301" i="40"/>
  <c r="AG301" i="40"/>
  <c r="AF301" i="40"/>
  <c r="AD301" i="40"/>
  <c r="AC301" i="40"/>
  <c r="Z301" i="40"/>
  <c r="Y301" i="40"/>
  <c r="V301" i="40"/>
  <c r="U301" i="40"/>
  <c r="R301" i="40"/>
  <c r="S301" i="40" s="1"/>
  <c r="Q301" i="40"/>
  <c r="P301" i="40"/>
  <c r="N301" i="40"/>
  <c r="M301" i="40"/>
  <c r="K301" i="40"/>
  <c r="J301" i="40"/>
  <c r="H301" i="40"/>
  <c r="G301" i="40"/>
  <c r="F301" i="40"/>
  <c r="E301" i="40"/>
  <c r="BF300" i="40"/>
  <c r="BC300" i="40"/>
  <c r="AY300" i="40"/>
  <c r="N300" i="40" s="1"/>
  <c r="AW300" i="40"/>
  <c r="K300" i="40" s="1"/>
  <c r="AU300" i="40"/>
  <c r="H300" i="40" s="1"/>
  <c r="AM300" i="40"/>
  <c r="AL300" i="40"/>
  <c r="AK300" i="40"/>
  <c r="AJ300" i="40"/>
  <c r="AI300" i="40"/>
  <c r="AH300" i="40"/>
  <c r="AG300" i="40"/>
  <c r="AF300" i="40"/>
  <c r="AD300" i="40"/>
  <c r="AC300" i="40"/>
  <c r="Z300" i="40"/>
  <c r="Y300" i="40"/>
  <c r="V300" i="40"/>
  <c r="W300" i="40" s="1"/>
  <c r="U300" i="40"/>
  <c r="R300" i="40"/>
  <c r="S300" i="40" s="1"/>
  <c r="Q300" i="40"/>
  <c r="P300" i="40"/>
  <c r="M300" i="40"/>
  <c r="J300" i="40"/>
  <c r="G300" i="40"/>
  <c r="F300" i="40"/>
  <c r="E300" i="40"/>
  <c r="BF299" i="40"/>
  <c r="BC299" i="40"/>
  <c r="AY299" i="40"/>
  <c r="AW299" i="40"/>
  <c r="K299" i="40" s="1"/>
  <c r="AU299" i="40"/>
  <c r="H299" i="40" s="1"/>
  <c r="AM299" i="40"/>
  <c r="AL299" i="40"/>
  <c r="AK299" i="40"/>
  <c r="AJ299" i="40"/>
  <c r="AI299" i="40"/>
  <c r="AH299" i="40"/>
  <c r="AG299" i="40"/>
  <c r="AF299" i="40"/>
  <c r="AD299" i="40"/>
  <c r="AC299" i="40"/>
  <c r="Z299" i="40"/>
  <c r="Y299" i="40"/>
  <c r="V299" i="40"/>
  <c r="U299" i="40"/>
  <c r="R299" i="40"/>
  <c r="Q299" i="40"/>
  <c r="P299" i="40"/>
  <c r="N299" i="40"/>
  <c r="M299" i="40"/>
  <c r="J299" i="40"/>
  <c r="G299" i="40"/>
  <c r="F299" i="40"/>
  <c r="E299" i="40"/>
  <c r="S283" i="40"/>
  <c r="S277" i="40"/>
  <c r="S271" i="40"/>
  <c r="D259" i="40"/>
  <c r="C286" i="40" s="1"/>
  <c r="K242" i="40"/>
  <c r="H242" i="40"/>
  <c r="AM242" i="40"/>
  <c r="AL242" i="40"/>
  <c r="AK242" i="40"/>
  <c r="AJ242" i="40"/>
  <c r="AI242" i="40"/>
  <c r="AH242" i="40"/>
  <c r="AG242" i="40"/>
  <c r="AF242" i="40"/>
  <c r="AD242" i="40"/>
  <c r="AC242" i="40"/>
  <c r="Z242" i="40"/>
  <c r="Y242" i="40"/>
  <c r="V242" i="40"/>
  <c r="U242" i="40"/>
  <c r="R242" i="40"/>
  <c r="S242" i="40" s="1"/>
  <c r="Q242" i="40"/>
  <c r="P242" i="40"/>
  <c r="N242" i="40"/>
  <c r="M242" i="40"/>
  <c r="J242" i="40"/>
  <c r="G242" i="40"/>
  <c r="F242" i="40"/>
  <c r="E242" i="40"/>
  <c r="D237" i="40"/>
  <c r="C285" i="40" s="1"/>
  <c r="AM235" i="40"/>
  <c r="AL235" i="40"/>
  <c r="AK235" i="40"/>
  <c r="AJ235" i="40"/>
  <c r="AI235" i="40"/>
  <c r="AH235" i="40"/>
  <c r="AG235" i="40"/>
  <c r="AF235" i="40"/>
  <c r="AD235" i="40"/>
  <c r="AC235" i="40"/>
  <c r="Z235" i="40"/>
  <c r="Y235" i="40"/>
  <c r="V235" i="40"/>
  <c r="U235" i="40"/>
  <c r="R235" i="40"/>
  <c r="S235" i="40" s="1"/>
  <c r="Q235" i="40"/>
  <c r="P235" i="40"/>
  <c r="N235" i="40"/>
  <c r="M235" i="40"/>
  <c r="K235" i="40"/>
  <c r="J235" i="40"/>
  <c r="H235" i="40"/>
  <c r="G235" i="40"/>
  <c r="F235" i="40"/>
  <c r="E235" i="40"/>
  <c r="AM234" i="40"/>
  <c r="AL234" i="40"/>
  <c r="AK234" i="40"/>
  <c r="AJ234" i="40"/>
  <c r="AI234" i="40"/>
  <c r="AH234" i="40"/>
  <c r="AG234" i="40"/>
  <c r="AF234" i="40"/>
  <c r="AD234" i="40"/>
  <c r="AC234" i="40"/>
  <c r="Z234" i="40"/>
  <c r="Y234" i="40"/>
  <c r="V234" i="40"/>
  <c r="U234" i="40"/>
  <c r="R234" i="40"/>
  <c r="S234" i="40" s="1"/>
  <c r="Q234" i="40"/>
  <c r="P234" i="40"/>
  <c r="N234" i="40"/>
  <c r="M234" i="40"/>
  <c r="K234" i="40"/>
  <c r="J234" i="40"/>
  <c r="H234" i="40"/>
  <c r="G234" i="40"/>
  <c r="F234" i="40"/>
  <c r="E234" i="40"/>
  <c r="N233" i="40"/>
  <c r="H233" i="40"/>
  <c r="AM233" i="40"/>
  <c r="AL233" i="40"/>
  <c r="AK233" i="40"/>
  <c r="AJ233" i="40"/>
  <c r="AI233" i="40"/>
  <c r="AH233" i="40"/>
  <c r="AG233" i="40"/>
  <c r="AF233" i="40"/>
  <c r="AD233" i="40"/>
  <c r="AC233" i="40"/>
  <c r="Z233" i="40"/>
  <c r="Y233" i="40"/>
  <c r="V233" i="40"/>
  <c r="U233" i="40"/>
  <c r="R233" i="40"/>
  <c r="S233" i="40" s="1"/>
  <c r="Q233" i="40"/>
  <c r="P233" i="40"/>
  <c r="M233" i="40"/>
  <c r="K233" i="40"/>
  <c r="J233" i="40"/>
  <c r="G233" i="40"/>
  <c r="F233" i="40"/>
  <c r="E233" i="40"/>
  <c r="AN233" i="40" s="1"/>
  <c r="AM231" i="40"/>
  <c r="AL231" i="40"/>
  <c r="AK231" i="40"/>
  <c r="AJ231" i="40"/>
  <c r="AI231" i="40"/>
  <c r="AH231" i="40"/>
  <c r="AG231" i="40"/>
  <c r="AF231" i="40"/>
  <c r="AD231" i="40"/>
  <c r="AC231" i="40"/>
  <c r="Z231" i="40"/>
  <c r="Y231" i="40"/>
  <c r="V231" i="40"/>
  <c r="U231" i="40"/>
  <c r="R231" i="40"/>
  <c r="S231" i="40" s="1"/>
  <c r="Q231" i="40"/>
  <c r="P231" i="40"/>
  <c r="N231" i="40"/>
  <c r="M231" i="40"/>
  <c r="K231" i="40"/>
  <c r="J231" i="40"/>
  <c r="H231" i="40"/>
  <c r="G231" i="40"/>
  <c r="F231" i="40"/>
  <c r="E231" i="40"/>
  <c r="AM229" i="40"/>
  <c r="AL229" i="40"/>
  <c r="AK229" i="40"/>
  <c r="AJ229" i="40"/>
  <c r="AI229" i="40"/>
  <c r="AH229" i="40"/>
  <c r="AG229" i="40"/>
  <c r="AF229" i="40"/>
  <c r="AD229" i="40"/>
  <c r="AC229" i="40"/>
  <c r="Z229" i="40"/>
  <c r="Y229" i="40"/>
  <c r="V229" i="40"/>
  <c r="U229" i="40"/>
  <c r="R229" i="40"/>
  <c r="S229" i="40" s="1"/>
  <c r="Q229" i="40"/>
  <c r="P229" i="40"/>
  <c r="N229" i="40"/>
  <c r="M229" i="40"/>
  <c r="K229" i="40"/>
  <c r="J229" i="40"/>
  <c r="H229" i="40"/>
  <c r="G229" i="40"/>
  <c r="F229" i="40"/>
  <c r="E229" i="40"/>
  <c r="AM228" i="40"/>
  <c r="AL228" i="40"/>
  <c r="AK228" i="40"/>
  <c r="AJ228" i="40"/>
  <c r="AI228" i="40"/>
  <c r="AH228" i="40"/>
  <c r="AG228" i="40"/>
  <c r="AF228" i="40"/>
  <c r="AD228" i="40"/>
  <c r="AC228" i="40"/>
  <c r="Z228" i="40"/>
  <c r="Y228" i="40"/>
  <c r="V228" i="40"/>
  <c r="U228" i="40"/>
  <c r="R228" i="40"/>
  <c r="S228" i="40" s="1"/>
  <c r="Q228" i="40"/>
  <c r="P228" i="40"/>
  <c r="N228" i="40"/>
  <c r="M228" i="40"/>
  <c r="K228" i="40"/>
  <c r="J228" i="40"/>
  <c r="H228" i="40"/>
  <c r="G228" i="40"/>
  <c r="F228" i="40"/>
  <c r="E228" i="40"/>
  <c r="AM226" i="40"/>
  <c r="AL226" i="40"/>
  <c r="AK226" i="40"/>
  <c r="AJ226" i="40"/>
  <c r="AI226" i="40"/>
  <c r="AH226" i="40"/>
  <c r="AG226" i="40"/>
  <c r="AF226" i="40"/>
  <c r="AD226" i="40"/>
  <c r="AC226" i="40"/>
  <c r="Z226" i="40"/>
  <c r="Y226" i="40"/>
  <c r="V226" i="40"/>
  <c r="U226" i="40"/>
  <c r="R226" i="40"/>
  <c r="S226" i="40" s="1"/>
  <c r="Q226" i="40"/>
  <c r="P226" i="40"/>
  <c r="N226" i="40"/>
  <c r="M226" i="40"/>
  <c r="K226" i="40"/>
  <c r="J226" i="40"/>
  <c r="H226" i="40"/>
  <c r="G226" i="40"/>
  <c r="F226" i="40"/>
  <c r="E226" i="40"/>
  <c r="AM225" i="40"/>
  <c r="AL225" i="40"/>
  <c r="AK225" i="40"/>
  <c r="AJ225" i="40"/>
  <c r="AI225" i="40"/>
  <c r="AH225" i="40"/>
  <c r="AG225" i="40"/>
  <c r="AF225" i="40"/>
  <c r="AD225" i="40"/>
  <c r="AC225" i="40"/>
  <c r="Z225" i="40"/>
  <c r="Y225" i="40"/>
  <c r="V225" i="40"/>
  <c r="U225" i="40"/>
  <c r="R225" i="40"/>
  <c r="S225" i="40" s="1"/>
  <c r="Q225" i="40"/>
  <c r="P225" i="40"/>
  <c r="N225" i="40"/>
  <c r="M225" i="40"/>
  <c r="K225" i="40"/>
  <c r="J225" i="40"/>
  <c r="H225" i="40"/>
  <c r="G225" i="40"/>
  <c r="F225" i="40"/>
  <c r="E225" i="40"/>
  <c r="AM224" i="40"/>
  <c r="AL224" i="40"/>
  <c r="AK224" i="40"/>
  <c r="AJ224" i="40"/>
  <c r="AI224" i="40"/>
  <c r="AH224" i="40"/>
  <c r="AG224" i="40"/>
  <c r="AF224" i="40"/>
  <c r="AD224" i="40"/>
  <c r="AC224" i="40"/>
  <c r="Z224" i="40"/>
  <c r="Y224" i="40"/>
  <c r="V224" i="40"/>
  <c r="U224" i="40"/>
  <c r="R224" i="40"/>
  <c r="S224" i="40" s="1"/>
  <c r="Q224" i="40"/>
  <c r="P224" i="40"/>
  <c r="N224" i="40"/>
  <c r="M224" i="40"/>
  <c r="K224" i="40"/>
  <c r="J224" i="40"/>
  <c r="H224" i="40"/>
  <c r="G224" i="40"/>
  <c r="F224" i="40"/>
  <c r="E224" i="40"/>
  <c r="AN224" i="40" s="1"/>
  <c r="N219" i="40"/>
  <c r="AM219" i="40"/>
  <c r="AL219" i="40"/>
  <c r="AK219" i="40"/>
  <c r="AJ219" i="40"/>
  <c r="AI219" i="40"/>
  <c r="AH219" i="40"/>
  <c r="AG219" i="40"/>
  <c r="AF219" i="40"/>
  <c r="AD219" i="40"/>
  <c r="AC219" i="40"/>
  <c r="Z219" i="40"/>
  <c r="Y219" i="40"/>
  <c r="V219" i="40"/>
  <c r="U219" i="40"/>
  <c r="R219" i="40"/>
  <c r="S219" i="40" s="1"/>
  <c r="Q219" i="40"/>
  <c r="P219" i="40"/>
  <c r="M219" i="40"/>
  <c r="K219" i="40"/>
  <c r="J219" i="40"/>
  <c r="H219" i="40"/>
  <c r="G219" i="40"/>
  <c r="F219" i="40"/>
  <c r="E219" i="40"/>
  <c r="AN219" i="40" s="1"/>
  <c r="AM218" i="40"/>
  <c r="AL218" i="40"/>
  <c r="AK218" i="40"/>
  <c r="AJ218" i="40"/>
  <c r="AI218" i="40"/>
  <c r="AH218" i="40"/>
  <c r="AG218" i="40"/>
  <c r="AF218" i="40"/>
  <c r="AD218" i="40"/>
  <c r="AC218" i="40"/>
  <c r="Z218" i="40"/>
  <c r="Y218" i="40"/>
  <c r="V218" i="40"/>
  <c r="W218" i="40" s="1"/>
  <c r="U218" i="40"/>
  <c r="R218" i="40"/>
  <c r="S218" i="40" s="1"/>
  <c r="Q218" i="40"/>
  <c r="P218" i="40"/>
  <c r="N218" i="40"/>
  <c r="M218" i="40"/>
  <c r="K218" i="40"/>
  <c r="J218" i="40"/>
  <c r="H218" i="40"/>
  <c r="G218" i="40"/>
  <c r="F218" i="40"/>
  <c r="E218" i="40"/>
  <c r="AN218" i="40" s="1"/>
  <c r="AM217" i="40"/>
  <c r="AL217" i="40"/>
  <c r="AK217" i="40"/>
  <c r="AJ217" i="40"/>
  <c r="AI217" i="40"/>
  <c r="AH217" i="40"/>
  <c r="AG217" i="40"/>
  <c r="AF217" i="40"/>
  <c r="AD217" i="40"/>
  <c r="AC217" i="40"/>
  <c r="Z217" i="40"/>
  <c r="Y217" i="40"/>
  <c r="V217" i="40"/>
  <c r="U217" i="40"/>
  <c r="R217" i="40"/>
  <c r="S217" i="40" s="1"/>
  <c r="Q217" i="40"/>
  <c r="P217" i="40"/>
  <c r="N217" i="40"/>
  <c r="M217" i="40"/>
  <c r="K217" i="40"/>
  <c r="J217" i="40"/>
  <c r="H217" i="40"/>
  <c r="G217" i="40"/>
  <c r="F217" i="40"/>
  <c r="E217" i="40"/>
  <c r="AN217" i="40" s="1"/>
  <c r="AM216" i="40"/>
  <c r="AL216" i="40"/>
  <c r="AK216" i="40"/>
  <c r="AJ216" i="40"/>
  <c r="AI216" i="40"/>
  <c r="AH216" i="40"/>
  <c r="AG216" i="40"/>
  <c r="AF216" i="40"/>
  <c r="AD216" i="40"/>
  <c r="AC216" i="40"/>
  <c r="Z216" i="40"/>
  <c r="Y216" i="40"/>
  <c r="V216" i="40"/>
  <c r="W216" i="40" s="1"/>
  <c r="U216" i="40"/>
  <c r="R216" i="40"/>
  <c r="S216" i="40" s="1"/>
  <c r="Q216" i="40"/>
  <c r="P216" i="40"/>
  <c r="N216" i="40"/>
  <c r="M216" i="40"/>
  <c r="K216" i="40"/>
  <c r="J216" i="40"/>
  <c r="H216" i="40"/>
  <c r="G216" i="40"/>
  <c r="F216" i="40"/>
  <c r="E216" i="40"/>
  <c r="D211" i="40"/>
  <c r="C284" i="40" s="1"/>
  <c r="AM209" i="40"/>
  <c r="AL209" i="40"/>
  <c r="AK209" i="40"/>
  <c r="AJ209" i="40"/>
  <c r="AI209" i="40"/>
  <c r="AH209" i="40"/>
  <c r="AG209" i="40"/>
  <c r="AF209" i="40"/>
  <c r="AD209" i="40"/>
  <c r="AC209" i="40"/>
  <c r="Z209" i="40"/>
  <c r="Y209" i="40"/>
  <c r="V209" i="40"/>
  <c r="W209" i="40" s="1"/>
  <c r="U209" i="40"/>
  <c r="R209" i="40"/>
  <c r="S209" i="40" s="1"/>
  <c r="Q209" i="40"/>
  <c r="P209" i="40"/>
  <c r="N209" i="40"/>
  <c r="M209" i="40"/>
  <c r="K209" i="40"/>
  <c r="J209" i="40"/>
  <c r="H209" i="40"/>
  <c r="G209" i="40"/>
  <c r="F209" i="40"/>
  <c r="E209" i="40"/>
  <c r="AM208" i="40"/>
  <c r="AL208" i="40"/>
  <c r="AK208" i="40"/>
  <c r="AJ208" i="40"/>
  <c r="AI208" i="40"/>
  <c r="AH208" i="40"/>
  <c r="AG208" i="40"/>
  <c r="AF208" i="40"/>
  <c r="AD208" i="40"/>
  <c r="AC208" i="40"/>
  <c r="Z208" i="40"/>
  <c r="Y208" i="40"/>
  <c r="V208" i="40"/>
  <c r="U208" i="40"/>
  <c r="R208" i="40"/>
  <c r="S208" i="40" s="1"/>
  <c r="Q208" i="40"/>
  <c r="P208" i="40"/>
  <c r="N208" i="40"/>
  <c r="M208" i="40"/>
  <c r="K208" i="40"/>
  <c r="J208" i="40"/>
  <c r="H208" i="40"/>
  <c r="G208" i="40"/>
  <c r="F208" i="40"/>
  <c r="E208" i="40"/>
  <c r="AM207" i="40"/>
  <c r="AL207" i="40"/>
  <c r="AK207" i="40"/>
  <c r="AJ207" i="40"/>
  <c r="AI207" i="40"/>
  <c r="AH207" i="40"/>
  <c r="AG207" i="40"/>
  <c r="AF207" i="40"/>
  <c r="AD207" i="40"/>
  <c r="AC207" i="40"/>
  <c r="Z207" i="40"/>
  <c r="Y207" i="40"/>
  <c r="V207" i="40"/>
  <c r="U207" i="40"/>
  <c r="R207" i="40"/>
  <c r="S207" i="40" s="1"/>
  <c r="Q207" i="40"/>
  <c r="P207" i="40"/>
  <c r="N207" i="40"/>
  <c r="M207" i="40"/>
  <c r="K207" i="40"/>
  <c r="J207" i="40"/>
  <c r="H207" i="40"/>
  <c r="G207" i="40"/>
  <c r="F207" i="40"/>
  <c r="E207" i="40"/>
  <c r="AM205" i="40"/>
  <c r="AL205" i="40"/>
  <c r="AK205" i="40"/>
  <c r="AJ205" i="40"/>
  <c r="AI205" i="40"/>
  <c r="AH205" i="40"/>
  <c r="AG205" i="40"/>
  <c r="AF205" i="40"/>
  <c r="AD205" i="40"/>
  <c r="AC205" i="40"/>
  <c r="Z205" i="40"/>
  <c r="Y205" i="40"/>
  <c r="V205" i="40"/>
  <c r="W205" i="40" s="1"/>
  <c r="U205" i="40"/>
  <c r="R205" i="40"/>
  <c r="S205" i="40" s="1"/>
  <c r="Q205" i="40"/>
  <c r="P205" i="40"/>
  <c r="N205" i="40"/>
  <c r="M205" i="40"/>
  <c r="K205" i="40"/>
  <c r="J205" i="40"/>
  <c r="H205" i="40"/>
  <c r="G205" i="40"/>
  <c r="F205" i="40"/>
  <c r="E205" i="40"/>
  <c r="AM204" i="40"/>
  <c r="AL204" i="40"/>
  <c r="AK204" i="40"/>
  <c r="AJ204" i="40"/>
  <c r="AI204" i="40"/>
  <c r="AH204" i="40"/>
  <c r="AG204" i="40"/>
  <c r="AF204" i="40"/>
  <c r="AD204" i="40"/>
  <c r="AC204" i="40"/>
  <c r="Z204" i="40"/>
  <c r="Y204" i="40"/>
  <c r="V204" i="40"/>
  <c r="W204" i="40" s="1"/>
  <c r="U204" i="40"/>
  <c r="R204" i="40"/>
  <c r="S204" i="40" s="1"/>
  <c r="Q204" i="40"/>
  <c r="P204" i="40"/>
  <c r="N204" i="40"/>
  <c r="M204" i="40"/>
  <c r="K204" i="40"/>
  <c r="J204" i="40"/>
  <c r="H204" i="40"/>
  <c r="G204" i="40"/>
  <c r="F204" i="40"/>
  <c r="E204" i="40"/>
  <c r="AM203" i="40"/>
  <c r="AL203" i="40"/>
  <c r="AK203" i="40"/>
  <c r="AJ203" i="40"/>
  <c r="AI203" i="40"/>
  <c r="AH203" i="40"/>
  <c r="AG203" i="40"/>
  <c r="AF203" i="40"/>
  <c r="AD203" i="40"/>
  <c r="AC203" i="40"/>
  <c r="Z203" i="40"/>
  <c r="Y203" i="40"/>
  <c r="V203" i="40"/>
  <c r="W203" i="40" s="1"/>
  <c r="U203" i="40"/>
  <c r="R203" i="40"/>
  <c r="S203" i="40" s="1"/>
  <c r="Q203" i="40"/>
  <c r="P203" i="40"/>
  <c r="N203" i="40"/>
  <c r="M203" i="40"/>
  <c r="K203" i="40"/>
  <c r="J203" i="40"/>
  <c r="H203" i="40"/>
  <c r="G203" i="40"/>
  <c r="F203" i="40"/>
  <c r="E203" i="40"/>
  <c r="AM202" i="40"/>
  <c r="AL202" i="40"/>
  <c r="AK202" i="40"/>
  <c r="AJ202" i="40"/>
  <c r="AI202" i="40"/>
  <c r="AH202" i="40"/>
  <c r="AG202" i="40"/>
  <c r="AF202" i="40"/>
  <c r="AD202" i="40"/>
  <c r="AC202" i="40"/>
  <c r="Z202" i="40"/>
  <c r="Y202" i="40"/>
  <c r="V202" i="40"/>
  <c r="W202" i="40" s="1"/>
  <c r="U202" i="40"/>
  <c r="R202" i="40"/>
  <c r="S202" i="40" s="1"/>
  <c r="Q202" i="40"/>
  <c r="P202" i="40"/>
  <c r="N202" i="40"/>
  <c r="M202" i="40"/>
  <c r="K202" i="40"/>
  <c r="J202" i="40"/>
  <c r="H202" i="40"/>
  <c r="G202" i="40"/>
  <c r="F202" i="40"/>
  <c r="E202" i="40"/>
  <c r="AM201" i="40"/>
  <c r="AL201" i="40"/>
  <c r="AK201" i="40"/>
  <c r="AJ201" i="40"/>
  <c r="AI201" i="40"/>
  <c r="AH201" i="40"/>
  <c r="AG201" i="40"/>
  <c r="AF201" i="40"/>
  <c r="AD201" i="40"/>
  <c r="AC201" i="40"/>
  <c r="Z201" i="40"/>
  <c r="Y201" i="40"/>
  <c r="V201" i="40"/>
  <c r="W201" i="40" s="1"/>
  <c r="U201" i="40"/>
  <c r="R201" i="40"/>
  <c r="S201" i="40" s="1"/>
  <c r="Q201" i="40"/>
  <c r="P201" i="40"/>
  <c r="N201" i="40"/>
  <c r="M201" i="40"/>
  <c r="K201" i="40"/>
  <c r="J201" i="40"/>
  <c r="H201" i="40"/>
  <c r="G201" i="40"/>
  <c r="F201" i="40"/>
  <c r="E201" i="40"/>
  <c r="AM200" i="40"/>
  <c r="AL200" i="40"/>
  <c r="AK200" i="40"/>
  <c r="AJ200" i="40"/>
  <c r="AI200" i="40"/>
  <c r="AH200" i="40"/>
  <c r="AG200" i="40"/>
  <c r="AF200" i="40"/>
  <c r="AD200" i="40"/>
  <c r="AC200" i="40"/>
  <c r="Z200" i="40"/>
  <c r="Y200" i="40"/>
  <c r="V200" i="40"/>
  <c r="U200" i="40"/>
  <c r="R200" i="40"/>
  <c r="Q200" i="40"/>
  <c r="P200" i="40"/>
  <c r="N200" i="40"/>
  <c r="M200" i="40"/>
  <c r="K200" i="40"/>
  <c r="J200" i="40"/>
  <c r="H200" i="40"/>
  <c r="G200" i="40"/>
  <c r="F200" i="40"/>
  <c r="E200" i="40"/>
  <c r="D195" i="40"/>
  <c r="C280" i="40" s="1"/>
  <c r="AM193" i="40"/>
  <c r="AL193" i="40"/>
  <c r="AK193" i="40"/>
  <c r="AJ193" i="40"/>
  <c r="AI193" i="40"/>
  <c r="AH193" i="40"/>
  <c r="AG193" i="40"/>
  <c r="AF193" i="40"/>
  <c r="AD193" i="40"/>
  <c r="AC193" i="40"/>
  <c r="Z193" i="40"/>
  <c r="Y193" i="40"/>
  <c r="V193" i="40"/>
  <c r="W193" i="40" s="1"/>
  <c r="U193" i="40"/>
  <c r="R193" i="40"/>
  <c r="S193" i="40" s="1"/>
  <c r="Q193" i="40"/>
  <c r="P193" i="40"/>
  <c r="N193" i="40"/>
  <c r="M193" i="40"/>
  <c r="K193" i="40"/>
  <c r="J193" i="40"/>
  <c r="H193" i="40"/>
  <c r="G193" i="40"/>
  <c r="F193" i="40"/>
  <c r="E193" i="40"/>
  <c r="AM192" i="40"/>
  <c r="AL192" i="40"/>
  <c r="AK192" i="40"/>
  <c r="AJ192" i="40"/>
  <c r="AI192" i="40"/>
  <c r="AH192" i="40"/>
  <c r="AG192" i="40"/>
  <c r="AF192" i="40"/>
  <c r="AD192" i="40"/>
  <c r="AC192" i="40"/>
  <c r="Z192" i="40"/>
  <c r="Y192" i="40"/>
  <c r="V192" i="40"/>
  <c r="W192" i="40" s="1"/>
  <c r="U192" i="40"/>
  <c r="R192" i="40"/>
  <c r="S192" i="40" s="1"/>
  <c r="Q192" i="40"/>
  <c r="P192" i="40"/>
  <c r="N192" i="40"/>
  <c r="M192" i="40"/>
  <c r="K192" i="40"/>
  <c r="J192" i="40"/>
  <c r="H192" i="40"/>
  <c r="G192" i="40"/>
  <c r="F192" i="40"/>
  <c r="E192" i="40"/>
  <c r="AM191" i="40"/>
  <c r="AL191" i="40"/>
  <c r="AK191" i="40"/>
  <c r="AJ191" i="40"/>
  <c r="AI191" i="40"/>
  <c r="AH191" i="40"/>
  <c r="AG191" i="40"/>
  <c r="AF191" i="40"/>
  <c r="AD191" i="40"/>
  <c r="AC191" i="40"/>
  <c r="Z191" i="40"/>
  <c r="Y191" i="40"/>
  <c r="V191" i="40"/>
  <c r="W191" i="40" s="1"/>
  <c r="U191" i="40"/>
  <c r="R191" i="40"/>
  <c r="S191" i="40" s="1"/>
  <c r="Q191" i="40"/>
  <c r="P191" i="40"/>
  <c r="N191" i="40"/>
  <c r="M191" i="40"/>
  <c r="K191" i="40"/>
  <c r="J191" i="40"/>
  <c r="H191" i="40"/>
  <c r="G191" i="40"/>
  <c r="F191" i="40"/>
  <c r="E191" i="40"/>
  <c r="AM190" i="40"/>
  <c r="AL190" i="40"/>
  <c r="AK190" i="40"/>
  <c r="AJ190" i="40"/>
  <c r="AI190" i="40"/>
  <c r="AH190" i="40"/>
  <c r="AG190" i="40"/>
  <c r="AF190" i="40"/>
  <c r="AD190" i="40"/>
  <c r="AC190" i="40"/>
  <c r="Z190" i="40"/>
  <c r="Y190" i="40"/>
  <c r="V190" i="40"/>
  <c r="W190" i="40" s="1"/>
  <c r="U190" i="40"/>
  <c r="R190" i="40"/>
  <c r="S190" i="40" s="1"/>
  <c r="Q190" i="40"/>
  <c r="P190" i="40"/>
  <c r="N190" i="40"/>
  <c r="M190" i="40"/>
  <c r="K190" i="40"/>
  <c r="J190" i="40"/>
  <c r="H190" i="40"/>
  <c r="G190" i="40"/>
  <c r="F190" i="40"/>
  <c r="E190" i="40"/>
  <c r="AM188" i="40"/>
  <c r="AL188" i="40"/>
  <c r="AK188" i="40"/>
  <c r="AJ188" i="40"/>
  <c r="AI188" i="40"/>
  <c r="AH188" i="40"/>
  <c r="AG188" i="40"/>
  <c r="AF188" i="40"/>
  <c r="AD188" i="40"/>
  <c r="AC188" i="40"/>
  <c r="Z188" i="40"/>
  <c r="Y188" i="40"/>
  <c r="V188" i="40"/>
  <c r="W188" i="40" s="1"/>
  <c r="U188" i="40"/>
  <c r="R188" i="40"/>
  <c r="S188" i="40" s="1"/>
  <c r="Q188" i="40"/>
  <c r="P188" i="40"/>
  <c r="N188" i="40"/>
  <c r="M188" i="40"/>
  <c r="K188" i="40"/>
  <c r="J188" i="40"/>
  <c r="H188" i="40"/>
  <c r="G188" i="40"/>
  <c r="F188" i="40"/>
  <c r="E188" i="40"/>
  <c r="AM186" i="40"/>
  <c r="AL186" i="40"/>
  <c r="AK186" i="40"/>
  <c r="AJ186" i="40"/>
  <c r="AI186" i="40"/>
  <c r="AH186" i="40"/>
  <c r="AG186" i="40"/>
  <c r="AF186" i="40"/>
  <c r="AD186" i="40"/>
  <c r="AC186" i="40"/>
  <c r="Z186" i="40"/>
  <c r="Y186" i="40"/>
  <c r="V186" i="40"/>
  <c r="W186" i="40" s="1"/>
  <c r="U186" i="40"/>
  <c r="R186" i="40"/>
  <c r="S186" i="40" s="1"/>
  <c r="Q186" i="40"/>
  <c r="P186" i="40"/>
  <c r="N186" i="40"/>
  <c r="M186" i="40"/>
  <c r="K186" i="40"/>
  <c r="J186" i="40"/>
  <c r="H186" i="40"/>
  <c r="G186" i="40"/>
  <c r="F186" i="40"/>
  <c r="E186" i="40"/>
  <c r="AM185" i="40"/>
  <c r="AL185" i="40"/>
  <c r="AK185" i="40"/>
  <c r="AJ185" i="40"/>
  <c r="AI185" i="40"/>
  <c r="AH185" i="40"/>
  <c r="AG185" i="40"/>
  <c r="AF185" i="40"/>
  <c r="AD185" i="40"/>
  <c r="AC185" i="40"/>
  <c r="Z185" i="40"/>
  <c r="Y185" i="40"/>
  <c r="V185" i="40"/>
  <c r="W185" i="40" s="1"/>
  <c r="U185" i="40"/>
  <c r="R185" i="40"/>
  <c r="S185" i="40" s="1"/>
  <c r="Q185" i="40"/>
  <c r="P185" i="40"/>
  <c r="N185" i="40"/>
  <c r="M185" i="40"/>
  <c r="K185" i="40"/>
  <c r="J185" i="40"/>
  <c r="H185" i="40"/>
  <c r="G185" i="40"/>
  <c r="F185" i="40"/>
  <c r="E185" i="40"/>
  <c r="AM184" i="40"/>
  <c r="AL184" i="40"/>
  <c r="AK184" i="40"/>
  <c r="AJ184" i="40"/>
  <c r="AI184" i="40"/>
  <c r="AH184" i="40"/>
  <c r="AG184" i="40"/>
  <c r="AF184" i="40"/>
  <c r="AD184" i="40"/>
  <c r="AC184" i="40"/>
  <c r="Z184" i="40"/>
  <c r="Y184" i="40"/>
  <c r="V184" i="40"/>
  <c r="W184" i="40" s="1"/>
  <c r="U184" i="40"/>
  <c r="R184" i="40"/>
  <c r="S184" i="40" s="1"/>
  <c r="Q184" i="40"/>
  <c r="P184" i="40"/>
  <c r="N184" i="40"/>
  <c r="M184" i="40"/>
  <c r="K184" i="40"/>
  <c r="J184" i="40"/>
  <c r="H184" i="40"/>
  <c r="G184" i="40"/>
  <c r="F184" i="40"/>
  <c r="E184" i="40"/>
  <c r="AM183" i="40"/>
  <c r="AL183" i="40"/>
  <c r="AK183" i="40"/>
  <c r="AJ183" i="40"/>
  <c r="AI183" i="40"/>
  <c r="AH183" i="40"/>
  <c r="AG183" i="40"/>
  <c r="AF183" i="40"/>
  <c r="AD183" i="40"/>
  <c r="AC183" i="40"/>
  <c r="Z183" i="40"/>
  <c r="Y183" i="40"/>
  <c r="V183" i="40"/>
  <c r="W183" i="40" s="1"/>
  <c r="U183" i="40"/>
  <c r="R183" i="40"/>
  <c r="S183" i="40" s="1"/>
  <c r="Q183" i="40"/>
  <c r="P183" i="40"/>
  <c r="N183" i="40"/>
  <c r="M183" i="40"/>
  <c r="K183" i="40"/>
  <c r="J183" i="40"/>
  <c r="H183" i="40"/>
  <c r="G183" i="40"/>
  <c r="F183" i="40"/>
  <c r="E183" i="40"/>
  <c r="AM182" i="40"/>
  <c r="AL182" i="40"/>
  <c r="AK182" i="40"/>
  <c r="AJ182" i="40"/>
  <c r="AI182" i="40"/>
  <c r="AH182" i="40"/>
  <c r="AG182" i="40"/>
  <c r="AF182" i="40"/>
  <c r="AD182" i="40"/>
  <c r="AC182" i="40"/>
  <c r="Z182" i="40"/>
  <c r="Y182" i="40"/>
  <c r="V182" i="40"/>
  <c r="W182" i="40" s="1"/>
  <c r="U182" i="40"/>
  <c r="R182" i="40"/>
  <c r="S182" i="40" s="1"/>
  <c r="Q182" i="40"/>
  <c r="P182" i="40"/>
  <c r="N182" i="40"/>
  <c r="M182" i="40"/>
  <c r="K182" i="40"/>
  <c r="J182" i="40"/>
  <c r="H182" i="40"/>
  <c r="G182" i="40"/>
  <c r="F182" i="40"/>
  <c r="E182" i="40"/>
  <c r="AM181" i="40"/>
  <c r="AL181" i="40"/>
  <c r="AK181" i="40"/>
  <c r="AJ181" i="40"/>
  <c r="AI181" i="40"/>
  <c r="AH181" i="40"/>
  <c r="AG181" i="40"/>
  <c r="AF181" i="40"/>
  <c r="AD181" i="40"/>
  <c r="AC181" i="40"/>
  <c r="Z181" i="40"/>
  <c r="Y181" i="40"/>
  <c r="V181" i="40"/>
  <c r="U181" i="40"/>
  <c r="R181" i="40"/>
  <c r="S181" i="40" s="1"/>
  <c r="Q181" i="40"/>
  <c r="P181" i="40"/>
  <c r="N181" i="40"/>
  <c r="M181" i="40"/>
  <c r="K181" i="40"/>
  <c r="J181" i="40"/>
  <c r="H181" i="40"/>
  <c r="G181" i="40"/>
  <c r="F181" i="40"/>
  <c r="E181" i="40"/>
  <c r="AM179" i="40"/>
  <c r="AL179" i="40"/>
  <c r="AK179" i="40"/>
  <c r="AJ179" i="40"/>
  <c r="AI179" i="40"/>
  <c r="AH179" i="40"/>
  <c r="AG179" i="40"/>
  <c r="AF179" i="40"/>
  <c r="AD179" i="40"/>
  <c r="AC179" i="40"/>
  <c r="Z179" i="40"/>
  <c r="Y179" i="40"/>
  <c r="V179" i="40"/>
  <c r="W179" i="40" s="1"/>
  <c r="U179" i="40"/>
  <c r="R179" i="40"/>
  <c r="S179" i="40" s="1"/>
  <c r="Q179" i="40"/>
  <c r="P179" i="40"/>
  <c r="N179" i="40"/>
  <c r="M179" i="40"/>
  <c r="K179" i="40"/>
  <c r="J179" i="40"/>
  <c r="H179" i="40"/>
  <c r="G179" i="40"/>
  <c r="F179" i="40"/>
  <c r="E179" i="40"/>
  <c r="AM178" i="40"/>
  <c r="AL178" i="40"/>
  <c r="AK178" i="40"/>
  <c r="AJ178" i="40"/>
  <c r="AI178" i="40"/>
  <c r="AH178" i="40"/>
  <c r="AG178" i="40"/>
  <c r="AF178" i="40"/>
  <c r="AD178" i="40"/>
  <c r="AC178" i="40"/>
  <c r="Z178" i="40"/>
  <c r="Y178" i="40"/>
  <c r="V178" i="40"/>
  <c r="W178" i="40" s="1"/>
  <c r="U178" i="40"/>
  <c r="R178" i="40"/>
  <c r="S178" i="40" s="1"/>
  <c r="Q178" i="40"/>
  <c r="P178" i="40"/>
  <c r="N178" i="40"/>
  <c r="M178" i="40"/>
  <c r="K178" i="40"/>
  <c r="J178" i="40"/>
  <c r="H178" i="40"/>
  <c r="G178" i="40"/>
  <c r="F178" i="40"/>
  <c r="E178" i="40"/>
  <c r="AM177" i="40"/>
  <c r="AL177" i="40"/>
  <c r="AK177" i="40"/>
  <c r="AJ177" i="40"/>
  <c r="AI177" i="40"/>
  <c r="AH177" i="40"/>
  <c r="AG177" i="40"/>
  <c r="AF177" i="40"/>
  <c r="AD177" i="40"/>
  <c r="AC177" i="40"/>
  <c r="Z177" i="40"/>
  <c r="Y177" i="40"/>
  <c r="V177" i="40"/>
  <c r="W177" i="40" s="1"/>
  <c r="U177" i="40"/>
  <c r="R177" i="40"/>
  <c r="S177" i="40" s="1"/>
  <c r="Q177" i="40"/>
  <c r="P177" i="40"/>
  <c r="N177" i="40"/>
  <c r="M177" i="40"/>
  <c r="K177" i="40"/>
  <c r="J177" i="40"/>
  <c r="H177" i="40"/>
  <c r="G177" i="40"/>
  <c r="F177" i="40"/>
  <c r="E177" i="40"/>
  <c r="AM176" i="40"/>
  <c r="AL176" i="40"/>
  <c r="AK176" i="40"/>
  <c r="AJ176" i="40"/>
  <c r="AI176" i="40"/>
  <c r="AH176" i="40"/>
  <c r="AG176" i="40"/>
  <c r="AF176" i="40"/>
  <c r="AD176" i="40"/>
  <c r="AC176" i="40"/>
  <c r="Z176" i="40"/>
  <c r="Y176" i="40"/>
  <c r="V176" i="40"/>
  <c r="W176" i="40" s="1"/>
  <c r="U176" i="40"/>
  <c r="R176" i="40"/>
  <c r="S176" i="40" s="1"/>
  <c r="Q176" i="40"/>
  <c r="P176" i="40"/>
  <c r="N176" i="40"/>
  <c r="M176" i="40"/>
  <c r="K176" i="40"/>
  <c r="J176" i="40"/>
  <c r="H176" i="40"/>
  <c r="G176" i="40"/>
  <c r="F176" i="40"/>
  <c r="E176" i="40"/>
  <c r="AM175" i="40"/>
  <c r="AL175" i="40"/>
  <c r="AK175" i="40"/>
  <c r="AJ175" i="40"/>
  <c r="AI175" i="40"/>
  <c r="AH175" i="40"/>
  <c r="AG175" i="40"/>
  <c r="AF175" i="40"/>
  <c r="AD175" i="40"/>
  <c r="AC175" i="40"/>
  <c r="Z175" i="40"/>
  <c r="Y175" i="40"/>
  <c r="V175" i="40"/>
  <c r="W175" i="40" s="1"/>
  <c r="U175" i="40"/>
  <c r="R175" i="40"/>
  <c r="S175" i="40" s="1"/>
  <c r="Q175" i="40"/>
  <c r="P175" i="40"/>
  <c r="N175" i="40"/>
  <c r="M175" i="40"/>
  <c r="K175" i="40"/>
  <c r="J175" i="40"/>
  <c r="H175" i="40"/>
  <c r="G175" i="40"/>
  <c r="F175" i="40"/>
  <c r="E175" i="40"/>
  <c r="AM174" i="40"/>
  <c r="AL174" i="40"/>
  <c r="AK174" i="40"/>
  <c r="AJ174" i="40"/>
  <c r="AI174" i="40"/>
  <c r="AH174" i="40"/>
  <c r="AG174" i="40"/>
  <c r="AF174" i="40"/>
  <c r="AD174" i="40"/>
  <c r="AC174" i="40"/>
  <c r="Z174" i="40"/>
  <c r="Y174" i="40"/>
  <c r="V174" i="40"/>
  <c r="W174" i="40" s="1"/>
  <c r="U174" i="40"/>
  <c r="R174" i="40"/>
  <c r="S174" i="40" s="1"/>
  <c r="Q174" i="40"/>
  <c r="P174" i="40"/>
  <c r="N174" i="40"/>
  <c r="M174" i="40"/>
  <c r="K174" i="40"/>
  <c r="J174" i="40"/>
  <c r="H174" i="40"/>
  <c r="G174" i="40"/>
  <c r="F174" i="40"/>
  <c r="E174" i="40"/>
  <c r="BF173" i="40"/>
  <c r="BC173" i="40"/>
  <c r="AY173" i="40"/>
  <c r="AW173" i="40"/>
  <c r="K173" i="40" s="1"/>
  <c r="AU173" i="40"/>
  <c r="H173" i="40" s="1"/>
  <c r="AM173" i="40"/>
  <c r="AL173" i="40"/>
  <c r="AK173" i="40"/>
  <c r="AJ173" i="40"/>
  <c r="AI173" i="40"/>
  <c r="AH173" i="40"/>
  <c r="AG173" i="40"/>
  <c r="AF173" i="40"/>
  <c r="AD173" i="40"/>
  <c r="AC173" i="40"/>
  <c r="Z173" i="40"/>
  <c r="Y173" i="40"/>
  <c r="V173" i="40"/>
  <c r="U173" i="40"/>
  <c r="R173" i="40"/>
  <c r="S173" i="40" s="1"/>
  <c r="Q173" i="40"/>
  <c r="P173" i="40"/>
  <c r="N173" i="40"/>
  <c r="M173" i="40"/>
  <c r="J173" i="40"/>
  <c r="G173" i="40"/>
  <c r="F173" i="40"/>
  <c r="E173" i="40"/>
  <c r="AN173" i="40" s="1"/>
  <c r="AM172" i="40"/>
  <c r="AL172" i="40"/>
  <c r="AK172" i="40"/>
  <c r="AJ172" i="40"/>
  <c r="AI172" i="40"/>
  <c r="AH172" i="40"/>
  <c r="AG172" i="40"/>
  <c r="AF172" i="40"/>
  <c r="AD172" i="40"/>
  <c r="AC172" i="40"/>
  <c r="Z172" i="40"/>
  <c r="Y172" i="40"/>
  <c r="V172" i="40"/>
  <c r="U172" i="40"/>
  <c r="R172" i="40"/>
  <c r="Q172" i="40"/>
  <c r="P172" i="40"/>
  <c r="N172" i="40"/>
  <c r="M172" i="40"/>
  <c r="K172" i="40"/>
  <c r="J172" i="40"/>
  <c r="H172" i="40"/>
  <c r="G172" i="40"/>
  <c r="F172" i="40"/>
  <c r="E172" i="40"/>
  <c r="AN172" i="40" s="1"/>
  <c r="D167" i="40"/>
  <c r="C279" i="40" s="1"/>
  <c r="AM165" i="40"/>
  <c r="AL165" i="40"/>
  <c r="AK165" i="40"/>
  <c r="AJ165" i="40"/>
  <c r="AI165" i="40"/>
  <c r="AH165" i="40"/>
  <c r="AG165" i="40"/>
  <c r="AF165" i="40"/>
  <c r="AD165" i="40"/>
  <c r="AC165" i="40"/>
  <c r="Z165" i="40"/>
  <c r="Y165" i="40"/>
  <c r="V165" i="40"/>
  <c r="U165" i="40"/>
  <c r="R165" i="40"/>
  <c r="S165" i="40" s="1"/>
  <c r="Q165" i="40"/>
  <c r="P165" i="40"/>
  <c r="N165" i="40"/>
  <c r="M165" i="40"/>
  <c r="K165" i="40"/>
  <c r="J165" i="40"/>
  <c r="H165" i="40"/>
  <c r="G165" i="40"/>
  <c r="F165" i="40"/>
  <c r="E165" i="40"/>
  <c r="AM164" i="40"/>
  <c r="AL164" i="40"/>
  <c r="AK164" i="40"/>
  <c r="AJ164" i="40"/>
  <c r="AI164" i="40"/>
  <c r="AH164" i="40"/>
  <c r="AG164" i="40"/>
  <c r="AF164" i="40"/>
  <c r="AD164" i="40"/>
  <c r="AC164" i="40"/>
  <c r="Z164" i="40"/>
  <c r="Y164" i="40"/>
  <c r="V164" i="40"/>
  <c r="U164" i="40"/>
  <c r="R164" i="40"/>
  <c r="S164" i="40" s="1"/>
  <c r="Q164" i="40"/>
  <c r="P164" i="40"/>
  <c r="N164" i="40"/>
  <c r="M164" i="40"/>
  <c r="K164" i="40"/>
  <c r="J164" i="40"/>
  <c r="H164" i="40"/>
  <c r="G164" i="40"/>
  <c r="F164" i="40"/>
  <c r="E164" i="40"/>
  <c r="AM163" i="40"/>
  <c r="AL163" i="40"/>
  <c r="AK163" i="40"/>
  <c r="AJ163" i="40"/>
  <c r="AI163" i="40"/>
  <c r="AH163" i="40"/>
  <c r="AG163" i="40"/>
  <c r="AF163" i="40"/>
  <c r="AD163" i="40"/>
  <c r="AC163" i="40"/>
  <c r="Z163" i="40"/>
  <c r="Y163" i="40"/>
  <c r="V163" i="40"/>
  <c r="U163" i="40"/>
  <c r="R163" i="40"/>
  <c r="S163" i="40" s="1"/>
  <c r="Q163" i="40"/>
  <c r="P163" i="40"/>
  <c r="N163" i="40"/>
  <c r="M163" i="40"/>
  <c r="K163" i="40"/>
  <c r="J163" i="40"/>
  <c r="H163" i="40"/>
  <c r="G163" i="40"/>
  <c r="F163" i="40"/>
  <c r="E163" i="40"/>
  <c r="AM162" i="40"/>
  <c r="AL162" i="40"/>
  <c r="AK162" i="40"/>
  <c r="AJ162" i="40"/>
  <c r="AI162" i="40"/>
  <c r="AH162" i="40"/>
  <c r="AG162" i="40"/>
  <c r="AF162" i="40"/>
  <c r="AD162" i="40"/>
  <c r="AC162" i="40"/>
  <c r="Z162" i="40"/>
  <c r="Y162" i="40"/>
  <c r="V162" i="40"/>
  <c r="U162" i="40"/>
  <c r="R162" i="40"/>
  <c r="S162" i="40" s="1"/>
  <c r="Q162" i="40"/>
  <c r="P162" i="40"/>
  <c r="N162" i="40"/>
  <c r="M162" i="40"/>
  <c r="K162" i="40"/>
  <c r="J162" i="40"/>
  <c r="H162" i="40"/>
  <c r="G162" i="40"/>
  <c r="F162" i="40"/>
  <c r="E162" i="40"/>
  <c r="AN162" i="40" s="1"/>
  <c r="AM161" i="40"/>
  <c r="AL161" i="40"/>
  <c r="AK161" i="40"/>
  <c r="AJ161" i="40"/>
  <c r="AI161" i="40"/>
  <c r="AH161" i="40"/>
  <c r="AG161" i="40"/>
  <c r="AF161" i="40"/>
  <c r="AD161" i="40"/>
  <c r="AC161" i="40"/>
  <c r="Z161" i="40"/>
  <c r="Y161" i="40"/>
  <c r="V161" i="40"/>
  <c r="U161" i="40"/>
  <c r="R161" i="40"/>
  <c r="S161" i="40" s="1"/>
  <c r="Q161" i="40"/>
  <c r="P161" i="40"/>
  <c r="N161" i="40"/>
  <c r="M161" i="40"/>
  <c r="K161" i="40"/>
  <c r="J161" i="40"/>
  <c r="H161" i="40"/>
  <c r="G161" i="40"/>
  <c r="F161" i="40"/>
  <c r="E161" i="40"/>
  <c r="BF160" i="40"/>
  <c r="BC160" i="40"/>
  <c r="AY160" i="40"/>
  <c r="N160" i="40" s="1"/>
  <c r="AW160" i="40"/>
  <c r="K160" i="40" s="1"/>
  <c r="AU160" i="40"/>
  <c r="H160" i="40" s="1"/>
  <c r="AM160" i="40"/>
  <c r="AL160" i="40"/>
  <c r="AK160" i="40"/>
  <c r="AJ160" i="40"/>
  <c r="AI160" i="40"/>
  <c r="AH160" i="40"/>
  <c r="AG160" i="40"/>
  <c r="AF160" i="40"/>
  <c r="AD160" i="40"/>
  <c r="AC160" i="40"/>
  <c r="Z160" i="40"/>
  <c r="Y160" i="40"/>
  <c r="V160" i="40"/>
  <c r="W160" i="40" s="1"/>
  <c r="U160" i="40"/>
  <c r="R160" i="40"/>
  <c r="S160" i="40" s="1"/>
  <c r="Q160" i="40"/>
  <c r="P160" i="40"/>
  <c r="M160" i="40"/>
  <c r="J160" i="40"/>
  <c r="G160" i="40"/>
  <c r="F160" i="40"/>
  <c r="E160" i="40"/>
  <c r="BC159" i="40"/>
  <c r="AY159" i="40"/>
  <c r="AW159" i="40"/>
  <c r="K159" i="40" s="1"/>
  <c r="AU159" i="40"/>
  <c r="H159" i="40" s="1"/>
  <c r="AM159" i="40"/>
  <c r="AL159" i="40"/>
  <c r="AK159" i="40"/>
  <c r="AJ159" i="40"/>
  <c r="AI159" i="40"/>
  <c r="AH159" i="40"/>
  <c r="AG159" i="40"/>
  <c r="AF159" i="40"/>
  <c r="AD159" i="40"/>
  <c r="AC159" i="40"/>
  <c r="Z159" i="40"/>
  <c r="Y159" i="40"/>
  <c r="V159" i="40"/>
  <c r="W159" i="40" s="1"/>
  <c r="U159" i="40"/>
  <c r="R159" i="40"/>
  <c r="S159" i="40" s="1"/>
  <c r="Q159" i="40"/>
  <c r="P159" i="40"/>
  <c r="N159" i="40"/>
  <c r="M159" i="40"/>
  <c r="J159" i="40"/>
  <c r="G159" i="40"/>
  <c r="F159" i="40"/>
  <c r="E159" i="40"/>
  <c r="AN159" i="40" s="1"/>
  <c r="AM158" i="40"/>
  <c r="AL158" i="40"/>
  <c r="AK158" i="40"/>
  <c r="AJ158" i="40"/>
  <c r="AI158" i="40"/>
  <c r="AH158" i="40"/>
  <c r="AG158" i="40"/>
  <c r="AF158" i="40"/>
  <c r="AD158" i="40"/>
  <c r="AC158" i="40"/>
  <c r="Z158" i="40"/>
  <c r="Y158" i="40"/>
  <c r="V158" i="40"/>
  <c r="W158" i="40" s="1"/>
  <c r="U158" i="40"/>
  <c r="R158" i="40"/>
  <c r="S158" i="40" s="1"/>
  <c r="Q158" i="40"/>
  <c r="P158" i="40"/>
  <c r="N158" i="40"/>
  <c r="M158" i="40"/>
  <c r="K158" i="40"/>
  <c r="J158" i="40"/>
  <c r="H158" i="40"/>
  <c r="G158" i="40"/>
  <c r="F158" i="40"/>
  <c r="E158" i="40"/>
  <c r="AN158" i="40" s="1"/>
  <c r="BF157" i="40"/>
  <c r="BC157" i="40"/>
  <c r="AY157" i="40"/>
  <c r="N157" i="40" s="1"/>
  <c r="AW157" i="40"/>
  <c r="K157" i="40" s="1"/>
  <c r="AU157" i="40"/>
  <c r="H157" i="40" s="1"/>
  <c r="AM157" i="40"/>
  <c r="AL157" i="40"/>
  <c r="AK157" i="40"/>
  <c r="AJ157" i="40"/>
  <c r="AI157" i="40"/>
  <c r="AH157" i="40"/>
  <c r="AG157" i="40"/>
  <c r="AF157" i="40"/>
  <c r="AD157" i="40"/>
  <c r="AC157" i="40"/>
  <c r="Z157" i="40"/>
  <c r="Y157" i="40"/>
  <c r="V157" i="40"/>
  <c r="U157" i="40"/>
  <c r="R157" i="40"/>
  <c r="Q157" i="40"/>
  <c r="P157" i="40"/>
  <c r="M157" i="40"/>
  <c r="J157" i="40"/>
  <c r="G157" i="40"/>
  <c r="F157" i="40"/>
  <c r="E157" i="40"/>
  <c r="AN157" i="40" s="1"/>
  <c r="D152" i="40"/>
  <c r="C278" i="40" s="1"/>
  <c r="AM150" i="40"/>
  <c r="AL150" i="40"/>
  <c r="AK150" i="40"/>
  <c r="AJ150" i="40"/>
  <c r="AI150" i="40"/>
  <c r="AH150" i="40"/>
  <c r="AG150" i="40"/>
  <c r="AF150" i="40"/>
  <c r="AD150" i="40"/>
  <c r="AC150" i="40"/>
  <c r="Z150" i="40"/>
  <c r="Y150" i="40"/>
  <c r="V150" i="40"/>
  <c r="U150" i="40"/>
  <c r="R150" i="40"/>
  <c r="S150" i="40" s="1"/>
  <c r="Q150" i="40"/>
  <c r="P150" i="40"/>
  <c r="N150" i="40"/>
  <c r="M150" i="40"/>
  <c r="K150" i="40"/>
  <c r="J150" i="40"/>
  <c r="H150" i="40"/>
  <c r="G150" i="40"/>
  <c r="F150" i="40"/>
  <c r="E150" i="40"/>
  <c r="AN150" i="40" s="1"/>
  <c r="AM149" i="40"/>
  <c r="AL149" i="40"/>
  <c r="AK149" i="40"/>
  <c r="AJ149" i="40"/>
  <c r="AI149" i="40"/>
  <c r="AH149" i="40"/>
  <c r="AG149" i="40"/>
  <c r="AF149" i="40"/>
  <c r="AD149" i="40"/>
  <c r="AC149" i="40"/>
  <c r="Z149" i="40"/>
  <c r="Y149" i="40"/>
  <c r="V149" i="40"/>
  <c r="U149" i="40"/>
  <c r="R149" i="40"/>
  <c r="S149" i="40" s="1"/>
  <c r="Q149" i="40"/>
  <c r="P149" i="40"/>
  <c r="N149" i="40"/>
  <c r="M149" i="40"/>
  <c r="K149" i="40"/>
  <c r="J149" i="40"/>
  <c r="H149" i="40"/>
  <c r="G149" i="40"/>
  <c r="F149" i="40"/>
  <c r="E149" i="40"/>
  <c r="AN149" i="40" s="1"/>
  <c r="AM147" i="40"/>
  <c r="AL147" i="40"/>
  <c r="AK147" i="40"/>
  <c r="AJ147" i="40"/>
  <c r="AI147" i="40"/>
  <c r="AH147" i="40"/>
  <c r="AG147" i="40"/>
  <c r="AF147" i="40"/>
  <c r="AD147" i="40"/>
  <c r="AC147" i="40"/>
  <c r="Z147" i="40"/>
  <c r="Y147" i="40"/>
  <c r="V147" i="40"/>
  <c r="U147" i="40"/>
  <c r="R147" i="40"/>
  <c r="S147" i="40" s="1"/>
  <c r="Q147" i="40"/>
  <c r="P147" i="40"/>
  <c r="N147" i="40"/>
  <c r="M147" i="40"/>
  <c r="K147" i="40"/>
  <c r="J147" i="40"/>
  <c r="H147" i="40"/>
  <c r="G147" i="40"/>
  <c r="F147" i="40"/>
  <c r="E147" i="40"/>
  <c r="AN147" i="40" s="1"/>
  <c r="BC146" i="40"/>
  <c r="AY146" i="40"/>
  <c r="N146" i="40" s="1"/>
  <c r="AW146" i="40"/>
  <c r="K146" i="40" s="1"/>
  <c r="AU146" i="40"/>
  <c r="H146" i="40" s="1"/>
  <c r="AS146" i="40"/>
  <c r="F146" i="40" s="1"/>
  <c r="AM146" i="40"/>
  <c r="AL146" i="40"/>
  <c r="AK146" i="40"/>
  <c r="AJ146" i="40"/>
  <c r="AI146" i="40"/>
  <c r="AH146" i="40"/>
  <c r="AG146" i="40"/>
  <c r="AF146" i="40"/>
  <c r="AD146" i="40"/>
  <c r="AC146" i="40"/>
  <c r="Z146" i="40"/>
  <c r="Y146" i="40"/>
  <c r="V146" i="40"/>
  <c r="W146" i="40" s="1"/>
  <c r="U146" i="40"/>
  <c r="R146" i="40"/>
  <c r="S146" i="40" s="1"/>
  <c r="Q146" i="40"/>
  <c r="P146" i="40"/>
  <c r="M146" i="40"/>
  <c r="J146" i="40"/>
  <c r="G146" i="40"/>
  <c r="E146" i="40"/>
  <c r="AN146" i="40" s="1"/>
  <c r="AM145" i="40"/>
  <c r="AL145" i="40"/>
  <c r="AK145" i="40"/>
  <c r="AJ145" i="40"/>
  <c r="AI145" i="40"/>
  <c r="AH145" i="40"/>
  <c r="AG145" i="40"/>
  <c r="AF145" i="40"/>
  <c r="AD145" i="40"/>
  <c r="AC145" i="40"/>
  <c r="Z145" i="40"/>
  <c r="Y145" i="40"/>
  <c r="V145" i="40"/>
  <c r="U145" i="40"/>
  <c r="R145" i="40"/>
  <c r="S145" i="40" s="1"/>
  <c r="Q145" i="40"/>
  <c r="P145" i="40"/>
  <c r="N145" i="40"/>
  <c r="M145" i="40"/>
  <c r="K145" i="40"/>
  <c r="J145" i="40"/>
  <c r="H145" i="40"/>
  <c r="G145" i="40"/>
  <c r="F145" i="40"/>
  <c r="E145" i="40"/>
  <c r="AM144" i="40"/>
  <c r="AL144" i="40"/>
  <c r="AK144" i="40"/>
  <c r="AJ144" i="40"/>
  <c r="AI144" i="40"/>
  <c r="AH144" i="40"/>
  <c r="AG144" i="40"/>
  <c r="AF144" i="40"/>
  <c r="AD144" i="40"/>
  <c r="AC144" i="40"/>
  <c r="Z144" i="40"/>
  <c r="Y144" i="40"/>
  <c r="V144" i="40"/>
  <c r="U144" i="40"/>
  <c r="R144" i="40"/>
  <c r="S144" i="40" s="1"/>
  <c r="Q144" i="40"/>
  <c r="P144" i="40"/>
  <c r="N144" i="40"/>
  <c r="M144" i="40"/>
  <c r="K144" i="40"/>
  <c r="J144" i="40"/>
  <c r="H144" i="40"/>
  <c r="G144" i="40"/>
  <c r="F144" i="40"/>
  <c r="E144" i="40"/>
  <c r="AM143" i="40"/>
  <c r="AL143" i="40"/>
  <c r="AK143" i="40"/>
  <c r="AJ143" i="40"/>
  <c r="AI143" i="40"/>
  <c r="AH143" i="40"/>
  <c r="AG143" i="40"/>
  <c r="AF143" i="40"/>
  <c r="AD143" i="40"/>
  <c r="AC143" i="40"/>
  <c r="Z143" i="40"/>
  <c r="Y143" i="40"/>
  <c r="V143" i="40"/>
  <c r="U143" i="40"/>
  <c r="R143" i="40"/>
  <c r="S143" i="40" s="1"/>
  <c r="Q143" i="40"/>
  <c r="P143" i="40"/>
  <c r="N143" i="40"/>
  <c r="M143" i="40"/>
  <c r="K143" i="40"/>
  <c r="J143" i="40"/>
  <c r="H143" i="40"/>
  <c r="G143" i="40"/>
  <c r="F143" i="40"/>
  <c r="E143" i="40"/>
  <c r="AM142" i="40"/>
  <c r="AL142" i="40"/>
  <c r="AK142" i="40"/>
  <c r="AJ142" i="40"/>
  <c r="AI142" i="40"/>
  <c r="AH142" i="40"/>
  <c r="AG142" i="40"/>
  <c r="AF142" i="40"/>
  <c r="AD142" i="40"/>
  <c r="AC142" i="40"/>
  <c r="Z142" i="40"/>
  <c r="Y142" i="40"/>
  <c r="V142" i="40"/>
  <c r="U142" i="40"/>
  <c r="R142" i="40"/>
  <c r="S142" i="40" s="1"/>
  <c r="Q142" i="40"/>
  <c r="P142" i="40"/>
  <c r="N142" i="40"/>
  <c r="M142" i="40"/>
  <c r="K142" i="40"/>
  <c r="J142" i="40"/>
  <c r="H142" i="40"/>
  <c r="G142" i="40"/>
  <c r="F142" i="40"/>
  <c r="E142" i="40"/>
  <c r="AM141" i="40"/>
  <c r="AL141" i="40"/>
  <c r="AK141" i="40"/>
  <c r="AJ141" i="40"/>
  <c r="AI141" i="40"/>
  <c r="AH141" i="40"/>
  <c r="AG141" i="40"/>
  <c r="AF141" i="40"/>
  <c r="AD141" i="40"/>
  <c r="AC141" i="40"/>
  <c r="Z141" i="40"/>
  <c r="Y141" i="40"/>
  <c r="V141" i="40"/>
  <c r="U141" i="40"/>
  <c r="R141" i="40"/>
  <c r="S141" i="40" s="1"/>
  <c r="Q141" i="40"/>
  <c r="P141" i="40"/>
  <c r="N141" i="40"/>
  <c r="M141" i="40"/>
  <c r="K141" i="40"/>
  <c r="J141" i="40"/>
  <c r="H141" i="40"/>
  <c r="G141" i="40"/>
  <c r="F141" i="40"/>
  <c r="E141" i="40"/>
  <c r="BF140" i="40"/>
  <c r="BC140" i="40"/>
  <c r="AY140" i="40"/>
  <c r="AW140" i="40"/>
  <c r="K140" i="40" s="1"/>
  <c r="AU140" i="40"/>
  <c r="H140" i="40" s="1"/>
  <c r="AM140" i="40"/>
  <c r="AL140" i="40"/>
  <c r="AK140" i="40"/>
  <c r="AJ140" i="40"/>
  <c r="AI140" i="40"/>
  <c r="AH140" i="40"/>
  <c r="AG140" i="40"/>
  <c r="AF140" i="40"/>
  <c r="AD140" i="40"/>
  <c r="AC140" i="40"/>
  <c r="Z140" i="40"/>
  <c r="Y140" i="40"/>
  <c r="V140" i="40"/>
  <c r="U140" i="40"/>
  <c r="R140" i="40"/>
  <c r="S140" i="40" s="1"/>
  <c r="Q140" i="40"/>
  <c r="P140" i="40"/>
  <c r="N140" i="40"/>
  <c r="M140" i="40"/>
  <c r="J140" i="40"/>
  <c r="G140" i="40"/>
  <c r="F140" i="40"/>
  <c r="E140" i="40"/>
  <c r="AN140" i="40" s="1"/>
  <c r="AM139" i="40"/>
  <c r="AL139" i="40"/>
  <c r="AK139" i="40"/>
  <c r="AJ139" i="40"/>
  <c r="AI139" i="40"/>
  <c r="AH139" i="40"/>
  <c r="AG139" i="40"/>
  <c r="AF139" i="40"/>
  <c r="AD139" i="40"/>
  <c r="AC139" i="40"/>
  <c r="Z139" i="40"/>
  <c r="Y139" i="40"/>
  <c r="V139" i="40"/>
  <c r="U139" i="40"/>
  <c r="R139" i="40"/>
  <c r="S139" i="40" s="1"/>
  <c r="Q139" i="40"/>
  <c r="P139" i="40"/>
  <c r="N139" i="40"/>
  <c r="M139" i="40"/>
  <c r="K139" i="40"/>
  <c r="J139" i="40"/>
  <c r="H139" i="40"/>
  <c r="G139" i="40"/>
  <c r="F139" i="40"/>
  <c r="E139" i="40"/>
  <c r="AM138" i="40"/>
  <c r="AL138" i="40"/>
  <c r="AK138" i="40"/>
  <c r="AJ138" i="40"/>
  <c r="AI138" i="40"/>
  <c r="AH138" i="40"/>
  <c r="AG138" i="40"/>
  <c r="AF138" i="40"/>
  <c r="AD138" i="40"/>
  <c r="AC138" i="40"/>
  <c r="Z138" i="40"/>
  <c r="Y138" i="40"/>
  <c r="V138" i="40"/>
  <c r="U138" i="40"/>
  <c r="R138" i="40"/>
  <c r="S138" i="40" s="1"/>
  <c r="Q138" i="40"/>
  <c r="P138" i="40"/>
  <c r="N138" i="40"/>
  <c r="M138" i="40"/>
  <c r="K138" i="40"/>
  <c r="J138" i="40"/>
  <c r="H138" i="40"/>
  <c r="G138" i="40"/>
  <c r="F138" i="40"/>
  <c r="E138" i="40"/>
  <c r="AN138" i="40" s="1"/>
  <c r="AM137" i="40"/>
  <c r="AL137" i="40"/>
  <c r="AK137" i="40"/>
  <c r="AJ137" i="40"/>
  <c r="AI137" i="40"/>
  <c r="AH137" i="40"/>
  <c r="AG137" i="40"/>
  <c r="AF137" i="40"/>
  <c r="AD137" i="40"/>
  <c r="AC137" i="40"/>
  <c r="Z137" i="40"/>
  <c r="Y137" i="40"/>
  <c r="V137" i="40"/>
  <c r="U137" i="40"/>
  <c r="R137" i="40"/>
  <c r="S137" i="40" s="1"/>
  <c r="Q137" i="40"/>
  <c r="P137" i="40"/>
  <c r="N137" i="40"/>
  <c r="M137" i="40"/>
  <c r="K137" i="40"/>
  <c r="J137" i="40"/>
  <c r="H137" i="40"/>
  <c r="G137" i="40"/>
  <c r="F137" i="40"/>
  <c r="E137" i="40"/>
  <c r="AN137" i="40" s="1"/>
  <c r="AM136" i="40"/>
  <c r="AL136" i="40"/>
  <c r="AK136" i="40"/>
  <c r="AJ136" i="40"/>
  <c r="AI136" i="40"/>
  <c r="AH136" i="40"/>
  <c r="AG136" i="40"/>
  <c r="AF136" i="40"/>
  <c r="AD136" i="40"/>
  <c r="AC136" i="40"/>
  <c r="Z136" i="40"/>
  <c r="Y136" i="40"/>
  <c r="V136" i="40"/>
  <c r="U136" i="40"/>
  <c r="R136" i="40"/>
  <c r="S136" i="40" s="1"/>
  <c r="Q136" i="40"/>
  <c r="P136" i="40"/>
  <c r="N136" i="40"/>
  <c r="M136" i="40"/>
  <c r="K136" i="40"/>
  <c r="J136" i="40"/>
  <c r="H136" i="40"/>
  <c r="G136" i="40"/>
  <c r="F136" i="40"/>
  <c r="E136" i="40"/>
  <c r="D131" i="40"/>
  <c r="C274" i="40" s="1"/>
  <c r="AM129" i="40"/>
  <c r="AL129" i="40"/>
  <c r="AK129" i="40"/>
  <c r="AJ129" i="40"/>
  <c r="AI129" i="40"/>
  <c r="AH129" i="40"/>
  <c r="AG129" i="40"/>
  <c r="AF129" i="40"/>
  <c r="AD129" i="40"/>
  <c r="AC129" i="40"/>
  <c r="Z129" i="40"/>
  <c r="Y129" i="40"/>
  <c r="V129" i="40"/>
  <c r="U129" i="40"/>
  <c r="R129" i="40"/>
  <c r="S129" i="40" s="1"/>
  <c r="Q129" i="40"/>
  <c r="P129" i="40"/>
  <c r="N129" i="40"/>
  <c r="M129" i="40"/>
  <c r="K129" i="40"/>
  <c r="J129" i="40"/>
  <c r="H129" i="40"/>
  <c r="G129" i="40"/>
  <c r="F129" i="40"/>
  <c r="E129" i="40"/>
  <c r="AN129" i="40" s="1"/>
  <c r="AM128" i="40"/>
  <c r="AL128" i="40"/>
  <c r="AK128" i="40"/>
  <c r="AJ128" i="40"/>
  <c r="AI128" i="40"/>
  <c r="AH128" i="40"/>
  <c r="AG128" i="40"/>
  <c r="AF128" i="40"/>
  <c r="AD128" i="40"/>
  <c r="AC128" i="40"/>
  <c r="Z128" i="40"/>
  <c r="Y128" i="40"/>
  <c r="V128" i="40"/>
  <c r="U128" i="40"/>
  <c r="R128" i="40"/>
  <c r="S128" i="40" s="1"/>
  <c r="Q128" i="40"/>
  <c r="P128" i="40"/>
  <c r="N128" i="40"/>
  <c r="M128" i="40"/>
  <c r="K128" i="40"/>
  <c r="J128" i="40"/>
  <c r="H128" i="40"/>
  <c r="G128" i="40"/>
  <c r="F128" i="40"/>
  <c r="E128" i="40"/>
  <c r="AN128" i="40" s="1"/>
  <c r="BF127" i="40"/>
  <c r="BC127" i="40"/>
  <c r="AY127" i="40"/>
  <c r="N127" i="40" s="1"/>
  <c r="AW127" i="40"/>
  <c r="K127" i="40" s="1"/>
  <c r="AM127" i="40"/>
  <c r="AL127" i="40"/>
  <c r="AK127" i="40"/>
  <c r="AJ127" i="40"/>
  <c r="AI127" i="40"/>
  <c r="AH127" i="40"/>
  <c r="AG127" i="40"/>
  <c r="AF127" i="40"/>
  <c r="AD127" i="40"/>
  <c r="AC127" i="40"/>
  <c r="Z127" i="40"/>
  <c r="Y127" i="40"/>
  <c r="V127" i="40"/>
  <c r="U127" i="40"/>
  <c r="R127" i="40"/>
  <c r="S127" i="40" s="1"/>
  <c r="Q127" i="40"/>
  <c r="P127" i="40"/>
  <c r="M127" i="40"/>
  <c r="J127" i="40"/>
  <c r="H127" i="40"/>
  <c r="G127" i="40"/>
  <c r="F127" i="40"/>
  <c r="E127" i="40"/>
  <c r="AN127" i="40" s="1"/>
  <c r="AM125" i="40"/>
  <c r="AL125" i="40"/>
  <c r="AK125" i="40"/>
  <c r="AJ125" i="40"/>
  <c r="AI125" i="40"/>
  <c r="AH125" i="40"/>
  <c r="AG125" i="40"/>
  <c r="AF125" i="40"/>
  <c r="AD125" i="40"/>
  <c r="AC125" i="40"/>
  <c r="Z125" i="40"/>
  <c r="Y125" i="40"/>
  <c r="V125" i="40"/>
  <c r="U125" i="40"/>
  <c r="R125" i="40"/>
  <c r="S125" i="40" s="1"/>
  <c r="Q125" i="40"/>
  <c r="P125" i="40"/>
  <c r="N125" i="40"/>
  <c r="M125" i="40"/>
  <c r="K125" i="40"/>
  <c r="J125" i="40"/>
  <c r="H125" i="40"/>
  <c r="G125" i="40"/>
  <c r="F125" i="40"/>
  <c r="E125" i="40"/>
  <c r="AN125" i="40" s="1"/>
  <c r="BC123" i="40"/>
  <c r="AY123" i="40"/>
  <c r="AW123" i="40"/>
  <c r="K123" i="40" s="1"/>
  <c r="AU123" i="40"/>
  <c r="H123" i="40" s="1"/>
  <c r="AM123" i="40"/>
  <c r="AL123" i="40"/>
  <c r="AK123" i="40"/>
  <c r="AJ123" i="40"/>
  <c r="AI123" i="40"/>
  <c r="AH123" i="40"/>
  <c r="AG123" i="40"/>
  <c r="AF123" i="40"/>
  <c r="AD123" i="40"/>
  <c r="AC123" i="40"/>
  <c r="Z123" i="40"/>
  <c r="Y123" i="40"/>
  <c r="V123" i="40"/>
  <c r="U123" i="40"/>
  <c r="R123" i="40"/>
  <c r="S123" i="40" s="1"/>
  <c r="Q123" i="40"/>
  <c r="P123" i="40"/>
  <c r="N123" i="40"/>
  <c r="M123" i="40"/>
  <c r="J123" i="40"/>
  <c r="G123" i="40"/>
  <c r="F123" i="40"/>
  <c r="E123" i="40"/>
  <c r="AN123" i="40" s="1"/>
  <c r="AM122" i="40"/>
  <c r="AL122" i="40"/>
  <c r="AK122" i="40"/>
  <c r="AJ122" i="40"/>
  <c r="AI122" i="40"/>
  <c r="AH122" i="40"/>
  <c r="AG122" i="40"/>
  <c r="AF122" i="40"/>
  <c r="AD122" i="40"/>
  <c r="AC122" i="40"/>
  <c r="Z122" i="40"/>
  <c r="Y122" i="40"/>
  <c r="V122" i="40"/>
  <c r="U122" i="40"/>
  <c r="R122" i="40"/>
  <c r="S122" i="40" s="1"/>
  <c r="Q122" i="40"/>
  <c r="P122" i="40"/>
  <c r="N122" i="40"/>
  <c r="M122" i="40"/>
  <c r="K122" i="40"/>
  <c r="J122" i="40"/>
  <c r="H122" i="40"/>
  <c r="G122" i="40"/>
  <c r="F122" i="40"/>
  <c r="E122" i="40"/>
  <c r="AN122" i="40" s="1"/>
  <c r="AM121" i="40"/>
  <c r="AL121" i="40"/>
  <c r="AK121" i="40"/>
  <c r="AJ121" i="40"/>
  <c r="AI121" i="40"/>
  <c r="AH121" i="40"/>
  <c r="AG121" i="40"/>
  <c r="AF121" i="40"/>
  <c r="AD121" i="40"/>
  <c r="AC121" i="40"/>
  <c r="Z121" i="40"/>
  <c r="Y121" i="40"/>
  <c r="V121" i="40"/>
  <c r="U121" i="40"/>
  <c r="R121" i="40"/>
  <c r="S121" i="40" s="1"/>
  <c r="Q121" i="40"/>
  <c r="P121" i="40"/>
  <c r="N121" i="40"/>
  <c r="M121" i="40"/>
  <c r="K121" i="40"/>
  <c r="J121" i="40"/>
  <c r="H121" i="40"/>
  <c r="G121" i="40"/>
  <c r="F121" i="40"/>
  <c r="E121" i="40"/>
  <c r="AN121" i="40" s="1"/>
  <c r="AM120" i="40"/>
  <c r="AL120" i="40"/>
  <c r="AK120" i="40"/>
  <c r="AJ120" i="40"/>
  <c r="AI120" i="40"/>
  <c r="AH120" i="40"/>
  <c r="AG120" i="40"/>
  <c r="AF120" i="40"/>
  <c r="AD120" i="40"/>
  <c r="AC120" i="40"/>
  <c r="Z120" i="40"/>
  <c r="Y120" i="40"/>
  <c r="V120" i="40"/>
  <c r="U120" i="40"/>
  <c r="R120" i="40"/>
  <c r="S120" i="40" s="1"/>
  <c r="Q120" i="40"/>
  <c r="P120" i="40"/>
  <c r="N120" i="40"/>
  <c r="M120" i="40"/>
  <c r="K120" i="40"/>
  <c r="J120" i="40"/>
  <c r="H120" i="40"/>
  <c r="G120" i="40"/>
  <c r="F120" i="40"/>
  <c r="E120" i="40"/>
  <c r="AM119" i="40"/>
  <c r="AL119" i="40"/>
  <c r="AK119" i="40"/>
  <c r="AJ119" i="40"/>
  <c r="AI119" i="40"/>
  <c r="AH119" i="40"/>
  <c r="AG119" i="40"/>
  <c r="AF119" i="40"/>
  <c r="AD119" i="40"/>
  <c r="AC119" i="40"/>
  <c r="Z119" i="40"/>
  <c r="Y119" i="40"/>
  <c r="V119" i="40"/>
  <c r="U119" i="40"/>
  <c r="R119" i="40"/>
  <c r="S119" i="40" s="1"/>
  <c r="Q119" i="40"/>
  <c r="P119" i="40"/>
  <c r="N119" i="40"/>
  <c r="M119" i="40"/>
  <c r="K119" i="40"/>
  <c r="J119" i="40"/>
  <c r="H119" i="40"/>
  <c r="G119" i="40"/>
  <c r="F119" i="40"/>
  <c r="E119" i="40"/>
  <c r="AN119" i="40" s="1"/>
  <c r="BF118" i="40"/>
  <c r="BC118" i="40"/>
  <c r="AY118" i="40"/>
  <c r="N118" i="40" s="1"/>
  <c r="AW118" i="40"/>
  <c r="K118" i="40" s="1"/>
  <c r="AU118" i="40"/>
  <c r="H118" i="40" s="1"/>
  <c r="AM118" i="40"/>
  <c r="AL118" i="40"/>
  <c r="AK118" i="40"/>
  <c r="AJ118" i="40"/>
  <c r="AI118" i="40"/>
  <c r="AH118" i="40"/>
  <c r="AG118" i="40"/>
  <c r="AF118" i="40"/>
  <c r="AD118" i="40"/>
  <c r="AC118" i="40"/>
  <c r="Z118" i="40"/>
  <c r="Y118" i="40"/>
  <c r="V118" i="40"/>
  <c r="W118" i="40" s="1"/>
  <c r="U118" i="40"/>
  <c r="R118" i="40"/>
  <c r="S118" i="40" s="1"/>
  <c r="Q118" i="40"/>
  <c r="P118" i="40"/>
  <c r="M118" i="40"/>
  <c r="J118" i="40"/>
  <c r="G118" i="40"/>
  <c r="F118" i="40"/>
  <c r="E118" i="40"/>
  <c r="AM117" i="40"/>
  <c r="AL117" i="40"/>
  <c r="AK117" i="40"/>
  <c r="AJ117" i="40"/>
  <c r="AI117" i="40"/>
  <c r="AH117" i="40"/>
  <c r="AG117" i="40"/>
  <c r="AF117" i="40"/>
  <c r="AD117" i="40"/>
  <c r="AC117" i="40"/>
  <c r="Z117" i="40"/>
  <c r="Y117" i="40"/>
  <c r="V117" i="40"/>
  <c r="W117" i="40" s="1"/>
  <c r="U117" i="40"/>
  <c r="R117" i="40"/>
  <c r="S117" i="40" s="1"/>
  <c r="Q117" i="40"/>
  <c r="P117" i="40"/>
  <c r="N117" i="40"/>
  <c r="M117" i="40"/>
  <c r="K117" i="40"/>
  <c r="J117" i="40"/>
  <c r="H117" i="40"/>
  <c r="G117" i="40"/>
  <c r="F117" i="40"/>
  <c r="E117" i="40"/>
  <c r="AM116" i="40"/>
  <c r="AL116" i="40"/>
  <c r="AK116" i="40"/>
  <c r="AJ116" i="40"/>
  <c r="AI116" i="40"/>
  <c r="AH116" i="40"/>
  <c r="AG116" i="40"/>
  <c r="AF116" i="40"/>
  <c r="AD116" i="40"/>
  <c r="AC116" i="40"/>
  <c r="Z116" i="40"/>
  <c r="Y116" i="40"/>
  <c r="V116" i="40"/>
  <c r="W116" i="40" s="1"/>
  <c r="U116" i="40"/>
  <c r="R116" i="40"/>
  <c r="S116" i="40" s="1"/>
  <c r="Q116" i="40"/>
  <c r="P116" i="40"/>
  <c r="N116" i="40"/>
  <c r="M116" i="40"/>
  <c r="K116" i="40"/>
  <c r="J116" i="40"/>
  <c r="H116" i="40"/>
  <c r="G116" i="40"/>
  <c r="F116" i="40"/>
  <c r="E116" i="40"/>
  <c r="AM115" i="40"/>
  <c r="AL115" i="40"/>
  <c r="AK115" i="40"/>
  <c r="AJ115" i="40"/>
  <c r="AI115" i="40"/>
  <c r="AH115" i="40"/>
  <c r="AG115" i="40"/>
  <c r="AF115" i="40"/>
  <c r="AD115" i="40"/>
  <c r="AC115" i="40"/>
  <c r="Z115" i="40"/>
  <c r="Y115" i="40"/>
  <c r="V115" i="40"/>
  <c r="W115" i="40" s="1"/>
  <c r="U115" i="40"/>
  <c r="R115" i="40"/>
  <c r="S115" i="40" s="1"/>
  <c r="Q115" i="40"/>
  <c r="P115" i="40"/>
  <c r="N115" i="40"/>
  <c r="M115" i="40"/>
  <c r="K115" i="40"/>
  <c r="J115" i="40"/>
  <c r="H115" i="40"/>
  <c r="G115" i="40"/>
  <c r="F115" i="40"/>
  <c r="E115" i="40"/>
  <c r="AY112" i="40"/>
  <c r="AW112" i="40"/>
  <c r="AM112" i="40"/>
  <c r="AL112" i="40"/>
  <c r="AK112" i="40"/>
  <c r="AJ112" i="40"/>
  <c r="AI112" i="40"/>
  <c r="AH112" i="40"/>
  <c r="AG112" i="40"/>
  <c r="AF112" i="40"/>
  <c r="AD112" i="40"/>
  <c r="AC112" i="40"/>
  <c r="Z112" i="40"/>
  <c r="Y112" i="40"/>
  <c r="V112" i="40"/>
  <c r="U112" i="40"/>
  <c r="R112" i="40"/>
  <c r="S112" i="40" s="1"/>
  <c r="Q112" i="40"/>
  <c r="P112" i="40"/>
  <c r="N112" i="40"/>
  <c r="M112" i="40"/>
  <c r="K112" i="40"/>
  <c r="J112" i="40"/>
  <c r="H112" i="40"/>
  <c r="G112" i="40"/>
  <c r="F112" i="40"/>
  <c r="E112" i="40"/>
  <c r="AM111" i="40"/>
  <c r="AL111" i="40"/>
  <c r="AK111" i="40"/>
  <c r="AJ111" i="40"/>
  <c r="AI111" i="40"/>
  <c r="AH111" i="40"/>
  <c r="AG111" i="40"/>
  <c r="AF111" i="40"/>
  <c r="AD111" i="40"/>
  <c r="AC111" i="40"/>
  <c r="Z111" i="40"/>
  <c r="Y111" i="40"/>
  <c r="V111" i="40"/>
  <c r="U111" i="40"/>
  <c r="R111" i="40"/>
  <c r="S111" i="40" s="1"/>
  <c r="Q111" i="40"/>
  <c r="P111" i="40"/>
  <c r="N111" i="40"/>
  <c r="M111" i="40"/>
  <c r="K111" i="40"/>
  <c r="J111" i="40"/>
  <c r="H111" i="40"/>
  <c r="G111" i="40"/>
  <c r="F111" i="40"/>
  <c r="E111" i="40"/>
  <c r="AM110" i="40"/>
  <c r="AL110" i="40"/>
  <c r="AK110" i="40"/>
  <c r="AJ110" i="40"/>
  <c r="AI110" i="40"/>
  <c r="AH110" i="40"/>
  <c r="AG110" i="40"/>
  <c r="AF110" i="40"/>
  <c r="AD110" i="40"/>
  <c r="AC110" i="40"/>
  <c r="Z110" i="40"/>
  <c r="Y110" i="40"/>
  <c r="V110" i="40"/>
  <c r="U110" i="40"/>
  <c r="R110" i="40"/>
  <c r="S110" i="40" s="1"/>
  <c r="Q110" i="40"/>
  <c r="P110" i="40"/>
  <c r="N110" i="40"/>
  <c r="M110" i="40"/>
  <c r="K110" i="40"/>
  <c r="J110" i="40"/>
  <c r="H110" i="40"/>
  <c r="G110" i="40"/>
  <c r="F110" i="40"/>
  <c r="E110" i="40"/>
  <c r="AM109" i="40"/>
  <c r="AL109" i="40"/>
  <c r="AK109" i="40"/>
  <c r="AJ109" i="40"/>
  <c r="AI109" i="40"/>
  <c r="AH109" i="40"/>
  <c r="AG109" i="40"/>
  <c r="AF109" i="40"/>
  <c r="AD109" i="40"/>
  <c r="AC109" i="40"/>
  <c r="Z109" i="40"/>
  <c r="Y109" i="40"/>
  <c r="V109" i="40"/>
  <c r="U109" i="40"/>
  <c r="R109" i="40"/>
  <c r="S109" i="40" s="1"/>
  <c r="Q109" i="40"/>
  <c r="P109" i="40"/>
  <c r="N109" i="40"/>
  <c r="M109" i="40"/>
  <c r="K109" i="40"/>
  <c r="J109" i="40"/>
  <c r="H109" i="40"/>
  <c r="G109" i="40"/>
  <c r="F109" i="40"/>
  <c r="E109" i="40"/>
  <c r="D104" i="40"/>
  <c r="C273" i="40" s="1"/>
  <c r="AM102" i="40"/>
  <c r="AL102" i="40"/>
  <c r="AK102" i="40"/>
  <c r="AJ102" i="40"/>
  <c r="AI102" i="40"/>
  <c r="AH102" i="40"/>
  <c r="AG102" i="40"/>
  <c r="AF102" i="40"/>
  <c r="AD102" i="40"/>
  <c r="AC102" i="40"/>
  <c r="Z102" i="40"/>
  <c r="Y102" i="40"/>
  <c r="V102" i="40"/>
  <c r="W102" i="40" s="1"/>
  <c r="U102" i="40"/>
  <c r="R102" i="40"/>
  <c r="S102" i="40" s="1"/>
  <c r="Q102" i="40"/>
  <c r="P102" i="40"/>
  <c r="N102" i="40"/>
  <c r="M102" i="40"/>
  <c r="K102" i="40"/>
  <c r="J102" i="40"/>
  <c r="H102" i="40"/>
  <c r="G102" i="40"/>
  <c r="F102" i="40"/>
  <c r="E102" i="40"/>
  <c r="AM101" i="40"/>
  <c r="AL101" i="40"/>
  <c r="AK101" i="40"/>
  <c r="AJ101" i="40"/>
  <c r="AI101" i="40"/>
  <c r="AH101" i="40"/>
  <c r="AG101" i="40"/>
  <c r="AF101" i="40"/>
  <c r="AD101" i="40"/>
  <c r="AC101" i="40"/>
  <c r="Z101" i="40"/>
  <c r="Y101" i="40"/>
  <c r="V101" i="40"/>
  <c r="W101" i="40" s="1"/>
  <c r="U101" i="40"/>
  <c r="R101" i="40"/>
  <c r="S101" i="40" s="1"/>
  <c r="Q101" i="40"/>
  <c r="P101" i="40"/>
  <c r="N101" i="40"/>
  <c r="M101" i="40"/>
  <c r="K101" i="40"/>
  <c r="J101" i="40"/>
  <c r="H101" i="40"/>
  <c r="G101" i="40"/>
  <c r="F101" i="40"/>
  <c r="E101" i="40"/>
  <c r="AM100" i="40"/>
  <c r="AL100" i="40"/>
  <c r="AK100" i="40"/>
  <c r="AJ100" i="40"/>
  <c r="AI100" i="40"/>
  <c r="AH100" i="40"/>
  <c r="AG100" i="40"/>
  <c r="AF100" i="40"/>
  <c r="AD100" i="40"/>
  <c r="AC100" i="40"/>
  <c r="Z100" i="40"/>
  <c r="Y100" i="40"/>
  <c r="V100" i="40"/>
  <c r="W100" i="40" s="1"/>
  <c r="U100" i="40"/>
  <c r="R100" i="40"/>
  <c r="S100" i="40" s="1"/>
  <c r="Q100" i="40"/>
  <c r="P100" i="40"/>
  <c r="N100" i="40"/>
  <c r="M100" i="40"/>
  <c r="K100" i="40"/>
  <c r="J100" i="40"/>
  <c r="H100" i="40"/>
  <c r="G100" i="40"/>
  <c r="F100" i="40"/>
  <c r="E100" i="40"/>
  <c r="BF99" i="40"/>
  <c r="AY99" i="40"/>
  <c r="N99" i="40" s="1"/>
  <c r="AW99" i="40"/>
  <c r="K99" i="40" s="1"/>
  <c r="AU99" i="40"/>
  <c r="H99" i="40" s="1"/>
  <c r="AM99" i="40"/>
  <c r="AL99" i="40"/>
  <c r="AK99" i="40"/>
  <c r="AJ99" i="40"/>
  <c r="AI99" i="40"/>
  <c r="AH99" i="40"/>
  <c r="AG99" i="40"/>
  <c r="AF99" i="40"/>
  <c r="AD99" i="40"/>
  <c r="AC99" i="40"/>
  <c r="Z99" i="40"/>
  <c r="Y99" i="40"/>
  <c r="V99" i="40"/>
  <c r="W99" i="40" s="1"/>
  <c r="U99" i="40"/>
  <c r="R99" i="40"/>
  <c r="S99" i="40" s="1"/>
  <c r="Q99" i="40"/>
  <c r="P99" i="40"/>
  <c r="M99" i="40"/>
  <c r="J99" i="40"/>
  <c r="G99" i="40"/>
  <c r="F99" i="40"/>
  <c r="E99" i="40"/>
  <c r="AN99" i="40" s="1"/>
  <c r="AM97" i="40"/>
  <c r="AL97" i="40"/>
  <c r="AK97" i="40"/>
  <c r="AJ97" i="40"/>
  <c r="AI97" i="40"/>
  <c r="AH97" i="40"/>
  <c r="AG97" i="40"/>
  <c r="AF97" i="40"/>
  <c r="AD97" i="40"/>
  <c r="AC97" i="40"/>
  <c r="Z97" i="40"/>
  <c r="Y97" i="40"/>
  <c r="V97" i="40"/>
  <c r="W97" i="40" s="1"/>
  <c r="U97" i="40"/>
  <c r="R97" i="40"/>
  <c r="S97" i="40" s="1"/>
  <c r="Q97" i="40"/>
  <c r="P97" i="40"/>
  <c r="N97" i="40"/>
  <c r="M97" i="40"/>
  <c r="K97" i="40"/>
  <c r="J97" i="40"/>
  <c r="H97" i="40"/>
  <c r="G97" i="40"/>
  <c r="F97" i="40"/>
  <c r="E97" i="40"/>
  <c r="AM96" i="40"/>
  <c r="AL96" i="40"/>
  <c r="AK96" i="40"/>
  <c r="AJ96" i="40"/>
  <c r="AI96" i="40"/>
  <c r="AH96" i="40"/>
  <c r="AG96" i="40"/>
  <c r="AF96" i="40"/>
  <c r="AD96" i="40"/>
  <c r="AC96" i="40"/>
  <c r="Z96" i="40"/>
  <c r="Y96" i="40"/>
  <c r="V96" i="40"/>
  <c r="W96" i="40" s="1"/>
  <c r="U96" i="40"/>
  <c r="R96" i="40"/>
  <c r="S96" i="40" s="1"/>
  <c r="Q96" i="40"/>
  <c r="P96" i="40"/>
  <c r="N96" i="40"/>
  <c r="M96" i="40"/>
  <c r="K96" i="40"/>
  <c r="J96" i="40"/>
  <c r="H96" i="40"/>
  <c r="G96" i="40"/>
  <c r="F96" i="40"/>
  <c r="E96" i="40"/>
  <c r="AM95" i="40"/>
  <c r="AL95" i="40"/>
  <c r="AK95" i="40"/>
  <c r="AJ95" i="40"/>
  <c r="AI95" i="40"/>
  <c r="AH95" i="40"/>
  <c r="AG95" i="40"/>
  <c r="AF95" i="40"/>
  <c r="AD95" i="40"/>
  <c r="AC95" i="40"/>
  <c r="Z95" i="40"/>
  <c r="Y95" i="40"/>
  <c r="V95" i="40"/>
  <c r="W95" i="40" s="1"/>
  <c r="U95" i="40"/>
  <c r="R95" i="40"/>
  <c r="S95" i="40" s="1"/>
  <c r="Q95" i="40"/>
  <c r="P95" i="40"/>
  <c r="N95" i="40"/>
  <c r="M95" i="40"/>
  <c r="K95" i="40"/>
  <c r="J95" i="40"/>
  <c r="H95" i="40"/>
  <c r="G95" i="40"/>
  <c r="F95" i="40"/>
  <c r="E95" i="40"/>
  <c r="BF93" i="40"/>
  <c r="BC93" i="40"/>
  <c r="AY93" i="40"/>
  <c r="AW93" i="40"/>
  <c r="K93" i="40" s="1"/>
  <c r="AU93" i="40"/>
  <c r="H93" i="40" s="1"/>
  <c r="AM93" i="40"/>
  <c r="AL93" i="40"/>
  <c r="AK93" i="40"/>
  <c r="AJ93" i="40"/>
  <c r="AI93" i="40"/>
  <c r="AH93" i="40"/>
  <c r="AG93" i="40"/>
  <c r="AF93" i="40"/>
  <c r="AD93" i="40"/>
  <c r="AC93" i="40"/>
  <c r="Z93" i="40"/>
  <c r="Y93" i="40"/>
  <c r="V93" i="40"/>
  <c r="U93" i="40"/>
  <c r="R93" i="40"/>
  <c r="S93" i="40" s="1"/>
  <c r="Q93" i="40"/>
  <c r="P93" i="40"/>
  <c r="N93" i="40"/>
  <c r="M93" i="40"/>
  <c r="J93" i="40"/>
  <c r="G93" i="40"/>
  <c r="F93" i="40"/>
  <c r="E93" i="40"/>
  <c r="AN93" i="40" s="1"/>
  <c r="AM92" i="40"/>
  <c r="AL92" i="40"/>
  <c r="AK92" i="40"/>
  <c r="AJ92" i="40"/>
  <c r="AI92" i="40"/>
  <c r="AH92" i="40"/>
  <c r="AG92" i="40"/>
  <c r="AF92" i="40"/>
  <c r="AD92" i="40"/>
  <c r="AC92" i="40"/>
  <c r="Z92" i="40"/>
  <c r="Y92" i="40"/>
  <c r="V92" i="40"/>
  <c r="U92" i="40"/>
  <c r="R92" i="40"/>
  <c r="S92" i="40" s="1"/>
  <c r="Q92" i="40"/>
  <c r="P92" i="40"/>
  <c r="N92" i="40"/>
  <c r="M92" i="40"/>
  <c r="K92" i="40"/>
  <c r="J92" i="40"/>
  <c r="H92" i="40"/>
  <c r="G92" i="40"/>
  <c r="F92" i="40"/>
  <c r="E92" i="40"/>
  <c r="AN92" i="40" s="1"/>
  <c r="AM91" i="40"/>
  <c r="AL91" i="40"/>
  <c r="AK91" i="40"/>
  <c r="AJ91" i="40"/>
  <c r="AI91" i="40"/>
  <c r="AH91" i="40"/>
  <c r="AG91" i="40"/>
  <c r="AF91" i="40"/>
  <c r="AD91" i="40"/>
  <c r="AC91" i="40"/>
  <c r="Z91" i="40"/>
  <c r="Y91" i="40"/>
  <c r="V91" i="40"/>
  <c r="U91" i="40"/>
  <c r="R91" i="40"/>
  <c r="S91" i="40" s="1"/>
  <c r="Q91" i="40"/>
  <c r="P91" i="40"/>
  <c r="N91" i="40"/>
  <c r="M91" i="40"/>
  <c r="K91" i="40"/>
  <c r="J91" i="40"/>
  <c r="H91" i="40"/>
  <c r="G91" i="40"/>
  <c r="F91" i="40"/>
  <c r="E91" i="40"/>
  <c r="AN91" i="40" s="1"/>
  <c r="BC90" i="40"/>
  <c r="AU90" i="40"/>
  <c r="H90" i="40" s="1"/>
  <c r="AM90" i="40"/>
  <c r="AL90" i="40"/>
  <c r="AK90" i="40"/>
  <c r="AJ90" i="40"/>
  <c r="AI90" i="40"/>
  <c r="AH90" i="40"/>
  <c r="AG90" i="40"/>
  <c r="AF90" i="40"/>
  <c r="AD90" i="40"/>
  <c r="AC90" i="40"/>
  <c r="Z90" i="40"/>
  <c r="Y90" i="40"/>
  <c r="V90" i="40"/>
  <c r="U90" i="40"/>
  <c r="R90" i="40"/>
  <c r="S90" i="40" s="1"/>
  <c r="Q90" i="40"/>
  <c r="P90" i="40"/>
  <c r="N90" i="40"/>
  <c r="M90" i="40"/>
  <c r="K90" i="40"/>
  <c r="J90" i="40"/>
  <c r="G90" i="40"/>
  <c r="F90" i="40"/>
  <c r="E90" i="40"/>
  <c r="AN90" i="40" s="1"/>
  <c r="AM89" i="40"/>
  <c r="AL89" i="40"/>
  <c r="AK89" i="40"/>
  <c r="AJ89" i="40"/>
  <c r="AI89" i="40"/>
  <c r="AH89" i="40"/>
  <c r="AG89" i="40"/>
  <c r="AF89" i="40"/>
  <c r="AD89" i="40"/>
  <c r="AC89" i="40"/>
  <c r="Z89" i="40"/>
  <c r="Y89" i="40"/>
  <c r="V89" i="40"/>
  <c r="U89" i="40"/>
  <c r="R89" i="40"/>
  <c r="S89" i="40" s="1"/>
  <c r="Q89" i="40"/>
  <c r="P89" i="40"/>
  <c r="N89" i="40"/>
  <c r="M89" i="40"/>
  <c r="K89" i="40"/>
  <c r="J89" i="40"/>
  <c r="H89" i="40"/>
  <c r="G89" i="40"/>
  <c r="F89" i="40"/>
  <c r="E89" i="40"/>
  <c r="AN89" i="40" s="1"/>
  <c r="AM88" i="40"/>
  <c r="AL88" i="40"/>
  <c r="AK88" i="40"/>
  <c r="AJ88" i="40"/>
  <c r="AI88" i="40"/>
  <c r="AH88" i="40"/>
  <c r="AG88" i="40"/>
  <c r="AF88" i="40"/>
  <c r="AD88" i="40"/>
  <c r="AC88" i="40"/>
  <c r="Z88" i="40"/>
  <c r="Y88" i="40"/>
  <c r="V88" i="40"/>
  <c r="U88" i="40"/>
  <c r="R88" i="40"/>
  <c r="S88" i="40" s="1"/>
  <c r="Q88" i="40"/>
  <c r="P88" i="40"/>
  <c r="N88" i="40"/>
  <c r="M88" i="40"/>
  <c r="K88" i="40"/>
  <c r="J88" i="40"/>
  <c r="H88" i="40"/>
  <c r="G88" i="40"/>
  <c r="F88" i="40"/>
  <c r="E88" i="40"/>
  <c r="AN88" i="40" s="1"/>
  <c r="AM87" i="40"/>
  <c r="AL87" i="40"/>
  <c r="AK87" i="40"/>
  <c r="AJ87" i="40"/>
  <c r="AI87" i="40"/>
  <c r="AH87" i="40"/>
  <c r="AG87" i="40"/>
  <c r="AF87" i="40"/>
  <c r="AD87" i="40"/>
  <c r="AC87" i="40"/>
  <c r="Z87" i="40"/>
  <c r="Y87" i="40"/>
  <c r="V87" i="40"/>
  <c r="U87" i="40"/>
  <c r="R87" i="40"/>
  <c r="S87" i="40" s="1"/>
  <c r="Q87" i="40"/>
  <c r="P87" i="40"/>
  <c r="N87" i="40"/>
  <c r="M87" i="40"/>
  <c r="K87" i="40"/>
  <c r="J87" i="40"/>
  <c r="H87" i="40"/>
  <c r="G87" i="40"/>
  <c r="F87" i="40"/>
  <c r="E87" i="40"/>
  <c r="AN87" i="40" s="1"/>
  <c r="AM86" i="40"/>
  <c r="AL86" i="40"/>
  <c r="AK86" i="40"/>
  <c r="AJ86" i="40"/>
  <c r="AI86" i="40"/>
  <c r="AH86" i="40"/>
  <c r="AG86" i="40"/>
  <c r="AF86" i="40"/>
  <c r="AD86" i="40"/>
  <c r="AC86" i="40"/>
  <c r="Z86" i="40"/>
  <c r="Y86" i="40"/>
  <c r="V86" i="40"/>
  <c r="U86" i="40"/>
  <c r="R86" i="40"/>
  <c r="S86" i="40" s="1"/>
  <c r="Q86" i="40"/>
  <c r="P86" i="40"/>
  <c r="N86" i="40"/>
  <c r="M86" i="40"/>
  <c r="K86" i="40"/>
  <c r="J86" i="40"/>
  <c r="H86" i="40"/>
  <c r="G86" i="40"/>
  <c r="F86" i="40"/>
  <c r="E86" i="40"/>
  <c r="AN86" i="40" s="1"/>
  <c r="AM85" i="40"/>
  <c r="AL85" i="40"/>
  <c r="AK85" i="40"/>
  <c r="AJ85" i="40"/>
  <c r="AI85" i="40"/>
  <c r="AH85" i="40"/>
  <c r="AG85" i="40"/>
  <c r="AF85" i="40"/>
  <c r="AD85" i="40"/>
  <c r="AC85" i="40"/>
  <c r="Z85" i="40"/>
  <c r="Y85" i="40"/>
  <c r="V85" i="40"/>
  <c r="U85" i="40"/>
  <c r="R85" i="40"/>
  <c r="S85" i="40" s="1"/>
  <c r="Q85" i="40"/>
  <c r="P85" i="40"/>
  <c r="N85" i="40"/>
  <c r="M85" i="40"/>
  <c r="K85" i="40"/>
  <c r="J85" i="40"/>
  <c r="H85" i="40"/>
  <c r="G85" i="40"/>
  <c r="F85" i="40"/>
  <c r="E85" i="40"/>
  <c r="AN85" i="40" s="1"/>
  <c r="AM84" i="40"/>
  <c r="AL84" i="40"/>
  <c r="AK84" i="40"/>
  <c r="AJ84" i="40"/>
  <c r="AI84" i="40"/>
  <c r="AH84" i="40"/>
  <c r="AG84" i="40"/>
  <c r="AF84" i="40"/>
  <c r="AD84" i="40"/>
  <c r="AC84" i="40"/>
  <c r="Z84" i="40"/>
  <c r="Y84" i="40"/>
  <c r="V84" i="40"/>
  <c r="U84" i="40"/>
  <c r="R84" i="40"/>
  <c r="S84" i="40" s="1"/>
  <c r="Q84" i="40"/>
  <c r="P84" i="40"/>
  <c r="N84" i="40"/>
  <c r="M84" i="40"/>
  <c r="K84" i="40"/>
  <c r="J84" i="40"/>
  <c r="H84" i="40"/>
  <c r="G84" i="40"/>
  <c r="F84" i="40"/>
  <c r="E84" i="40"/>
  <c r="AN84" i="40" s="1"/>
  <c r="AM83" i="40"/>
  <c r="AL83" i="40"/>
  <c r="AK83" i="40"/>
  <c r="AJ83" i="40"/>
  <c r="AI83" i="40"/>
  <c r="AH83" i="40"/>
  <c r="AG83" i="40"/>
  <c r="AF83" i="40"/>
  <c r="AD83" i="40"/>
  <c r="AC83" i="40"/>
  <c r="Z83" i="40"/>
  <c r="Y83" i="40"/>
  <c r="V83" i="40"/>
  <c r="U83" i="40"/>
  <c r="R83" i="40"/>
  <c r="S83" i="40" s="1"/>
  <c r="Q83" i="40"/>
  <c r="P83" i="40"/>
  <c r="N83" i="40"/>
  <c r="M83" i="40"/>
  <c r="K83" i="40"/>
  <c r="J83" i="40"/>
  <c r="H83" i="40"/>
  <c r="G83" i="40"/>
  <c r="F83" i="40"/>
  <c r="E83" i="40"/>
  <c r="AN83" i="40" s="1"/>
  <c r="AM82" i="40"/>
  <c r="AL82" i="40"/>
  <c r="AK82" i="40"/>
  <c r="AJ82" i="40"/>
  <c r="AI82" i="40"/>
  <c r="AH82" i="40"/>
  <c r="AG82" i="40"/>
  <c r="AF82" i="40"/>
  <c r="AD82" i="40"/>
  <c r="AC82" i="40"/>
  <c r="Z82" i="40"/>
  <c r="Y82" i="40"/>
  <c r="V82" i="40"/>
  <c r="U82" i="40"/>
  <c r="R82" i="40"/>
  <c r="S82" i="40" s="1"/>
  <c r="Q82" i="40"/>
  <c r="P82" i="40"/>
  <c r="N82" i="40"/>
  <c r="M82" i="40"/>
  <c r="K82" i="40"/>
  <c r="J82" i="40"/>
  <c r="H82" i="40"/>
  <c r="G82" i="40"/>
  <c r="F82" i="40"/>
  <c r="E82" i="40"/>
  <c r="AN82" i="40" s="1"/>
  <c r="D77" i="40"/>
  <c r="C272" i="40" s="1"/>
  <c r="AM75" i="40"/>
  <c r="AL75" i="40"/>
  <c r="AK75" i="40"/>
  <c r="AJ75" i="40"/>
  <c r="AI75" i="40"/>
  <c r="AH75" i="40"/>
  <c r="AG75" i="40"/>
  <c r="AF75" i="40"/>
  <c r="AD75" i="40"/>
  <c r="AC75" i="40"/>
  <c r="Z75" i="40"/>
  <c r="Y75" i="40"/>
  <c r="V75" i="40"/>
  <c r="U75" i="40"/>
  <c r="R75" i="40"/>
  <c r="S75" i="40" s="1"/>
  <c r="Q75" i="40"/>
  <c r="P75" i="40"/>
  <c r="N75" i="40"/>
  <c r="M75" i="40"/>
  <c r="K75" i="40"/>
  <c r="J75" i="40"/>
  <c r="H75" i="40"/>
  <c r="G75" i="40"/>
  <c r="F75" i="40"/>
  <c r="E75" i="40"/>
  <c r="AN75" i="40" s="1"/>
  <c r="AM74" i="40"/>
  <c r="AL74" i="40"/>
  <c r="AK74" i="40"/>
  <c r="AJ74" i="40"/>
  <c r="AI74" i="40"/>
  <c r="AH74" i="40"/>
  <c r="AG74" i="40"/>
  <c r="AF74" i="40"/>
  <c r="AD74" i="40"/>
  <c r="AC74" i="40"/>
  <c r="Z74" i="40"/>
  <c r="Y74" i="40"/>
  <c r="V74" i="40"/>
  <c r="U74" i="40"/>
  <c r="R74" i="40"/>
  <c r="S74" i="40" s="1"/>
  <c r="Q74" i="40"/>
  <c r="P74" i="40"/>
  <c r="N74" i="40"/>
  <c r="M74" i="40"/>
  <c r="K74" i="40"/>
  <c r="J74" i="40"/>
  <c r="H74" i="40"/>
  <c r="G74" i="40"/>
  <c r="F74" i="40"/>
  <c r="E74" i="40"/>
  <c r="AN74" i="40" s="1"/>
  <c r="AM72" i="40"/>
  <c r="AL72" i="40"/>
  <c r="AK72" i="40"/>
  <c r="AJ72" i="40"/>
  <c r="AI72" i="40"/>
  <c r="AH72" i="40"/>
  <c r="AG72" i="40"/>
  <c r="AF72" i="40"/>
  <c r="AD72" i="40"/>
  <c r="AC72" i="40"/>
  <c r="Z72" i="40"/>
  <c r="Y72" i="40"/>
  <c r="V72" i="40"/>
  <c r="U72" i="40"/>
  <c r="R72" i="40"/>
  <c r="S72" i="40" s="1"/>
  <c r="Q72" i="40"/>
  <c r="P72" i="40"/>
  <c r="N72" i="40"/>
  <c r="M72" i="40"/>
  <c r="K72" i="40"/>
  <c r="J72" i="40"/>
  <c r="H72" i="40"/>
  <c r="G72" i="40"/>
  <c r="F72" i="40"/>
  <c r="E72" i="40"/>
  <c r="AN72" i="40" s="1"/>
  <c r="AM71" i="40"/>
  <c r="AL71" i="40"/>
  <c r="AK71" i="40"/>
  <c r="AJ71" i="40"/>
  <c r="AI71" i="40"/>
  <c r="AH71" i="40"/>
  <c r="AG71" i="40"/>
  <c r="AF71" i="40"/>
  <c r="AD71" i="40"/>
  <c r="AC71" i="40"/>
  <c r="Z71" i="40"/>
  <c r="Y71" i="40"/>
  <c r="V71" i="40"/>
  <c r="U71" i="40"/>
  <c r="R71" i="40"/>
  <c r="S71" i="40" s="1"/>
  <c r="Q71" i="40"/>
  <c r="P71" i="40"/>
  <c r="N71" i="40"/>
  <c r="M71" i="40"/>
  <c r="K71" i="40"/>
  <c r="J71" i="40"/>
  <c r="H71" i="40"/>
  <c r="G71" i="40"/>
  <c r="F71" i="40"/>
  <c r="E71" i="40"/>
  <c r="AN71" i="40" s="1"/>
  <c r="BF70" i="40"/>
  <c r="BC70" i="40"/>
  <c r="AY70" i="40"/>
  <c r="AW70" i="40"/>
  <c r="K70" i="40" s="1"/>
  <c r="AU70" i="40"/>
  <c r="AM70" i="40"/>
  <c r="AL70" i="40"/>
  <c r="AK70" i="40"/>
  <c r="AJ70" i="40"/>
  <c r="AI70" i="40"/>
  <c r="AH70" i="40"/>
  <c r="AG70" i="40"/>
  <c r="AF70" i="40"/>
  <c r="AD70" i="40"/>
  <c r="AC70" i="40"/>
  <c r="Z70" i="40"/>
  <c r="Y70" i="40"/>
  <c r="V70" i="40"/>
  <c r="U70" i="40"/>
  <c r="R70" i="40"/>
  <c r="S70" i="40" s="1"/>
  <c r="Q70" i="40"/>
  <c r="P70" i="40"/>
  <c r="N70" i="40"/>
  <c r="M70" i="40"/>
  <c r="J70" i="40"/>
  <c r="H70" i="40"/>
  <c r="G70" i="40"/>
  <c r="F70" i="40"/>
  <c r="E70" i="40"/>
  <c r="AN70" i="40" s="1"/>
  <c r="AM69" i="40"/>
  <c r="AL69" i="40"/>
  <c r="AK69" i="40"/>
  <c r="AJ69" i="40"/>
  <c r="AI69" i="40"/>
  <c r="AH69" i="40"/>
  <c r="AG69" i="40"/>
  <c r="AF69" i="40"/>
  <c r="AD69" i="40"/>
  <c r="AC69" i="40"/>
  <c r="Z69" i="40"/>
  <c r="Y69" i="40"/>
  <c r="V69" i="40"/>
  <c r="U69" i="40"/>
  <c r="R69" i="40"/>
  <c r="S69" i="40" s="1"/>
  <c r="Q69" i="40"/>
  <c r="P69" i="40"/>
  <c r="N69" i="40"/>
  <c r="M69" i="40"/>
  <c r="K69" i="40"/>
  <c r="J69" i="40"/>
  <c r="H69" i="40"/>
  <c r="G69" i="40"/>
  <c r="F69" i="40"/>
  <c r="E69" i="40"/>
  <c r="AN69" i="40" s="1"/>
  <c r="AM68" i="40"/>
  <c r="AL68" i="40"/>
  <c r="AK68" i="40"/>
  <c r="AJ68" i="40"/>
  <c r="AI68" i="40"/>
  <c r="AH68" i="40"/>
  <c r="AG68" i="40"/>
  <c r="AF68" i="40"/>
  <c r="AD68" i="40"/>
  <c r="AC68" i="40"/>
  <c r="Z68" i="40"/>
  <c r="Y68" i="40"/>
  <c r="V68" i="40"/>
  <c r="U68" i="40"/>
  <c r="R68" i="40"/>
  <c r="S68" i="40" s="1"/>
  <c r="Q68" i="40"/>
  <c r="P68" i="40"/>
  <c r="N68" i="40"/>
  <c r="M68" i="40"/>
  <c r="K68" i="40"/>
  <c r="J68" i="40"/>
  <c r="H68" i="40"/>
  <c r="G68" i="40"/>
  <c r="F68" i="40"/>
  <c r="E68" i="40"/>
  <c r="AN68" i="40" s="1"/>
  <c r="BF67" i="40"/>
  <c r="AM67" i="40"/>
  <c r="AL67" i="40"/>
  <c r="AK67" i="40"/>
  <c r="AJ67" i="40"/>
  <c r="AI67" i="40"/>
  <c r="AH67" i="40"/>
  <c r="AG67" i="40"/>
  <c r="AF67" i="40"/>
  <c r="AD67" i="40"/>
  <c r="AC67" i="40"/>
  <c r="Z67" i="40"/>
  <c r="Y67" i="40"/>
  <c r="V67" i="40"/>
  <c r="W67" i="40" s="1"/>
  <c r="U67" i="40"/>
  <c r="R67" i="40"/>
  <c r="S67" i="40" s="1"/>
  <c r="Q67" i="40"/>
  <c r="P67" i="40"/>
  <c r="N67" i="40"/>
  <c r="M67" i="40"/>
  <c r="K67" i="40"/>
  <c r="J67" i="40"/>
  <c r="H67" i="40"/>
  <c r="G67" i="40"/>
  <c r="F67" i="40"/>
  <c r="E67" i="40"/>
  <c r="AM66" i="40"/>
  <c r="AL66" i="40"/>
  <c r="AK66" i="40"/>
  <c r="AJ66" i="40"/>
  <c r="AI66" i="40"/>
  <c r="AH66" i="40"/>
  <c r="AG66" i="40"/>
  <c r="AF66" i="40"/>
  <c r="AD66" i="40"/>
  <c r="AC66" i="40"/>
  <c r="Z66" i="40"/>
  <c r="Y66" i="40"/>
  <c r="V66" i="40"/>
  <c r="W66" i="40" s="1"/>
  <c r="U66" i="40"/>
  <c r="R66" i="40"/>
  <c r="Q66" i="40"/>
  <c r="P66" i="40"/>
  <c r="N66" i="40"/>
  <c r="M66" i="40"/>
  <c r="K66" i="40"/>
  <c r="J66" i="40"/>
  <c r="H66" i="40"/>
  <c r="G66" i="40"/>
  <c r="F66" i="40"/>
  <c r="E66" i="40"/>
  <c r="D61" i="40"/>
  <c r="C268" i="40" s="1"/>
  <c r="BF59" i="40"/>
  <c r="AY59" i="40"/>
  <c r="N59" i="40" s="1"/>
  <c r="AW59" i="40"/>
  <c r="AU59" i="40"/>
  <c r="H59" i="40" s="1"/>
  <c r="AM59" i="40"/>
  <c r="AL59" i="40"/>
  <c r="AK59" i="40"/>
  <c r="AJ59" i="40"/>
  <c r="AI59" i="40"/>
  <c r="AH59" i="40"/>
  <c r="AG59" i="40"/>
  <c r="AF59" i="40"/>
  <c r="AD59" i="40"/>
  <c r="AC59" i="40"/>
  <c r="Z59" i="40"/>
  <c r="Y59" i="40"/>
  <c r="V59" i="40"/>
  <c r="W59" i="40" s="1"/>
  <c r="U59" i="40"/>
  <c r="R59" i="40"/>
  <c r="S59" i="40" s="1"/>
  <c r="Q59" i="40"/>
  <c r="P59" i="40"/>
  <c r="M59" i="40"/>
  <c r="K59" i="40"/>
  <c r="J59" i="40"/>
  <c r="G59" i="40"/>
  <c r="F59" i="40"/>
  <c r="E59" i="40"/>
  <c r="AN59" i="40" s="1"/>
  <c r="AM58" i="40"/>
  <c r="AL58" i="40"/>
  <c r="AK58" i="40"/>
  <c r="AJ58" i="40"/>
  <c r="AI58" i="40"/>
  <c r="AH58" i="40"/>
  <c r="AG58" i="40"/>
  <c r="AF58" i="40"/>
  <c r="AD58" i="40"/>
  <c r="AC58" i="40"/>
  <c r="Z58" i="40"/>
  <c r="Y58" i="40"/>
  <c r="V58" i="40"/>
  <c r="W58" i="40" s="1"/>
  <c r="U58" i="40"/>
  <c r="R58" i="40"/>
  <c r="S58" i="40" s="1"/>
  <c r="Q58" i="40"/>
  <c r="P58" i="40"/>
  <c r="N58" i="40"/>
  <c r="M58" i="40"/>
  <c r="K58" i="40"/>
  <c r="J58" i="40"/>
  <c r="H58" i="40"/>
  <c r="G58" i="40"/>
  <c r="F58" i="40"/>
  <c r="E58" i="40"/>
  <c r="AN58" i="40" s="1"/>
  <c r="AM57" i="40"/>
  <c r="AL57" i="40"/>
  <c r="AK57" i="40"/>
  <c r="AJ57" i="40"/>
  <c r="AI57" i="40"/>
  <c r="AH57" i="40"/>
  <c r="AG57" i="40"/>
  <c r="AF57" i="40"/>
  <c r="AD57" i="40"/>
  <c r="AC57" i="40"/>
  <c r="Z57" i="40"/>
  <c r="Y57" i="40"/>
  <c r="V57" i="40"/>
  <c r="U57" i="40"/>
  <c r="R57" i="40"/>
  <c r="S57" i="40" s="1"/>
  <c r="Q57" i="40"/>
  <c r="P57" i="40"/>
  <c r="N57" i="40"/>
  <c r="M57" i="40"/>
  <c r="K57" i="40"/>
  <c r="J57" i="40"/>
  <c r="H57" i="40"/>
  <c r="G57" i="40"/>
  <c r="F57" i="40"/>
  <c r="E57" i="40"/>
  <c r="AN57" i="40" s="1"/>
  <c r="BC56" i="40"/>
  <c r="AY56" i="40"/>
  <c r="N56" i="40" s="1"/>
  <c r="AW56" i="40"/>
  <c r="K56" i="40" s="1"/>
  <c r="AM56" i="40"/>
  <c r="AL56" i="40"/>
  <c r="AK56" i="40"/>
  <c r="AJ56" i="40"/>
  <c r="AI56" i="40"/>
  <c r="AH56" i="40"/>
  <c r="AG56" i="40"/>
  <c r="AF56" i="40"/>
  <c r="AD56" i="40"/>
  <c r="AC56" i="40"/>
  <c r="Z56" i="40"/>
  <c r="Y56" i="40"/>
  <c r="V56" i="40"/>
  <c r="W56" i="40" s="1"/>
  <c r="U56" i="40"/>
  <c r="R56" i="40"/>
  <c r="S56" i="40" s="1"/>
  <c r="Q56" i="40"/>
  <c r="P56" i="40"/>
  <c r="M56" i="40"/>
  <c r="J56" i="40"/>
  <c r="H56" i="40"/>
  <c r="G56" i="40"/>
  <c r="F56" i="40"/>
  <c r="E56" i="40"/>
  <c r="AN56" i="40" s="1"/>
  <c r="BF54" i="40"/>
  <c r="AW54" i="40"/>
  <c r="K54" i="40" s="1"/>
  <c r="AU54" i="40"/>
  <c r="H54" i="40" s="1"/>
  <c r="AM54" i="40"/>
  <c r="AL54" i="40"/>
  <c r="AK54" i="40"/>
  <c r="AJ54" i="40"/>
  <c r="AI54" i="40"/>
  <c r="AH54" i="40"/>
  <c r="AG54" i="40"/>
  <c r="AF54" i="40"/>
  <c r="AD54" i="40"/>
  <c r="AC54" i="40"/>
  <c r="Z54" i="40"/>
  <c r="Y54" i="40"/>
  <c r="V54" i="40"/>
  <c r="U54" i="40"/>
  <c r="R54" i="40"/>
  <c r="S54" i="40" s="1"/>
  <c r="Q54" i="40"/>
  <c r="P54" i="40"/>
  <c r="N54" i="40"/>
  <c r="M54" i="40"/>
  <c r="J54" i="40"/>
  <c r="G54" i="40"/>
  <c r="F54" i="40"/>
  <c r="E54" i="40"/>
  <c r="AN54" i="40" s="1"/>
  <c r="AM53" i="40"/>
  <c r="AL53" i="40"/>
  <c r="AK53" i="40"/>
  <c r="AJ53" i="40"/>
  <c r="AI53" i="40"/>
  <c r="AH53" i="40"/>
  <c r="AG53" i="40"/>
  <c r="AF53" i="40"/>
  <c r="AD53" i="40"/>
  <c r="AC53" i="40"/>
  <c r="Z53" i="40"/>
  <c r="Y53" i="40"/>
  <c r="V53" i="40"/>
  <c r="U53" i="40"/>
  <c r="R53" i="40"/>
  <c r="S53" i="40" s="1"/>
  <c r="Q53" i="40"/>
  <c r="P53" i="40"/>
  <c r="N53" i="40"/>
  <c r="M53" i="40"/>
  <c r="K53" i="40"/>
  <c r="J53" i="40"/>
  <c r="H53" i="40"/>
  <c r="G53" i="40"/>
  <c r="F53" i="40"/>
  <c r="E53" i="40"/>
  <c r="AN53" i="40" s="1"/>
  <c r="AM52" i="40"/>
  <c r="AL52" i="40"/>
  <c r="AK52" i="40"/>
  <c r="AJ52" i="40"/>
  <c r="AI52" i="40"/>
  <c r="AH52" i="40"/>
  <c r="AG52" i="40"/>
  <c r="AF52" i="40"/>
  <c r="AD52" i="40"/>
  <c r="AC52" i="40"/>
  <c r="Z52" i="40"/>
  <c r="Y52" i="40"/>
  <c r="V52" i="40"/>
  <c r="U52" i="40"/>
  <c r="R52" i="40"/>
  <c r="S52" i="40" s="1"/>
  <c r="Q52" i="40"/>
  <c r="P52" i="40"/>
  <c r="N52" i="40"/>
  <c r="M52" i="40"/>
  <c r="K52" i="40"/>
  <c r="J52" i="40"/>
  <c r="H52" i="40"/>
  <c r="G52" i="40"/>
  <c r="F52" i="40"/>
  <c r="E52" i="40"/>
  <c r="AN52" i="40" s="1"/>
  <c r="BF51" i="40"/>
  <c r="BC51" i="40"/>
  <c r="AY51" i="40"/>
  <c r="N51" i="40" s="1"/>
  <c r="AW51" i="40"/>
  <c r="K51" i="40" s="1"/>
  <c r="AU51" i="40"/>
  <c r="H51" i="40" s="1"/>
  <c r="AM51" i="40"/>
  <c r="AL51" i="40"/>
  <c r="AK51" i="40"/>
  <c r="AJ51" i="40"/>
  <c r="AI51" i="40"/>
  <c r="AH51" i="40"/>
  <c r="AG51" i="40"/>
  <c r="AF51" i="40"/>
  <c r="AD51" i="40"/>
  <c r="AC51" i="40"/>
  <c r="Z51" i="40"/>
  <c r="Y51" i="40"/>
  <c r="V51" i="40"/>
  <c r="W51" i="40" s="1"/>
  <c r="U51" i="40"/>
  <c r="R51" i="40"/>
  <c r="S51" i="40" s="1"/>
  <c r="Q51" i="40"/>
  <c r="P51" i="40"/>
  <c r="M51" i="40"/>
  <c r="J51" i="40"/>
  <c r="G51" i="40"/>
  <c r="F51" i="40"/>
  <c r="E51" i="40"/>
  <c r="AN51" i="40" s="1"/>
  <c r="AM50" i="40"/>
  <c r="AL50" i="40"/>
  <c r="AK50" i="40"/>
  <c r="AJ50" i="40"/>
  <c r="AI50" i="40"/>
  <c r="AH50" i="40"/>
  <c r="AG50" i="40"/>
  <c r="AF50" i="40"/>
  <c r="AD50" i="40"/>
  <c r="AC50" i="40"/>
  <c r="Z50" i="40"/>
  <c r="Y50" i="40"/>
  <c r="V50" i="40"/>
  <c r="W50" i="40" s="1"/>
  <c r="U50" i="40"/>
  <c r="R50" i="40"/>
  <c r="S50" i="40" s="1"/>
  <c r="Q50" i="40"/>
  <c r="P50" i="40"/>
  <c r="N50" i="40"/>
  <c r="M50" i="40"/>
  <c r="K50" i="40"/>
  <c r="J50" i="40"/>
  <c r="H50" i="40"/>
  <c r="G50" i="40"/>
  <c r="F50" i="40"/>
  <c r="E50" i="40"/>
  <c r="AN50" i="40" s="1"/>
  <c r="AM49" i="40"/>
  <c r="AL49" i="40"/>
  <c r="AK49" i="40"/>
  <c r="AJ49" i="40"/>
  <c r="AI49" i="40"/>
  <c r="AH49" i="40"/>
  <c r="AG49" i="40"/>
  <c r="AF49" i="40"/>
  <c r="AD49" i="40"/>
  <c r="AC49" i="40"/>
  <c r="Z49" i="40"/>
  <c r="Y49" i="40"/>
  <c r="V49" i="40"/>
  <c r="W49" i="40" s="1"/>
  <c r="U49" i="40"/>
  <c r="R49" i="40"/>
  <c r="S49" i="40" s="1"/>
  <c r="Q49" i="40"/>
  <c r="P49" i="40"/>
  <c r="N49" i="40"/>
  <c r="M49" i="40"/>
  <c r="K49" i="40"/>
  <c r="J49" i="40"/>
  <c r="H49" i="40"/>
  <c r="G49" i="40"/>
  <c r="F49" i="40"/>
  <c r="E49" i="40"/>
  <c r="AN49" i="40" s="1"/>
  <c r="AM48" i="40"/>
  <c r="AL48" i="40"/>
  <c r="AK48" i="40"/>
  <c r="AJ48" i="40"/>
  <c r="AI48" i="40"/>
  <c r="AH48" i="40"/>
  <c r="AG48" i="40"/>
  <c r="AF48" i="40"/>
  <c r="AD48" i="40"/>
  <c r="AC48" i="40"/>
  <c r="Z48" i="40"/>
  <c r="Y48" i="40"/>
  <c r="V48" i="40"/>
  <c r="W48" i="40" s="1"/>
  <c r="U48" i="40"/>
  <c r="R48" i="40"/>
  <c r="S48" i="40" s="1"/>
  <c r="Q48" i="40"/>
  <c r="P48" i="40"/>
  <c r="N48" i="40"/>
  <c r="M48" i="40"/>
  <c r="K48" i="40"/>
  <c r="J48" i="40"/>
  <c r="H48" i="40"/>
  <c r="G48" i="40"/>
  <c r="F48" i="40"/>
  <c r="E48" i="40"/>
  <c r="AN48" i="40" s="1"/>
  <c r="AM47" i="40"/>
  <c r="AL47" i="40"/>
  <c r="AK47" i="40"/>
  <c r="AJ47" i="40"/>
  <c r="AI47" i="40"/>
  <c r="AH47" i="40"/>
  <c r="AG47" i="40"/>
  <c r="AF47" i="40"/>
  <c r="AD47" i="40"/>
  <c r="AC47" i="40"/>
  <c r="Z47" i="40"/>
  <c r="Y47" i="40"/>
  <c r="V47" i="40"/>
  <c r="W47" i="40" s="1"/>
  <c r="U47" i="40"/>
  <c r="R47" i="40"/>
  <c r="S47" i="40" s="1"/>
  <c r="Q47" i="40"/>
  <c r="P47" i="40"/>
  <c r="N47" i="40"/>
  <c r="M47" i="40"/>
  <c r="K47" i="40"/>
  <c r="J47" i="40"/>
  <c r="H47" i="40"/>
  <c r="G47" i="40"/>
  <c r="F47" i="40"/>
  <c r="E47" i="40"/>
  <c r="AN47" i="40" s="1"/>
  <c r="AM46" i="40"/>
  <c r="AL46" i="40"/>
  <c r="AK46" i="40"/>
  <c r="AJ46" i="40"/>
  <c r="AI46" i="40"/>
  <c r="AH46" i="40"/>
  <c r="AG46" i="40"/>
  <c r="AF46" i="40"/>
  <c r="AD46" i="40"/>
  <c r="AC46" i="40"/>
  <c r="Z46" i="40"/>
  <c r="Y46" i="40"/>
  <c r="V46" i="40"/>
  <c r="W46" i="40" s="1"/>
  <c r="U46" i="40"/>
  <c r="R46" i="40"/>
  <c r="S46" i="40" s="1"/>
  <c r="Q46" i="40"/>
  <c r="P46" i="40"/>
  <c r="N46" i="40"/>
  <c r="M46" i="40"/>
  <c r="K46" i="40"/>
  <c r="J46" i="40"/>
  <c r="H46" i="40"/>
  <c r="G46" i="40"/>
  <c r="F46" i="40"/>
  <c r="E46" i="40"/>
  <c r="AN46" i="40" s="1"/>
  <c r="AM45" i="40"/>
  <c r="AL45" i="40"/>
  <c r="AK45" i="40"/>
  <c r="AJ45" i="40"/>
  <c r="AI45" i="40"/>
  <c r="AH45" i="40"/>
  <c r="AG45" i="40"/>
  <c r="AF45" i="40"/>
  <c r="AD45" i="40"/>
  <c r="AC45" i="40"/>
  <c r="Z45" i="40"/>
  <c r="Y45" i="40"/>
  <c r="V45" i="40"/>
  <c r="W45" i="40" s="1"/>
  <c r="U45" i="40"/>
  <c r="R45" i="40"/>
  <c r="S45" i="40" s="1"/>
  <c r="Q45" i="40"/>
  <c r="P45" i="40"/>
  <c r="N45" i="40"/>
  <c r="M45" i="40"/>
  <c r="K45" i="40"/>
  <c r="J45" i="40"/>
  <c r="H45" i="40"/>
  <c r="G45" i="40"/>
  <c r="F45" i="40"/>
  <c r="E45" i="40"/>
  <c r="AN45" i="40" s="1"/>
  <c r="BF44" i="40"/>
  <c r="BC44" i="40"/>
  <c r="AY44" i="40"/>
  <c r="AW44" i="40"/>
  <c r="K44" i="40" s="1"/>
  <c r="AU44" i="40"/>
  <c r="AM44" i="40"/>
  <c r="AL44" i="40"/>
  <c r="AK44" i="40"/>
  <c r="AJ44" i="40"/>
  <c r="AI44" i="40"/>
  <c r="AH44" i="40"/>
  <c r="AG44" i="40"/>
  <c r="AF44" i="40"/>
  <c r="AD44" i="40"/>
  <c r="AC44" i="40"/>
  <c r="Z44" i="40"/>
  <c r="Y44" i="40"/>
  <c r="V44" i="40"/>
  <c r="U44" i="40"/>
  <c r="R44" i="40"/>
  <c r="Q44" i="40"/>
  <c r="P44" i="40"/>
  <c r="N44" i="40"/>
  <c r="M44" i="40"/>
  <c r="J44" i="40"/>
  <c r="H44" i="40"/>
  <c r="G44" i="40"/>
  <c r="F44" i="40"/>
  <c r="E44" i="40"/>
  <c r="AN44" i="40" s="1"/>
  <c r="D39" i="40"/>
  <c r="C267" i="40" s="1"/>
  <c r="AM37" i="40"/>
  <c r="AL37" i="40"/>
  <c r="AK37" i="40"/>
  <c r="AJ37" i="40"/>
  <c r="AI37" i="40"/>
  <c r="AH37" i="40"/>
  <c r="AG37" i="40"/>
  <c r="AF37" i="40"/>
  <c r="AD37" i="40"/>
  <c r="AC37" i="40"/>
  <c r="Z37" i="40"/>
  <c r="Y37" i="40"/>
  <c r="V37" i="40"/>
  <c r="U37" i="40"/>
  <c r="R37" i="40"/>
  <c r="S37" i="40" s="1"/>
  <c r="Q37" i="40"/>
  <c r="P37" i="40"/>
  <c r="N37" i="40"/>
  <c r="M37" i="40"/>
  <c r="K37" i="40"/>
  <c r="J37" i="40"/>
  <c r="H37" i="40"/>
  <c r="G37" i="40"/>
  <c r="F37" i="40"/>
  <c r="E37" i="40"/>
  <c r="AN37" i="40" s="1"/>
  <c r="AM36" i="40"/>
  <c r="AL36" i="40"/>
  <c r="AK36" i="40"/>
  <c r="AJ36" i="40"/>
  <c r="AI36" i="40"/>
  <c r="AH36" i="40"/>
  <c r="AG36" i="40"/>
  <c r="AF36" i="40"/>
  <c r="AD36" i="40"/>
  <c r="AC36" i="40"/>
  <c r="Z36" i="40"/>
  <c r="Y36" i="40"/>
  <c r="V36" i="40"/>
  <c r="U36" i="40"/>
  <c r="R36" i="40"/>
  <c r="S36" i="40" s="1"/>
  <c r="Q36" i="40"/>
  <c r="P36" i="40"/>
  <c r="N36" i="40"/>
  <c r="M36" i="40"/>
  <c r="K36" i="40"/>
  <c r="J36" i="40"/>
  <c r="H36" i="40"/>
  <c r="G36" i="40"/>
  <c r="F36" i="40"/>
  <c r="E36" i="40"/>
  <c r="AN36" i="40" s="1"/>
  <c r="BF35" i="40"/>
  <c r="BC35" i="40"/>
  <c r="AU35" i="40"/>
  <c r="H35" i="40" s="1"/>
  <c r="AM35" i="40"/>
  <c r="AL35" i="40"/>
  <c r="AK35" i="40"/>
  <c r="AJ35" i="40"/>
  <c r="AI35" i="40"/>
  <c r="AH35" i="40"/>
  <c r="AG35" i="40"/>
  <c r="AF35" i="40"/>
  <c r="AD35" i="40"/>
  <c r="AC35" i="40"/>
  <c r="Z35" i="40"/>
  <c r="Y35" i="40"/>
  <c r="V35" i="40"/>
  <c r="W35" i="40" s="1"/>
  <c r="U35" i="40"/>
  <c r="R35" i="40"/>
  <c r="S35" i="40" s="1"/>
  <c r="Q35" i="40"/>
  <c r="P35" i="40"/>
  <c r="N35" i="40"/>
  <c r="M35" i="40"/>
  <c r="K35" i="40"/>
  <c r="J35" i="40"/>
  <c r="G35" i="40"/>
  <c r="F35" i="40"/>
  <c r="E35" i="40"/>
  <c r="AN35" i="40" s="1"/>
  <c r="AM34" i="40"/>
  <c r="AL34" i="40"/>
  <c r="AK34" i="40"/>
  <c r="AJ34" i="40"/>
  <c r="AI34" i="40"/>
  <c r="AH34" i="40"/>
  <c r="AG34" i="40"/>
  <c r="AF34" i="40"/>
  <c r="AD34" i="40"/>
  <c r="AC34" i="40"/>
  <c r="Z34" i="40"/>
  <c r="Y34" i="40"/>
  <c r="V34" i="40"/>
  <c r="W34" i="40" s="1"/>
  <c r="U34" i="40"/>
  <c r="R34" i="40"/>
  <c r="S34" i="40" s="1"/>
  <c r="Q34" i="40"/>
  <c r="P34" i="40"/>
  <c r="N34" i="40"/>
  <c r="M34" i="40"/>
  <c r="K34" i="40"/>
  <c r="J34" i="40"/>
  <c r="H34" i="40"/>
  <c r="G34" i="40"/>
  <c r="F34" i="40"/>
  <c r="E34" i="40"/>
  <c r="AN34" i="40" s="1"/>
  <c r="AM33" i="40"/>
  <c r="AL33" i="40"/>
  <c r="AK33" i="40"/>
  <c r="AJ33" i="40"/>
  <c r="AI33" i="40"/>
  <c r="AH33" i="40"/>
  <c r="AG33" i="40"/>
  <c r="AF33" i="40"/>
  <c r="AD33" i="40"/>
  <c r="AC33" i="40"/>
  <c r="Z33" i="40"/>
  <c r="Y33" i="40"/>
  <c r="V33" i="40"/>
  <c r="U33" i="40"/>
  <c r="R33" i="40"/>
  <c r="S33" i="40" s="1"/>
  <c r="Q33" i="40"/>
  <c r="P33" i="40"/>
  <c r="N33" i="40"/>
  <c r="M33" i="40"/>
  <c r="K33" i="40"/>
  <c r="J33" i="40"/>
  <c r="H33" i="40"/>
  <c r="G33" i="40"/>
  <c r="F33" i="40"/>
  <c r="E33" i="40"/>
  <c r="AN33" i="40" s="1"/>
  <c r="AM32" i="40"/>
  <c r="AL32" i="40"/>
  <c r="AK32" i="40"/>
  <c r="AJ32" i="40"/>
  <c r="AI32" i="40"/>
  <c r="AH32" i="40"/>
  <c r="AG32" i="40"/>
  <c r="AF32" i="40"/>
  <c r="AD32" i="40"/>
  <c r="AC32" i="40"/>
  <c r="Z32" i="40"/>
  <c r="Y32" i="40"/>
  <c r="V32" i="40"/>
  <c r="U32" i="40"/>
  <c r="R32" i="40"/>
  <c r="S32" i="40" s="1"/>
  <c r="Q32" i="40"/>
  <c r="P32" i="40"/>
  <c r="N32" i="40"/>
  <c r="M32" i="40"/>
  <c r="K32" i="40"/>
  <c r="J32" i="40"/>
  <c r="H32" i="40"/>
  <c r="G32" i="40"/>
  <c r="F32" i="40"/>
  <c r="E32" i="40"/>
  <c r="AN32" i="40" s="1"/>
  <c r="BF31" i="40"/>
  <c r="BC31" i="40"/>
  <c r="AY31" i="40"/>
  <c r="AW31" i="40"/>
  <c r="K31" i="40" s="1"/>
  <c r="AU31" i="40"/>
  <c r="H31" i="40" s="1"/>
  <c r="AM31" i="40"/>
  <c r="AL31" i="40"/>
  <c r="AK31" i="40"/>
  <c r="AJ31" i="40"/>
  <c r="AI31" i="40"/>
  <c r="AH31" i="40"/>
  <c r="AG31" i="40"/>
  <c r="AF31" i="40"/>
  <c r="AD31" i="40"/>
  <c r="AC31" i="40"/>
  <c r="Z31" i="40"/>
  <c r="Y31" i="40"/>
  <c r="V31" i="40"/>
  <c r="U31" i="40"/>
  <c r="R31" i="40"/>
  <c r="S31" i="40" s="1"/>
  <c r="Q31" i="40"/>
  <c r="P31" i="40"/>
  <c r="N31" i="40"/>
  <c r="M31" i="40"/>
  <c r="J31" i="40"/>
  <c r="G31" i="40"/>
  <c r="F31" i="40"/>
  <c r="E31" i="40"/>
  <c r="AN31" i="40" s="1"/>
  <c r="AM29" i="40"/>
  <c r="AL29" i="40"/>
  <c r="AK29" i="40"/>
  <c r="AJ29" i="40"/>
  <c r="AI29" i="40"/>
  <c r="AH29" i="40"/>
  <c r="AG29" i="40"/>
  <c r="AF29" i="40"/>
  <c r="AD29" i="40"/>
  <c r="AC29" i="40"/>
  <c r="Z29" i="40"/>
  <c r="Y29" i="40"/>
  <c r="V29" i="40"/>
  <c r="U29" i="40"/>
  <c r="R29" i="40"/>
  <c r="S29" i="40" s="1"/>
  <c r="Q29" i="40"/>
  <c r="P29" i="40"/>
  <c r="N29" i="40"/>
  <c r="M29" i="40"/>
  <c r="K29" i="40"/>
  <c r="J29" i="40"/>
  <c r="H29" i="40"/>
  <c r="G29" i="40"/>
  <c r="F29" i="40"/>
  <c r="E29" i="40"/>
  <c r="AN29" i="40" s="1"/>
  <c r="BC28" i="40"/>
  <c r="AM28" i="40"/>
  <c r="AL28" i="40"/>
  <c r="AK28" i="40"/>
  <c r="AJ28" i="40"/>
  <c r="AI28" i="40"/>
  <c r="AH28" i="40"/>
  <c r="AG28" i="40"/>
  <c r="AF28" i="40"/>
  <c r="AD28" i="40"/>
  <c r="AC28" i="40"/>
  <c r="Z28" i="40"/>
  <c r="Y28" i="40"/>
  <c r="V28" i="40"/>
  <c r="U28" i="40"/>
  <c r="R28" i="40"/>
  <c r="S28" i="40" s="1"/>
  <c r="Q28" i="40"/>
  <c r="P28" i="40"/>
  <c r="N28" i="40"/>
  <c r="M28" i="40"/>
  <c r="K28" i="40"/>
  <c r="J28" i="40"/>
  <c r="H28" i="40"/>
  <c r="G28" i="40"/>
  <c r="F28" i="40"/>
  <c r="E28" i="40"/>
  <c r="BC27" i="40"/>
  <c r="AM27" i="40"/>
  <c r="AL27" i="40"/>
  <c r="AK27" i="40"/>
  <c r="AJ27" i="40"/>
  <c r="AI27" i="40"/>
  <c r="AH27" i="40"/>
  <c r="AG27" i="40"/>
  <c r="AF27" i="40"/>
  <c r="AD27" i="40"/>
  <c r="AC27" i="40"/>
  <c r="Z27" i="40"/>
  <c r="Y27" i="40"/>
  <c r="V27" i="40"/>
  <c r="U27" i="40"/>
  <c r="R27" i="40"/>
  <c r="S27" i="40" s="1"/>
  <c r="Q27" i="40"/>
  <c r="P27" i="40"/>
  <c r="N27" i="40"/>
  <c r="M27" i="40"/>
  <c r="K27" i="40"/>
  <c r="J27" i="40"/>
  <c r="H27" i="40"/>
  <c r="G27" i="40"/>
  <c r="F27" i="40"/>
  <c r="E27" i="40"/>
  <c r="AN27" i="40" s="1"/>
  <c r="BC26" i="40"/>
  <c r="AM26" i="40"/>
  <c r="AL26" i="40"/>
  <c r="AK26" i="40"/>
  <c r="AJ26" i="40"/>
  <c r="AI26" i="40"/>
  <c r="AH26" i="40"/>
  <c r="AG26" i="40"/>
  <c r="AF26" i="40"/>
  <c r="AD26" i="40"/>
  <c r="AC26" i="40"/>
  <c r="Z26" i="40"/>
  <c r="Y26" i="40"/>
  <c r="V26" i="40"/>
  <c r="U26" i="40"/>
  <c r="R26" i="40"/>
  <c r="S26" i="40" s="1"/>
  <c r="Q26" i="40"/>
  <c r="P26" i="40"/>
  <c r="N26" i="40"/>
  <c r="M26" i="40"/>
  <c r="K26" i="40"/>
  <c r="J26" i="40"/>
  <c r="H26" i="40"/>
  <c r="G26" i="40"/>
  <c r="F26" i="40"/>
  <c r="E26" i="40"/>
  <c r="AN26" i="40" s="1"/>
  <c r="BC25" i="40"/>
  <c r="AM25" i="40"/>
  <c r="AL25" i="40"/>
  <c r="AK25" i="40"/>
  <c r="AJ25" i="40"/>
  <c r="AI25" i="40"/>
  <c r="AH25" i="40"/>
  <c r="AG25" i="40"/>
  <c r="AF25" i="40"/>
  <c r="AD25" i="40"/>
  <c r="AC25" i="40"/>
  <c r="Z25" i="40"/>
  <c r="Y25" i="40"/>
  <c r="V25" i="40"/>
  <c r="U25" i="40"/>
  <c r="R25" i="40"/>
  <c r="S25" i="40" s="1"/>
  <c r="Q25" i="40"/>
  <c r="P25" i="40"/>
  <c r="N25" i="40"/>
  <c r="M25" i="40"/>
  <c r="K25" i="40"/>
  <c r="J25" i="40"/>
  <c r="H25" i="40"/>
  <c r="G25" i="40"/>
  <c r="F25" i="40"/>
  <c r="E25" i="40"/>
  <c r="AN25" i="40" s="1"/>
  <c r="BC24" i="40"/>
  <c r="AM24" i="40"/>
  <c r="AL24" i="40"/>
  <c r="AK24" i="40"/>
  <c r="AJ24" i="40"/>
  <c r="AI24" i="40"/>
  <c r="AH24" i="40"/>
  <c r="AG24" i="40"/>
  <c r="AF24" i="40"/>
  <c r="AD24" i="40"/>
  <c r="AC24" i="40"/>
  <c r="Z24" i="40"/>
  <c r="Y24" i="40"/>
  <c r="V24" i="40"/>
  <c r="W24" i="40" s="1"/>
  <c r="U24" i="40"/>
  <c r="R24" i="40"/>
  <c r="S24" i="40" s="1"/>
  <c r="Q24" i="40"/>
  <c r="P24" i="40"/>
  <c r="N24" i="40"/>
  <c r="M24" i="40"/>
  <c r="K24" i="40"/>
  <c r="J24" i="40"/>
  <c r="H24" i="40"/>
  <c r="G24" i="40"/>
  <c r="F24" i="40"/>
  <c r="E24" i="40"/>
  <c r="BC23" i="40"/>
  <c r="AM23" i="40"/>
  <c r="AL23" i="40"/>
  <c r="AK23" i="40"/>
  <c r="AJ23" i="40"/>
  <c r="AI23" i="40"/>
  <c r="AH23" i="40"/>
  <c r="AG23" i="40"/>
  <c r="AF23" i="40"/>
  <c r="AD23" i="40"/>
  <c r="AC23" i="40"/>
  <c r="Z23" i="40"/>
  <c r="Y23" i="40"/>
  <c r="V23" i="40"/>
  <c r="U23" i="40"/>
  <c r="R23" i="40"/>
  <c r="S23" i="40" s="1"/>
  <c r="Q23" i="40"/>
  <c r="P23" i="40"/>
  <c r="N23" i="40"/>
  <c r="M23" i="40"/>
  <c r="K23" i="40"/>
  <c r="J23" i="40"/>
  <c r="H23" i="40"/>
  <c r="G23" i="40"/>
  <c r="F23" i="40"/>
  <c r="E23" i="40"/>
  <c r="AN23" i="40" s="1"/>
  <c r="BC22" i="40"/>
  <c r="AM22" i="40"/>
  <c r="AL22" i="40"/>
  <c r="AK22" i="40"/>
  <c r="AJ22" i="40"/>
  <c r="AI22" i="40"/>
  <c r="AH22" i="40"/>
  <c r="AG22" i="40"/>
  <c r="AF22" i="40"/>
  <c r="AD22" i="40"/>
  <c r="AC22" i="40"/>
  <c r="Z22" i="40"/>
  <c r="Y22" i="40"/>
  <c r="V22" i="40"/>
  <c r="W22" i="40" s="1"/>
  <c r="U22" i="40"/>
  <c r="R22" i="40"/>
  <c r="S22" i="40" s="1"/>
  <c r="Q22" i="40"/>
  <c r="P22" i="40"/>
  <c r="N22" i="40"/>
  <c r="M22" i="40"/>
  <c r="K22" i="40"/>
  <c r="J22" i="40"/>
  <c r="H22" i="40"/>
  <c r="G22" i="40"/>
  <c r="F22" i="40"/>
  <c r="E22" i="40"/>
  <c r="AN22" i="40" s="1"/>
  <c r="BF21" i="40"/>
  <c r="BC21" i="40"/>
  <c r="AW21" i="40"/>
  <c r="K21" i="40" s="1"/>
  <c r="AU21" i="40"/>
  <c r="H21" i="40" s="1"/>
  <c r="AM21" i="40"/>
  <c r="AL21" i="40"/>
  <c r="AK21" i="40"/>
  <c r="AJ21" i="40"/>
  <c r="AI21" i="40"/>
  <c r="AH21" i="40"/>
  <c r="AG21" i="40"/>
  <c r="AF21" i="40"/>
  <c r="AD21" i="40"/>
  <c r="AC21" i="40"/>
  <c r="Z21" i="40"/>
  <c r="Y21" i="40"/>
  <c r="V21" i="40"/>
  <c r="W21" i="40" s="1"/>
  <c r="U21" i="40"/>
  <c r="R21" i="40"/>
  <c r="S21" i="40" s="1"/>
  <c r="Q21" i="40"/>
  <c r="P21" i="40"/>
  <c r="N21" i="40"/>
  <c r="M21" i="40"/>
  <c r="J21" i="40"/>
  <c r="G21" i="40"/>
  <c r="F21" i="40"/>
  <c r="E21" i="40"/>
  <c r="AN21" i="40" s="1"/>
  <c r="BC20" i="40"/>
  <c r="AM20" i="40"/>
  <c r="AL20" i="40"/>
  <c r="AK20" i="40"/>
  <c r="AJ20" i="40"/>
  <c r="AI20" i="40"/>
  <c r="AH20" i="40"/>
  <c r="AG20" i="40"/>
  <c r="AF20" i="40"/>
  <c r="AD20" i="40"/>
  <c r="AC20" i="40"/>
  <c r="Z20" i="40"/>
  <c r="Y20" i="40"/>
  <c r="V20" i="40"/>
  <c r="U20" i="40"/>
  <c r="R20" i="40"/>
  <c r="S20" i="40" s="1"/>
  <c r="Q20" i="40"/>
  <c r="P20" i="40"/>
  <c r="N20" i="40"/>
  <c r="M20" i="40"/>
  <c r="K20" i="40"/>
  <c r="J20" i="40"/>
  <c r="H20" i="40"/>
  <c r="G20" i="40"/>
  <c r="F20" i="40"/>
  <c r="E20" i="40"/>
  <c r="AN20" i="40" s="1"/>
  <c r="BC19" i="40"/>
  <c r="AM19" i="40"/>
  <c r="AL19" i="40"/>
  <c r="AK19" i="40"/>
  <c r="AJ19" i="40"/>
  <c r="AI19" i="40"/>
  <c r="AH19" i="40"/>
  <c r="AG19" i="40"/>
  <c r="AF19" i="40"/>
  <c r="AD19" i="40"/>
  <c r="AC19" i="40"/>
  <c r="Z19" i="40"/>
  <c r="Y19" i="40"/>
  <c r="V19" i="40"/>
  <c r="W19" i="40" s="1"/>
  <c r="U19" i="40"/>
  <c r="R19" i="40"/>
  <c r="S19" i="40" s="1"/>
  <c r="Q19" i="40"/>
  <c r="P19" i="40"/>
  <c r="N19" i="40"/>
  <c r="M19" i="40"/>
  <c r="K19" i="40"/>
  <c r="J19" i="40"/>
  <c r="H19" i="40"/>
  <c r="G19" i="40"/>
  <c r="F19" i="40"/>
  <c r="E19" i="40"/>
  <c r="AN19" i="40" s="1"/>
  <c r="AM18" i="40"/>
  <c r="AL18" i="40"/>
  <c r="AK18" i="40"/>
  <c r="AJ18" i="40"/>
  <c r="AI18" i="40"/>
  <c r="AH18" i="40"/>
  <c r="AG18" i="40"/>
  <c r="AF18" i="40"/>
  <c r="AD18" i="40"/>
  <c r="AC18" i="40"/>
  <c r="Z18" i="40"/>
  <c r="Y18" i="40"/>
  <c r="V18" i="40"/>
  <c r="U18" i="40"/>
  <c r="R18" i="40"/>
  <c r="S18" i="40" s="1"/>
  <c r="Q18" i="40"/>
  <c r="P18" i="40"/>
  <c r="N18" i="40"/>
  <c r="M18" i="40"/>
  <c r="K18" i="40"/>
  <c r="J18" i="40"/>
  <c r="H18" i="40"/>
  <c r="G18" i="40"/>
  <c r="F18" i="40"/>
  <c r="E18" i="40"/>
  <c r="D13" i="40"/>
  <c r="C266" i="40" s="1"/>
  <c r="AM11" i="40"/>
  <c r="AL11" i="40"/>
  <c r="AK11" i="40"/>
  <c r="AJ11" i="40"/>
  <c r="AI11" i="40"/>
  <c r="AH11" i="40"/>
  <c r="AG11" i="40"/>
  <c r="AF11" i="40"/>
  <c r="AD11" i="40"/>
  <c r="AC11" i="40"/>
  <c r="Z11" i="40"/>
  <c r="Y11" i="40"/>
  <c r="V11" i="40"/>
  <c r="W11" i="40" s="1"/>
  <c r="U11" i="40"/>
  <c r="R11" i="40"/>
  <c r="S11" i="40" s="1"/>
  <c r="Q11" i="40"/>
  <c r="P11" i="40"/>
  <c r="N11" i="40"/>
  <c r="M11" i="40"/>
  <c r="K11" i="40"/>
  <c r="J11" i="40"/>
  <c r="H11" i="40"/>
  <c r="G11" i="40"/>
  <c r="F11" i="40"/>
  <c r="E11" i="40"/>
  <c r="AM10" i="40"/>
  <c r="AL10" i="40"/>
  <c r="AK10" i="40"/>
  <c r="AJ10" i="40"/>
  <c r="AI10" i="40"/>
  <c r="AH10" i="40"/>
  <c r="AG10" i="40"/>
  <c r="AF10" i="40"/>
  <c r="AD10" i="40"/>
  <c r="AC10" i="40"/>
  <c r="Z10" i="40"/>
  <c r="Y10" i="40"/>
  <c r="V10" i="40"/>
  <c r="W10" i="40" s="1"/>
  <c r="U10" i="40"/>
  <c r="R10" i="40"/>
  <c r="S10" i="40" s="1"/>
  <c r="Q10" i="40"/>
  <c r="P10" i="40"/>
  <c r="N10" i="40"/>
  <c r="M10" i="40"/>
  <c r="K10" i="40"/>
  <c r="J10" i="40"/>
  <c r="H10" i="40"/>
  <c r="G10" i="40"/>
  <c r="F10" i="40"/>
  <c r="E10" i="40"/>
  <c r="AM9" i="40"/>
  <c r="AL9" i="40"/>
  <c r="AK9" i="40"/>
  <c r="AJ9" i="40"/>
  <c r="AI9" i="40"/>
  <c r="AH9" i="40"/>
  <c r="AG9" i="40"/>
  <c r="AF9" i="40"/>
  <c r="AD9" i="40"/>
  <c r="AC9" i="40"/>
  <c r="Z9" i="40"/>
  <c r="Y9" i="40"/>
  <c r="V9" i="40"/>
  <c r="W9" i="40" s="1"/>
  <c r="U9" i="40"/>
  <c r="R9" i="40"/>
  <c r="S9" i="40" s="1"/>
  <c r="Q9" i="40"/>
  <c r="P9" i="40"/>
  <c r="N9" i="40"/>
  <c r="M9" i="40"/>
  <c r="K9" i="40"/>
  <c r="J9" i="40"/>
  <c r="H9" i="40"/>
  <c r="G9" i="40"/>
  <c r="F9" i="40"/>
  <c r="E9" i="40"/>
  <c r="BC7" i="40"/>
  <c r="AM7" i="40"/>
  <c r="AL7" i="40"/>
  <c r="AK7" i="40"/>
  <c r="AJ7" i="40"/>
  <c r="AI7" i="40"/>
  <c r="AH7" i="40"/>
  <c r="AG7" i="40"/>
  <c r="AF7" i="40"/>
  <c r="AD7" i="40"/>
  <c r="AC7" i="40"/>
  <c r="Z7" i="40"/>
  <c r="Y7" i="40"/>
  <c r="V7" i="40"/>
  <c r="U7" i="40"/>
  <c r="R7" i="40"/>
  <c r="S7" i="40" s="1"/>
  <c r="Q7" i="40"/>
  <c r="P7" i="40"/>
  <c r="N7" i="40"/>
  <c r="M7" i="40"/>
  <c r="K7" i="40"/>
  <c r="J7" i="40"/>
  <c r="H7" i="40"/>
  <c r="G7" i="40"/>
  <c r="F7" i="40"/>
  <c r="E7" i="40"/>
  <c r="AN7" i="40" s="1"/>
  <c r="BC6" i="40"/>
  <c r="AM6" i="40"/>
  <c r="AL6" i="40"/>
  <c r="AK6" i="40"/>
  <c r="AJ6" i="40"/>
  <c r="AI6" i="40"/>
  <c r="AH6" i="40"/>
  <c r="AG6" i="40"/>
  <c r="AF6" i="40"/>
  <c r="AD6" i="40"/>
  <c r="AC6" i="40"/>
  <c r="Z6" i="40"/>
  <c r="Y6" i="40"/>
  <c r="V6" i="40"/>
  <c r="W6" i="40" s="1"/>
  <c r="U6" i="40"/>
  <c r="R6" i="40"/>
  <c r="S6" i="40" s="1"/>
  <c r="Q6" i="40"/>
  <c r="P6" i="40"/>
  <c r="N6" i="40"/>
  <c r="M6" i="40"/>
  <c r="K6" i="40"/>
  <c r="J6" i="40"/>
  <c r="H6" i="40"/>
  <c r="G6" i="40"/>
  <c r="F6" i="40"/>
  <c r="E6" i="40"/>
  <c r="AN6" i="40" s="1"/>
  <c r="BC5" i="40"/>
  <c r="AM5" i="40"/>
  <c r="AL5" i="40"/>
  <c r="AK5" i="40"/>
  <c r="AJ5" i="40"/>
  <c r="AI5" i="40"/>
  <c r="AH5" i="40"/>
  <c r="AG5" i="40"/>
  <c r="AF5" i="40"/>
  <c r="AD5" i="40"/>
  <c r="AC5" i="40"/>
  <c r="Z5" i="40"/>
  <c r="Y5" i="40"/>
  <c r="V5" i="40"/>
  <c r="U5" i="40"/>
  <c r="R5" i="40"/>
  <c r="Q5" i="40"/>
  <c r="P5" i="40"/>
  <c r="N5" i="40"/>
  <c r="M5" i="40"/>
  <c r="K5" i="40"/>
  <c r="J5" i="40"/>
  <c r="H5" i="40"/>
  <c r="G5" i="40"/>
  <c r="F5" i="40"/>
  <c r="E5" i="40"/>
  <c r="AN5" i="40" s="1"/>
  <c r="BF4" i="40"/>
  <c r="BC4" i="40"/>
  <c r="AY4" i="40"/>
  <c r="N4" i="40" s="1"/>
  <c r="AW4" i="40"/>
  <c r="AU4" i="40"/>
  <c r="H4" i="40" s="1"/>
  <c r="AM4" i="40"/>
  <c r="AL4" i="40"/>
  <c r="AK4" i="40"/>
  <c r="AJ4" i="40"/>
  <c r="AI4" i="40"/>
  <c r="AH4" i="40"/>
  <c r="AG4" i="40"/>
  <c r="AF4" i="40"/>
  <c r="AD4" i="40"/>
  <c r="AC4" i="40"/>
  <c r="Z4" i="40"/>
  <c r="Y4" i="40"/>
  <c r="V4" i="40"/>
  <c r="U4" i="40"/>
  <c r="R4" i="40"/>
  <c r="S4" i="40" s="1"/>
  <c r="Q4" i="40"/>
  <c r="P4" i="40"/>
  <c r="M4" i="40"/>
  <c r="K4" i="40"/>
  <c r="J4" i="40"/>
  <c r="G4" i="40"/>
  <c r="F4" i="40"/>
  <c r="E4" i="40"/>
  <c r="AN4" i="40" s="1"/>
  <c r="AM3" i="40"/>
  <c r="AL3" i="40"/>
  <c r="AK3" i="40"/>
  <c r="AJ3" i="40"/>
  <c r="AI3" i="40"/>
  <c r="AH3" i="40"/>
  <c r="AG3" i="40"/>
  <c r="AF3" i="40"/>
  <c r="AD3" i="40"/>
  <c r="AC3" i="40"/>
  <c r="Z3" i="40"/>
  <c r="Y3" i="40"/>
  <c r="V3" i="40"/>
  <c r="U3" i="40"/>
  <c r="R3" i="40"/>
  <c r="S3" i="40" s="1"/>
  <c r="Q3" i="40"/>
  <c r="P3" i="40"/>
  <c r="N3" i="40"/>
  <c r="M3" i="40"/>
  <c r="K3" i="40"/>
  <c r="J3" i="40"/>
  <c r="H3" i="40"/>
  <c r="G3" i="40"/>
  <c r="F3" i="40"/>
  <c r="E3" i="40"/>
  <c r="BF2" i="40"/>
  <c r="BC2" i="40"/>
  <c r="AY2" i="40"/>
  <c r="AW2" i="40"/>
  <c r="K2" i="40" s="1"/>
  <c r="AU2" i="40"/>
  <c r="AM2" i="40"/>
  <c r="AL2" i="40"/>
  <c r="AK2" i="40"/>
  <c r="AJ2" i="40"/>
  <c r="AI2" i="40"/>
  <c r="AH2" i="40"/>
  <c r="AG2" i="40"/>
  <c r="AF2" i="40"/>
  <c r="AD2" i="40"/>
  <c r="AC2" i="40"/>
  <c r="Z2" i="40"/>
  <c r="Y2" i="40"/>
  <c r="V2" i="40"/>
  <c r="U2" i="40"/>
  <c r="R2" i="40"/>
  <c r="S2" i="40" s="1"/>
  <c r="Q2" i="40"/>
  <c r="P2" i="40"/>
  <c r="N2" i="40"/>
  <c r="M2" i="40"/>
  <c r="J2" i="40"/>
  <c r="H2" i="40"/>
  <c r="G2" i="40"/>
  <c r="F2" i="40"/>
  <c r="E2" i="40"/>
  <c r="AB320" i="40" l="1"/>
  <c r="L232" i="40"/>
  <c r="O247" i="40"/>
  <c r="X243" i="40"/>
  <c r="X232" i="40"/>
  <c r="O255" i="40"/>
  <c r="I250" i="40"/>
  <c r="I243" i="40"/>
  <c r="AE316" i="40"/>
  <c r="L247" i="40"/>
  <c r="T232" i="40"/>
  <c r="I247" i="40"/>
  <c r="O314" i="40"/>
  <c r="AE314" i="40"/>
  <c r="L257" i="40"/>
  <c r="I255" i="40"/>
  <c r="T251" i="40"/>
  <c r="L249" i="40"/>
  <c r="L318" i="40"/>
  <c r="T319" i="40"/>
  <c r="O257" i="40"/>
  <c r="I257" i="40"/>
  <c r="O249" i="40"/>
  <c r="I249" i="40"/>
  <c r="AE246" i="40"/>
  <c r="O246" i="40"/>
  <c r="I246" i="40"/>
  <c r="AE243" i="40"/>
  <c r="AB313" i="40"/>
  <c r="T257" i="40"/>
  <c r="O256" i="40"/>
  <c r="I256" i="40"/>
  <c r="O251" i="40"/>
  <c r="I251" i="40"/>
  <c r="T249" i="40"/>
  <c r="AE248" i="40"/>
  <c r="O248" i="40"/>
  <c r="I248" i="40"/>
  <c r="I74" i="40"/>
  <c r="O305" i="40"/>
  <c r="L253" i="40"/>
  <c r="T245" i="40"/>
  <c r="AA245" i="40"/>
  <c r="L245" i="40"/>
  <c r="I111" i="40"/>
  <c r="AE250" i="40"/>
  <c r="AE256" i="40"/>
  <c r="O245" i="40"/>
  <c r="I245" i="40"/>
  <c r="AE257" i="40"/>
  <c r="AE255" i="40"/>
  <c r="AE253" i="40"/>
  <c r="AE251" i="40"/>
  <c r="L250" i="40"/>
  <c r="AE249" i="40"/>
  <c r="L248" i="40"/>
  <c r="AE247" i="40"/>
  <c r="L246" i="40"/>
  <c r="AE245" i="40"/>
  <c r="AA243" i="40"/>
  <c r="T243" i="40"/>
  <c r="X248" i="40"/>
  <c r="X246" i="40"/>
  <c r="L243" i="40"/>
  <c r="X257" i="40"/>
  <c r="T256" i="40"/>
  <c r="X255" i="40"/>
  <c r="X253" i="40"/>
  <c r="X251" i="40"/>
  <c r="T250" i="40"/>
  <c r="X249" i="40"/>
  <c r="T248" i="40"/>
  <c r="X247" i="40"/>
  <c r="T246" i="40"/>
  <c r="AA244" i="40"/>
  <c r="AB243" i="40"/>
  <c r="L256" i="40"/>
  <c r="AB245" i="40"/>
  <c r="X256" i="40"/>
  <c r="T253" i="40"/>
  <c r="X250" i="40"/>
  <c r="AE244" i="40"/>
  <c r="AB244" i="40"/>
  <c r="AB257" i="40"/>
  <c r="AB256" i="40"/>
  <c r="AB255" i="40"/>
  <c r="AB253" i="40"/>
  <c r="AB251" i="40"/>
  <c r="AB250" i="40"/>
  <c r="AB249" i="40"/>
  <c r="AB248" i="40"/>
  <c r="AB247" i="40"/>
  <c r="AB246" i="40"/>
  <c r="AA257" i="40"/>
  <c r="AA256" i="40"/>
  <c r="AA255" i="40"/>
  <c r="AA253" i="40"/>
  <c r="AA251" i="40"/>
  <c r="AA250" i="40"/>
  <c r="AA249" i="40"/>
  <c r="AA248" i="40"/>
  <c r="AA247" i="40"/>
  <c r="AA246" i="40"/>
  <c r="L125" i="40"/>
  <c r="AB68" i="40"/>
  <c r="O70" i="40"/>
  <c r="AE97" i="40"/>
  <c r="AE100" i="40"/>
  <c r="L102" i="40"/>
  <c r="AB181" i="40"/>
  <c r="AB200" i="40"/>
  <c r="G307" i="40"/>
  <c r="G308" i="40" s="1"/>
  <c r="AA21" i="40"/>
  <c r="X302" i="40"/>
  <c r="W313" i="40"/>
  <c r="AE317" i="40"/>
  <c r="O221" i="40"/>
  <c r="AE304" i="40"/>
  <c r="L19" i="40"/>
  <c r="I75" i="40"/>
  <c r="L90" i="40"/>
  <c r="AB125" i="40"/>
  <c r="AE125" i="40"/>
  <c r="L136" i="40"/>
  <c r="AB233" i="40"/>
  <c r="AE233" i="40"/>
  <c r="I235" i="40"/>
  <c r="G259" i="40"/>
  <c r="T301" i="40"/>
  <c r="L302" i="40"/>
  <c r="AE302" i="40"/>
  <c r="J323" i="40"/>
  <c r="J324" i="40" s="1"/>
  <c r="AB314" i="40"/>
  <c r="O223" i="40"/>
  <c r="I223" i="40"/>
  <c r="AE181" i="40"/>
  <c r="T302" i="40"/>
  <c r="X313" i="40"/>
  <c r="AE313" i="40"/>
  <c r="O313" i="40"/>
  <c r="T313" i="40"/>
  <c r="X317" i="40"/>
  <c r="O66" i="40"/>
  <c r="T149" i="40"/>
  <c r="T304" i="40"/>
  <c r="L313" i="40"/>
  <c r="AE53" i="40"/>
  <c r="AE54" i="40"/>
  <c r="I125" i="40"/>
  <c r="T125" i="40"/>
  <c r="I145" i="40"/>
  <c r="AA145" i="40"/>
  <c r="I149" i="40"/>
  <c r="AE149" i="40"/>
  <c r="O165" i="40"/>
  <c r="K195" i="40"/>
  <c r="AF195" i="40"/>
  <c r="AF280" i="40" s="1"/>
  <c r="AJ195" i="40"/>
  <c r="AJ280" i="40" s="1"/>
  <c r="AE242" i="40"/>
  <c r="AB300" i="40"/>
  <c r="O302" i="40"/>
  <c r="O304" i="40"/>
  <c r="I313" i="40"/>
  <c r="AA313" i="40"/>
  <c r="O315" i="40"/>
  <c r="I318" i="40"/>
  <c r="I319" i="40"/>
  <c r="X320" i="40"/>
  <c r="AB232" i="40"/>
  <c r="T70" i="40"/>
  <c r="L74" i="40"/>
  <c r="AB136" i="40"/>
  <c r="AB138" i="40"/>
  <c r="AM307" i="40"/>
  <c r="O303" i="40"/>
  <c r="AB304" i="40"/>
  <c r="U323" i="40"/>
  <c r="T314" i="40"/>
  <c r="I320" i="40"/>
  <c r="AB321" i="40"/>
  <c r="L223" i="40"/>
  <c r="T222" i="40"/>
  <c r="T74" i="40"/>
  <c r="L75" i="40"/>
  <c r="L320" i="40"/>
  <c r="AE74" i="40"/>
  <c r="AE136" i="40"/>
  <c r="L181" i="40"/>
  <c r="W181" i="40"/>
  <c r="X181" i="40" s="1"/>
  <c r="AE232" i="40"/>
  <c r="J259" i="40"/>
  <c r="J260" i="40" s="1"/>
  <c r="Q259" i="40"/>
  <c r="Q286" i="40" s="1"/>
  <c r="Y259" i="40"/>
  <c r="Y286" i="40" s="1"/>
  <c r="T223" i="40"/>
  <c r="I112" i="40"/>
  <c r="AA112" i="40"/>
  <c r="AE95" i="40"/>
  <c r="AA109" i="40"/>
  <c r="AD131" i="40"/>
  <c r="AD274" i="40" s="1"/>
  <c r="I123" i="40"/>
  <c r="L36" i="40"/>
  <c r="L48" i="40"/>
  <c r="AE115" i="40"/>
  <c r="L5" i="40"/>
  <c r="AE7" i="40"/>
  <c r="AB66" i="40"/>
  <c r="T75" i="40"/>
  <c r="O125" i="40"/>
  <c r="T129" i="40"/>
  <c r="AA136" i="40"/>
  <c r="T139" i="40"/>
  <c r="I143" i="40"/>
  <c r="AE158" i="40"/>
  <c r="P195" i="40"/>
  <c r="P280" i="40" s="1"/>
  <c r="AI195" i="40"/>
  <c r="AI280" i="40" s="1"/>
  <c r="AM195" i="40"/>
  <c r="AM280" i="40" s="1"/>
  <c r="AE177" i="40"/>
  <c r="AE183" i="40"/>
  <c r="AE188" i="40"/>
  <c r="F211" i="40"/>
  <c r="K211" i="40"/>
  <c r="W200" i="40"/>
  <c r="AH211" i="40"/>
  <c r="AH284" i="40" s="1"/>
  <c r="AL211" i="40"/>
  <c r="AL284" i="40" s="1"/>
  <c r="L205" i="40"/>
  <c r="AB207" i="40"/>
  <c r="AH259" i="40"/>
  <c r="AH286" i="40" s="1"/>
  <c r="AH288" i="40" s="1"/>
  <c r="AD307" i="40"/>
  <c r="AI307" i="40"/>
  <c r="I303" i="40"/>
  <c r="L304" i="40"/>
  <c r="H323" i="40"/>
  <c r="W314" i="40"/>
  <c r="X314" i="40" s="1"/>
  <c r="O318" i="40"/>
  <c r="T318" i="40"/>
  <c r="O232" i="40"/>
  <c r="L31" i="40"/>
  <c r="T35" i="40"/>
  <c r="I37" i="40"/>
  <c r="AE37" i="40"/>
  <c r="L70" i="40"/>
  <c r="O74" i="40"/>
  <c r="O75" i="40"/>
  <c r="AE75" i="40"/>
  <c r="I83" i="40"/>
  <c r="L85" i="40"/>
  <c r="X99" i="40"/>
  <c r="X102" i="40"/>
  <c r="AA111" i="40"/>
  <c r="AE116" i="40"/>
  <c r="I121" i="40"/>
  <c r="AA125" i="40"/>
  <c r="AI152" i="40"/>
  <c r="AI278" i="40" s="1"/>
  <c r="AE141" i="40"/>
  <c r="L149" i="40"/>
  <c r="AE174" i="40"/>
  <c r="AE178" i="40"/>
  <c r="AE184" i="40"/>
  <c r="AE190" i="40"/>
  <c r="I299" i="40"/>
  <c r="AA304" i="40"/>
  <c r="AB316" i="40"/>
  <c r="O317" i="40"/>
  <c r="T317" i="40"/>
  <c r="X9" i="40"/>
  <c r="AE44" i="40"/>
  <c r="L53" i="40"/>
  <c r="AA66" i="40"/>
  <c r="X100" i="40"/>
  <c r="I231" i="40"/>
  <c r="I301" i="40"/>
  <c r="O301" i="40"/>
  <c r="AE301" i="40"/>
  <c r="AB302" i="40"/>
  <c r="AA302" i="40"/>
  <c r="W304" i="40"/>
  <c r="X304" i="40" s="1"/>
  <c r="L317" i="40"/>
  <c r="L321" i="40"/>
  <c r="L87" i="40"/>
  <c r="O95" i="40"/>
  <c r="L121" i="40"/>
  <c r="AG152" i="40"/>
  <c r="AG278" i="40" s="1"/>
  <c r="AK152" i="40"/>
  <c r="AK278" i="40" s="1"/>
  <c r="O149" i="40"/>
  <c r="AA181" i="40"/>
  <c r="P211" i="40"/>
  <c r="P284" i="40" s="1"/>
  <c r="I242" i="40"/>
  <c r="AN301" i="40"/>
  <c r="L301" i="40"/>
  <c r="AB301" i="40"/>
  <c r="AA301" i="40"/>
  <c r="W301" i="40"/>
  <c r="X301" i="40" s="1"/>
  <c r="I305" i="40"/>
  <c r="AA314" i="40"/>
  <c r="I315" i="40"/>
  <c r="AB317" i="40"/>
  <c r="AA317" i="40"/>
  <c r="AB231" i="40"/>
  <c r="AE231" i="40"/>
  <c r="T234" i="40"/>
  <c r="F307" i="40"/>
  <c r="AG307" i="40"/>
  <c r="AK307" i="40"/>
  <c r="L299" i="40"/>
  <c r="I300" i="40"/>
  <c r="AE300" i="40"/>
  <c r="O300" i="40"/>
  <c r="F323" i="40"/>
  <c r="V323" i="40"/>
  <c r="AB312" i="40"/>
  <c r="AB323" i="40" s="1"/>
  <c r="I314" i="40"/>
  <c r="AA316" i="40"/>
  <c r="AB318" i="40"/>
  <c r="AA318" i="40"/>
  <c r="O319" i="40"/>
  <c r="AE319" i="40"/>
  <c r="AE320" i="40"/>
  <c r="O320" i="40"/>
  <c r="AE321" i="40"/>
  <c r="T221" i="40"/>
  <c r="AE220" i="40"/>
  <c r="O220" i="40"/>
  <c r="I220" i="40"/>
  <c r="I232" i="40"/>
  <c r="AM259" i="40"/>
  <c r="AM286" i="40" s="1"/>
  <c r="U307" i="40"/>
  <c r="AC307" i="40"/>
  <c r="AH307" i="40"/>
  <c r="AL307" i="40"/>
  <c r="AA300" i="40"/>
  <c r="I302" i="40"/>
  <c r="T303" i="40"/>
  <c r="I304" i="40"/>
  <c r="T305" i="40"/>
  <c r="M323" i="40"/>
  <c r="M324" i="40" s="1"/>
  <c r="R323" i="40"/>
  <c r="R324" i="40" s="1"/>
  <c r="AH323" i="40"/>
  <c r="AL323" i="40"/>
  <c r="AI323" i="40"/>
  <c r="AM323" i="40"/>
  <c r="T315" i="40"/>
  <c r="I317" i="40"/>
  <c r="X318" i="40"/>
  <c r="AA320" i="40"/>
  <c r="AA321" i="40"/>
  <c r="L221" i="40"/>
  <c r="T220" i="40"/>
  <c r="I234" i="40"/>
  <c r="AE222" i="40"/>
  <c r="O222" i="40"/>
  <c r="I222" i="40"/>
  <c r="L233" i="40"/>
  <c r="I229" i="40"/>
  <c r="W231" i="40"/>
  <c r="X231" i="40" s="1"/>
  <c r="W233" i="40"/>
  <c r="X233" i="40" s="1"/>
  <c r="O234" i="40"/>
  <c r="AE234" i="40"/>
  <c r="T235" i="40"/>
  <c r="AE223" i="40"/>
  <c r="L222" i="40"/>
  <c r="AE221" i="40"/>
  <c r="L220" i="40"/>
  <c r="I233" i="40"/>
  <c r="U237" i="40"/>
  <c r="U285" i="40" s="1"/>
  <c r="X218" i="40"/>
  <c r="AB226" i="40"/>
  <c r="O231" i="40"/>
  <c r="T231" i="40"/>
  <c r="O233" i="40"/>
  <c r="T233" i="40"/>
  <c r="O235" i="40"/>
  <c r="X222" i="40"/>
  <c r="X220" i="40"/>
  <c r="AA231" i="40"/>
  <c r="AA233" i="40"/>
  <c r="T218" i="40"/>
  <c r="AE224" i="40"/>
  <c r="L231" i="40"/>
  <c r="AB223" i="40"/>
  <c r="AB222" i="40"/>
  <c r="AB221" i="40"/>
  <c r="AB220" i="40"/>
  <c r="AA223" i="40"/>
  <c r="AA222" i="40"/>
  <c r="AA221" i="40"/>
  <c r="AA220" i="40"/>
  <c r="T51" i="40"/>
  <c r="X96" i="40"/>
  <c r="AF211" i="40"/>
  <c r="AF284" i="40" s="1"/>
  <c r="AJ211" i="40"/>
  <c r="AJ284" i="40" s="1"/>
  <c r="J211" i="40"/>
  <c r="J284" i="40" s="1"/>
  <c r="AD211" i="40"/>
  <c r="AD284" i="40" s="1"/>
  <c r="L207" i="40"/>
  <c r="AB208" i="40"/>
  <c r="AB217" i="40"/>
  <c r="L9" i="40"/>
  <c r="J39" i="40"/>
  <c r="J267" i="40" s="1"/>
  <c r="K267" i="40" s="1"/>
  <c r="T21" i="40"/>
  <c r="AE31" i="40"/>
  <c r="AE34" i="40"/>
  <c r="AE35" i="40"/>
  <c r="L52" i="40"/>
  <c r="AB56" i="40"/>
  <c r="T85" i="40"/>
  <c r="X97" i="40"/>
  <c r="O100" i="40"/>
  <c r="H195" i="40"/>
  <c r="AE192" i="40"/>
  <c r="AB2" i="40"/>
  <c r="AB13" i="40" s="1"/>
  <c r="AB266" i="40" s="1"/>
  <c r="AB269" i="40" s="1"/>
  <c r="AB7" i="40"/>
  <c r="T9" i="40"/>
  <c r="AB54" i="40"/>
  <c r="AA58" i="40"/>
  <c r="T89" i="40"/>
  <c r="T96" i="40"/>
  <c r="AB119" i="40"/>
  <c r="I219" i="40"/>
  <c r="X24" i="40"/>
  <c r="Y13" i="40"/>
  <c r="Y266" i="40" s="1"/>
  <c r="AE3" i="40"/>
  <c r="AA4" i="40"/>
  <c r="X11" i="40"/>
  <c r="L23" i="40"/>
  <c r="AE24" i="40"/>
  <c r="L25" i="40"/>
  <c r="L46" i="40"/>
  <c r="I68" i="40"/>
  <c r="L100" i="40"/>
  <c r="I144" i="40"/>
  <c r="X10" i="40"/>
  <c r="AA110" i="40"/>
  <c r="AE110" i="40"/>
  <c r="X117" i="40"/>
  <c r="L129" i="40"/>
  <c r="I141" i="40"/>
  <c r="AE175" i="40"/>
  <c r="AE179" i="40"/>
  <c r="AE185" i="40"/>
  <c r="AE191" i="40"/>
  <c r="G211" i="40"/>
  <c r="R211" i="40"/>
  <c r="R284" i="40" s="1"/>
  <c r="S284" i="40" s="1"/>
  <c r="Z211" i="40"/>
  <c r="Z284" i="40" s="1"/>
  <c r="L202" i="40"/>
  <c r="W208" i="40"/>
  <c r="AA209" i="40"/>
  <c r="AG237" i="40"/>
  <c r="AG285" i="40" s="1"/>
  <c r="AK237" i="40"/>
  <c r="AK285" i="40" s="1"/>
  <c r="AB218" i="40"/>
  <c r="AB224" i="40"/>
  <c r="O9" i="40"/>
  <c r="L24" i="40"/>
  <c r="AB26" i="40"/>
  <c r="L27" i="40"/>
  <c r="O31" i="40"/>
  <c r="AB33" i="40"/>
  <c r="X48" i="40"/>
  <c r="AB52" i="40"/>
  <c r="AB58" i="40"/>
  <c r="AB59" i="40"/>
  <c r="L69" i="40"/>
  <c r="I70" i="40"/>
  <c r="T87" i="40"/>
  <c r="I89" i="40"/>
  <c r="AB93" i="40"/>
  <c r="X95" i="40"/>
  <c r="L97" i="40"/>
  <c r="AE99" i="40"/>
  <c r="T100" i="40"/>
  <c r="O101" i="40"/>
  <c r="AE101" i="40"/>
  <c r="T118" i="40"/>
  <c r="T121" i="40"/>
  <c r="AB121" i="40"/>
  <c r="L122" i="40"/>
  <c r="AE138" i="40"/>
  <c r="O140" i="40"/>
  <c r="I142" i="40"/>
  <c r="AE143" i="40"/>
  <c r="AE146" i="40"/>
  <c r="AB157" i="40"/>
  <c r="AE159" i="40"/>
  <c r="AE160" i="40"/>
  <c r="AE176" i="40"/>
  <c r="AE182" i="40"/>
  <c r="AE186" i="40"/>
  <c r="AA193" i="40"/>
  <c r="AE219" i="40"/>
  <c r="AA3" i="40"/>
  <c r="I5" i="40"/>
  <c r="L11" i="40"/>
  <c r="AE19" i="40"/>
  <c r="L20" i="40"/>
  <c r="AB23" i="40"/>
  <c r="W26" i="40"/>
  <c r="X26" i="40" s="1"/>
  <c r="T27" i="40"/>
  <c r="AB29" i="40"/>
  <c r="X46" i="40"/>
  <c r="AE50" i="40"/>
  <c r="L66" i="40"/>
  <c r="T69" i="40"/>
  <c r="L82" i="40"/>
  <c r="Q104" i="40"/>
  <c r="Q273" i="40" s="1"/>
  <c r="Y104" i="40"/>
  <c r="Y273" i="40" s="1"/>
  <c r="AB91" i="40"/>
  <c r="O93" i="40"/>
  <c r="T97" i="40"/>
  <c r="X101" i="40"/>
  <c r="X115" i="40"/>
  <c r="L119" i="40"/>
  <c r="I129" i="40"/>
  <c r="L138" i="40"/>
  <c r="X146" i="40"/>
  <c r="L201" i="40"/>
  <c r="X201" i="40"/>
  <c r="AA205" i="40"/>
  <c r="X216" i="40"/>
  <c r="AE10" i="40"/>
  <c r="I27" i="40"/>
  <c r="AE47" i="40"/>
  <c r="T58" i="40"/>
  <c r="L86" i="40"/>
  <c r="L89" i="40"/>
  <c r="AE93" i="40"/>
  <c r="L96" i="40"/>
  <c r="AE96" i="40"/>
  <c r="O97" i="40"/>
  <c r="AE117" i="40"/>
  <c r="AE121" i="40"/>
  <c r="AA144" i="40"/>
  <c r="AE144" i="40"/>
  <c r="AE145" i="40"/>
  <c r="I226" i="40"/>
  <c r="L3" i="40"/>
  <c r="W3" i="40"/>
  <c r="X3" i="40" s="1"/>
  <c r="E13" i="40"/>
  <c r="Q13" i="40"/>
  <c r="Q266" i="40" s="1"/>
  <c r="AI13" i="40"/>
  <c r="AI266" i="40" s="1"/>
  <c r="T3" i="40"/>
  <c r="T4" i="40"/>
  <c r="X6" i="40"/>
  <c r="L10" i="40"/>
  <c r="T11" i="40"/>
  <c r="O3" i="40"/>
  <c r="AB3" i="40"/>
  <c r="AB4" i="40"/>
  <c r="AB5" i="40"/>
  <c r="AE9" i="40"/>
  <c r="T10" i="40"/>
  <c r="O11" i="40"/>
  <c r="I18" i="40"/>
  <c r="AE4" i="40"/>
  <c r="T6" i="40"/>
  <c r="O10" i="40"/>
  <c r="W4" i="40"/>
  <c r="X4" i="40" s="1"/>
  <c r="AM13" i="40"/>
  <c r="AM266" i="40" s="1"/>
  <c r="L6" i="40"/>
  <c r="AE11" i="40"/>
  <c r="AD39" i="40"/>
  <c r="AD267" i="40" s="1"/>
  <c r="O19" i="40"/>
  <c r="AA22" i="40"/>
  <c r="O24" i="40"/>
  <c r="AA27" i="40"/>
  <c r="AB28" i="40"/>
  <c r="AE28" i="40"/>
  <c r="T29" i="40"/>
  <c r="AE32" i="40"/>
  <c r="T33" i="40"/>
  <c r="X35" i="40"/>
  <c r="AE36" i="40"/>
  <c r="L37" i="40"/>
  <c r="I44" i="40"/>
  <c r="P61" i="40"/>
  <c r="P268" i="40" s="1"/>
  <c r="V61" i="40"/>
  <c r="AD61" i="40"/>
  <c r="AD268" i="40" s="1"/>
  <c r="AI61" i="40"/>
  <c r="AI268" i="40" s="1"/>
  <c r="T49" i="40"/>
  <c r="L50" i="40"/>
  <c r="O54" i="40"/>
  <c r="T57" i="40"/>
  <c r="O67" i="40"/>
  <c r="AB67" i="40"/>
  <c r="AE67" i="40"/>
  <c r="L68" i="40"/>
  <c r="I69" i="40"/>
  <c r="AE70" i="40"/>
  <c r="T72" i="40"/>
  <c r="L83" i="40"/>
  <c r="I85" i="40"/>
  <c r="I87" i="40"/>
  <c r="T91" i="40"/>
  <c r="AA92" i="40"/>
  <c r="L95" i="40"/>
  <c r="O96" i="40"/>
  <c r="L101" i="40"/>
  <c r="O102" i="40"/>
  <c r="O109" i="40"/>
  <c r="T120" i="40"/>
  <c r="T127" i="40"/>
  <c r="T136" i="40"/>
  <c r="M152" i="40"/>
  <c r="T138" i="40"/>
  <c r="I140" i="40"/>
  <c r="AA141" i="40"/>
  <c r="AA143" i="40"/>
  <c r="I150" i="40"/>
  <c r="I159" i="40"/>
  <c r="L162" i="40"/>
  <c r="AA176" i="40"/>
  <c r="AA178" i="40"/>
  <c r="AA182" i="40"/>
  <c r="AA184" i="40"/>
  <c r="AA190" i="40"/>
  <c r="AA192" i="40"/>
  <c r="AE193" i="40"/>
  <c r="AA202" i="40"/>
  <c r="AA204" i="40"/>
  <c r="W207" i="40"/>
  <c r="X207" i="40" s="1"/>
  <c r="AA208" i="40"/>
  <c r="AB216" i="40"/>
  <c r="L217" i="40"/>
  <c r="AA218" i="40"/>
  <c r="AB219" i="40"/>
  <c r="AE20" i="40"/>
  <c r="X21" i="40"/>
  <c r="T22" i="40"/>
  <c r="AE25" i="40"/>
  <c r="AE26" i="40"/>
  <c r="I29" i="40"/>
  <c r="AB32" i="40"/>
  <c r="AE33" i="40"/>
  <c r="T34" i="40"/>
  <c r="L35" i="40"/>
  <c r="AB36" i="40"/>
  <c r="T37" i="40"/>
  <c r="AE49" i="40"/>
  <c r="T50" i="40"/>
  <c r="AA51" i="40"/>
  <c r="I52" i="40"/>
  <c r="AB53" i="40"/>
  <c r="AA54" i="40"/>
  <c r="AE56" i="40"/>
  <c r="I57" i="40"/>
  <c r="X58" i="40"/>
  <c r="AE59" i="40"/>
  <c r="T68" i="40"/>
  <c r="AB71" i="40"/>
  <c r="I72" i="40"/>
  <c r="T83" i="40"/>
  <c r="I91" i="40"/>
  <c r="T95" i="40"/>
  <c r="T101" i="40"/>
  <c r="AE102" i="40"/>
  <c r="I127" i="40"/>
  <c r="L128" i="40"/>
  <c r="I138" i="40"/>
  <c r="T159" i="40"/>
  <c r="T162" i="40"/>
  <c r="X203" i="40"/>
  <c r="X205" i="40"/>
  <c r="AA207" i="40"/>
  <c r="AB209" i="40"/>
  <c r="V211" i="40"/>
  <c r="AB211" i="40" s="1"/>
  <c r="AB284" i="40" s="1"/>
  <c r="T217" i="40"/>
  <c r="L219" i="40"/>
  <c r="AE229" i="40"/>
  <c r="AE290" i="40" s="1"/>
  <c r="X49" i="40"/>
  <c r="X56" i="40"/>
  <c r="G131" i="40"/>
  <c r="T123" i="40"/>
  <c r="T128" i="40"/>
  <c r="L137" i="40"/>
  <c r="T140" i="40"/>
  <c r="AA142" i="40"/>
  <c r="AE142" i="40"/>
  <c r="L150" i="40"/>
  <c r="T163" i="40"/>
  <c r="L173" i="40"/>
  <c r="AA177" i="40"/>
  <c r="AA179" i="40"/>
  <c r="AA183" i="40"/>
  <c r="AA188" i="40"/>
  <c r="AA201" i="40"/>
  <c r="AA203" i="40"/>
  <c r="I217" i="40"/>
  <c r="AE217" i="40"/>
  <c r="L218" i="40"/>
  <c r="T219" i="40"/>
  <c r="I228" i="40"/>
  <c r="AH39" i="40"/>
  <c r="AH267" i="40" s="1"/>
  <c r="AL39" i="40"/>
  <c r="AL267" i="40" s="1"/>
  <c r="T19" i="40"/>
  <c r="L22" i="40"/>
  <c r="X22" i="40"/>
  <c r="AE23" i="40"/>
  <c r="T24" i="40"/>
  <c r="T26" i="40"/>
  <c r="AA26" i="40"/>
  <c r="I28" i="40"/>
  <c r="L29" i="40"/>
  <c r="AB31" i="40"/>
  <c r="T32" i="40"/>
  <c r="AB34" i="40"/>
  <c r="L45" i="40"/>
  <c r="X45" i="40"/>
  <c r="L47" i="40"/>
  <c r="X47" i="40"/>
  <c r="L49" i="40"/>
  <c r="X50" i="40"/>
  <c r="AB51" i="40"/>
  <c r="AE52" i="40"/>
  <c r="T56" i="40"/>
  <c r="L57" i="40"/>
  <c r="L59" i="40"/>
  <c r="T59" i="40"/>
  <c r="R77" i="40"/>
  <c r="R272" i="40" s="1"/>
  <c r="L72" i="40"/>
  <c r="L91" i="40"/>
  <c r="AE91" i="40"/>
  <c r="T99" i="40"/>
  <c r="T102" i="40"/>
  <c r="I110" i="40"/>
  <c r="AE119" i="40"/>
  <c r="O123" i="40"/>
  <c r="L123" i="40"/>
  <c r="L127" i="40"/>
  <c r="I128" i="40"/>
  <c r="L140" i="40"/>
  <c r="X159" i="40"/>
  <c r="X160" i="40"/>
  <c r="AE163" i="40"/>
  <c r="O173" i="40"/>
  <c r="S200" i="40"/>
  <c r="S211" i="40" s="1"/>
  <c r="AB228" i="40"/>
  <c r="W32" i="40"/>
  <c r="X32" i="40" s="1"/>
  <c r="W33" i="40"/>
  <c r="X33" i="40" s="1"/>
  <c r="X34" i="40"/>
  <c r="AA35" i="40"/>
  <c r="O36" i="40"/>
  <c r="AB37" i="40"/>
  <c r="F61" i="40"/>
  <c r="R61" i="40"/>
  <c r="R268" i="40" s="1"/>
  <c r="S268" i="40" s="1"/>
  <c r="Z61" i="40"/>
  <c r="Z268" i="40" s="1"/>
  <c r="T45" i="40"/>
  <c r="AA45" i="40"/>
  <c r="T46" i="40"/>
  <c r="AA46" i="40"/>
  <c r="T47" i="40"/>
  <c r="AA47" i="40"/>
  <c r="T48" i="40"/>
  <c r="AA48" i="40"/>
  <c r="AA49" i="40"/>
  <c r="AA50" i="40"/>
  <c r="O52" i="40"/>
  <c r="O53" i="40"/>
  <c r="L56" i="40"/>
  <c r="AB57" i="40"/>
  <c r="L58" i="40"/>
  <c r="X59" i="40"/>
  <c r="F77" i="40"/>
  <c r="U77" i="40"/>
  <c r="U272" i="40" s="1"/>
  <c r="L71" i="40"/>
  <c r="E104" i="40"/>
  <c r="AN104" i="40" s="1"/>
  <c r="U104" i="40"/>
  <c r="U273" i="40" s="1"/>
  <c r="AC104" i="40"/>
  <c r="AC273" i="40" s="1"/>
  <c r="L84" i="40"/>
  <c r="O86" i="40"/>
  <c r="L88" i="40"/>
  <c r="O90" i="40"/>
  <c r="L92" i="40"/>
  <c r="L120" i="40"/>
  <c r="AA120" i="40"/>
  <c r="AB120" i="40"/>
  <c r="O122" i="40"/>
  <c r="T122" i="40"/>
  <c r="O137" i="40"/>
  <c r="T137" i="40"/>
  <c r="L139" i="40"/>
  <c r="AA139" i="40"/>
  <c r="AB139" i="40"/>
  <c r="O141" i="40"/>
  <c r="T141" i="40"/>
  <c r="O142" i="40"/>
  <c r="T142" i="40"/>
  <c r="O143" i="40"/>
  <c r="T143" i="40"/>
  <c r="O144" i="40"/>
  <c r="T144" i="40"/>
  <c r="O145" i="40"/>
  <c r="T145" i="40"/>
  <c r="O146" i="40"/>
  <c r="H211" i="40"/>
  <c r="AI211" i="40"/>
  <c r="AI284" i="40" s="1"/>
  <c r="AM211" i="40"/>
  <c r="AM284" i="40" s="1"/>
  <c r="N211" i="40"/>
  <c r="AN216" i="40"/>
  <c r="E237" i="40"/>
  <c r="AN237" i="40" s="1"/>
  <c r="L216" i="40"/>
  <c r="J237" i="40"/>
  <c r="J238" i="40" s="1"/>
  <c r="T225" i="40"/>
  <c r="O226" i="40"/>
  <c r="T226" i="40"/>
  <c r="AD13" i="40"/>
  <c r="AD266" i="40" s="1"/>
  <c r="O18" i="40"/>
  <c r="T28" i="40"/>
  <c r="AB48" i="40"/>
  <c r="AB50" i="40"/>
  <c r="G13" i="40"/>
  <c r="O2" i="40"/>
  <c r="U13" i="40"/>
  <c r="U266" i="40" s="1"/>
  <c r="AG13" i="40"/>
  <c r="AG266" i="40" s="1"/>
  <c r="AK13" i="40"/>
  <c r="AK266" i="40" s="1"/>
  <c r="L4" i="40"/>
  <c r="I4" i="40"/>
  <c r="R13" i="40"/>
  <c r="R266" i="40" s="1"/>
  <c r="Z13" i="40"/>
  <c r="Z266" i="40" s="1"/>
  <c r="AA6" i="40"/>
  <c r="L7" i="40"/>
  <c r="G39" i="40"/>
  <c r="G40" i="40" s="1"/>
  <c r="V39" i="40"/>
  <c r="V267" i="40" s="1"/>
  <c r="AA18" i="40"/>
  <c r="AF39" i="40"/>
  <c r="AF267" i="40" s="1"/>
  <c r="AJ39" i="40"/>
  <c r="AJ267" i="40" s="1"/>
  <c r="I19" i="40"/>
  <c r="X19" i="40"/>
  <c r="O20" i="40"/>
  <c r="L21" i="40"/>
  <c r="Q39" i="40"/>
  <c r="Q267" i="40" s="1"/>
  <c r="AB21" i="40"/>
  <c r="AG39" i="40"/>
  <c r="AG267" i="40" s="1"/>
  <c r="AK39" i="40"/>
  <c r="AK267" i="40" s="1"/>
  <c r="AB22" i="40"/>
  <c r="O23" i="40"/>
  <c r="O25" i="40"/>
  <c r="AA28" i="40"/>
  <c r="P13" i="40"/>
  <c r="P266" i="40" s="1"/>
  <c r="AA2" i="40"/>
  <c r="AA13" i="40" s="1"/>
  <c r="AA266" i="40" s="1"/>
  <c r="AA269" i="40" s="1"/>
  <c r="AC13" i="40"/>
  <c r="AC266" i="40" s="1"/>
  <c r="I3" i="40"/>
  <c r="J13" i="40"/>
  <c r="J266" i="40" s="1"/>
  <c r="O5" i="40"/>
  <c r="AE5" i="40"/>
  <c r="AH13" i="40"/>
  <c r="AH266" i="40" s="1"/>
  <c r="AL13" i="40"/>
  <c r="AL266" i="40" s="1"/>
  <c r="I7" i="40"/>
  <c r="T7" i="40"/>
  <c r="AB9" i="40"/>
  <c r="AA9" i="40"/>
  <c r="I10" i="40"/>
  <c r="AB11" i="40"/>
  <c r="AA11" i="40"/>
  <c r="N39" i="40"/>
  <c r="R39" i="40"/>
  <c r="W18" i="40"/>
  <c r="X18" i="40" s="1"/>
  <c r="AB20" i="40"/>
  <c r="M39" i="40"/>
  <c r="M267" i="40" s="1"/>
  <c r="N267" i="40" s="1"/>
  <c r="AC39" i="40"/>
  <c r="AE22" i="40"/>
  <c r="AA23" i="40"/>
  <c r="I24" i="40"/>
  <c r="AB25" i="40"/>
  <c r="L26" i="40"/>
  <c r="O27" i="40"/>
  <c r="AB27" i="40"/>
  <c r="W28" i="40"/>
  <c r="X28" i="40" s="1"/>
  <c r="O29" i="40"/>
  <c r="AE29" i="40"/>
  <c r="T31" i="40"/>
  <c r="AA32" i="40"/>
  <c r="AA33" i="40"/>
  <c r="AA34" i="40"/>
  <c r="I35" i="40"/>
  <c r="N61" i="40"/>
  <c r="AH61" i="40"/>
  <c r="AH268" i="40" s="1"/>
  <c r="AL61" i="40"/>
  <c r="AL268" i="40" s="1"/>
  <c r="L51" i="40"/>
  <c r="X51" i="40"/>
  <c r="AE51" i="40"/>
  <c r="O51" i="40"/>
  <c r="AA52" i="40"/>
  <c r="AA53" i="40"/>
  <c r="T54" i="40"/>
  <c r="I58" i="40"/>
  <c r="O59" i="40"/>
  <c r="AA59" i="40"/>
  <c r="Q77" i="40"/>
  <c r="Q272" i="40" s="1"/>
  <c r="AG77" i="40"/>
  <c r="AG272" i="40" s="1"/>
  <c r="AK77" i="40"/>
  <c r="AK272" i="40" s="1"/>
  <c r="O68" i="40"/>
  <c r="O69" i="40"/>
  <c r="I71" i="40"/>
  <c r="K104" i="40"/>
  <c r="P104" i="40"/>
  <c r="P273" i="40" s="1"/>
  <c r="AI104" i="40"/>
  <c r="AI273" i="40" s="1"/>
  <c r="AM104" i="40"/>
  <c r="AM273" i="40" s="1"/>
  <c r="I84" i="40"/>
  <c r="T84" i="40"/>
  <c r="O85" i="40"/>
  <c r="AE85" i="40"/>
  <c r="I88" i="40"/>
  <c r="T88" i="40"/>
  <c r="O89" i="40"/>
  <c r="AE89" i="40"/>
  <c r="O91" i="40"/>
  <c r="I92" i="40"/>
  <c r="AE92" i="40"/>
  <c r="J131" i="40"/>
  <c r="J274" i="40" s="1"/>
  <c r="K274" i="40" s="1"/>
  <c r="T109" i="40"/>
  <c r="O110" i="40"/>
  <c r="T110" i="40"/>
  <c r="O111" i="40"/>
  <c r="T111" i="40"/>
  <c r="O112" i="40"/>
  <c r="T112" i="40"/>
  <c r="AB116" i="40"/>
  <c r="AN118" i="40"/>
  <c r="I118" i="40"/>
  <c r="AA118" i="40"/>
  <c r="AN120" i="40"/>
  <c r="AA127" i="40"/>
  <c r="AB127" i="40"/>
  <c r="AA129" i="40"/>
  <c r="AB129" i="40"/>
  <c r="AC152" i="40"/>
  <c r="AC278" i="40" s="1"/>
  <c r="AN139" i="40"/>
  <c r="AA140" i="40"/>
  <c r="AB140" i="40"/>
  <c r="I146" i="40"/>
  <c r="O228" i="40"/>
  <c r="T228" i="40"/>
  <c r="AB229" i="40"/>
  <c r="AB290" i="40" s="1"/>
  <c r="W229" i="40"/>
  <c r="X229" i="40" s="1"/>
  <c r="AA229" i="40"/>
  <c r="AA290" i="40" s="1"/>
  <c r="F13" i="40"/>
  <c r="AB35" i="40"/>
  <c r="AB46" i="40"/>
  <c r="AB47" i="40"/>
  <c r="AB49" i="40"/>
  <c r="O58" i="40"/>
  <c r="O71" i="40"/>
  <c r="O88" i="40"/>
  <c r="O92" i="40"/>
  <c r="T92" i="40"/>
  <c r="O120" i="40"/>
  <c r="AA122" i="40"/>
  <c r="AB122" i="40"/>
  <c r="AA137" i="40"/>
  <c r="AB137" i="40"/>
  <c r="O139" i="40"/>
  <c r="AB141" i="40"/>
  <c r="W141" i="40"/>
  <c r="X141" i="40" s="1"/>
  <c r="AB142" i="40"/>
  <c r="W142" i="40"/>
  <c r="X142" i="40" s="1"/>
  <c r="AB143" i="40"/>
  <c r="W143" i="40"/>
  <c r="X143" i="40" s="1"/>
  <c r="AB144" i="40"/>
  <c r="W144" i="40"/>
  <c r="X144" i="40" s="1"/>
  <c r="AB145" i="40"/>
  <c r="W145" i="40"/>
  <c r="X145" i="40" s="1"/>
  <c r="I161" i="40"/>
  <c r="AN161" i="40"/>
  <c r="V284" i="40"/>
  <c r="AN225" i="40"/>
  <c r="L225" i="40"/>
  <c r="AB225" i="40"/>
  <c r="AA225" i="40"/>
  <c r="W225" i="40"/>
  <c r="X225" i="40" s="1"/>
  <c r="AB6" i="40"/>
  <c r="O7" i="40"/>
  <c r="O28" i="40"/>
  <c r="AB45" i="40"/>
  <c r="I59" i="40"/>
  <c r="T71" i="40"/>
  <c r="O84" i="40"/>
  <c r="M13" i="40"/>
  <c r="M266" i="40" s="1"/>
  <c r="AF13" i="40"/>
  <c r="AF266" i="40" s="1"/>
  <c r="AJ13" i="40"/>
  <c r="AJ266" i="40" s="1"/>
  <c r="AN2" i="40"/>
  <c r="AE6" i="40"/>
  <c r="AA7" i="40"/>
  <c r="I9" i="40"/>
  <c r="AB10" i="40"/>
  <c r="AA10" i="40"/>
  <c r="I11" i="40"/>
  <c r="F39" i="40"/>
  <c r="K39" i="40"/>
  <c r="P39" i="40"/>
  <c r="P267" i="40" s="1"/>
  <c r="Z39" i="40"/>
  <c r="Z267" i="40" s="1"/>
  <c r="AE18" i="40"/>
  <c r="AI39" i="40"/>
  <c r="AI267" i="40" s="1"/>
  <c r="AM39" i="40"/>
  <c r="AM267" i="40" s="1"/>
  <c r="AB19" i="40"/>
  <c r="AA19" i="40"/>
  <c r="I20" i="40"/>
  <c r="T20" i="40"/>
  <c r="U39" i="40"/>
  <c r="U267" i="40" s="1"/>
  <c r="I21" i="40"/>
  <c r="I23" i="40"/>
  <c r="T23" i="40"/>
  <c r="AB24" i="40"/>
  <c r="AA24" i="40"/>
  <c r="I25" i="40"/>
  <c r="T25" i="40"/>
  <c r="AE27" i="40"/>
  <c r="L28" i="40"/>
  <c r="I31" i="40"/>
  <c r="L32" i="40"/>
  <c r="L33" i="40"/>
  <c r="L34" i="40"/>
  <c r="I36" i="40"/>
  <c r="T36" i="40"/>
  <c r="O37" i="40"/>
  <c r="J61" i="40"/>
  <c r="J268" i="40" s="1"/>
  <c r="K268" i="40" s="1"/>
  <c r="AJ61" i="40"/>
  <c r="AJ268" i="40" s="1"/>
  <c r="AE45" i="40"/>
  <c r="AE46" i="40"/>
  <c r="AE48" i="40"/>
  <c r="I51" i="40"/>
  <c r="T52" i="40"/>
  <c r="AF61" i="40"/>
  <c r="AF268" i="40" s="1"/>
  <c r="I53" i="40"/>
  <c r="T53" i="40"/>
  <c r="I54" i="40"/>
  <c r="L54" i="40"/>
  <c r="AA56" i="40"/>
  <c r="O57" i="40"/>
  <c r="AE57" i="40"/>
  <c r="AE58" i="40"/>
  <c r="J77" i="40"/>
  <c r="J272" i="40" s="1"/>
  <c r="N77" i="40"/>
  <c r="S66" i="40"/>
  <c r="T66" i="40" s="1"/>
  <c r="AA67" i="40"/>
  <c r="AE68" i="40"/>
  <c r="AE69" i="40"/>
  <c r="O72" i="40"/>
  <c r="Y77" i="40"/>
  <c r="Y272" i="40" s="1"/>
  <c r="I82" i="40"/>
  <c r="M104" i="40"/>
  <c r="M105" i="40" s="1"/>
  <c r="Z104" i="40"/>
  <c r="Z273" i="40" s="1"/>
  <c r="AG104" i="40"/>
  <c r="AG273" i="40" s="1"/>
  <c r="AK104" i="40"/>
  <c r="AK273" i="40" s="1"/>
  <c r="AK276" i="40" s="1"/>
  <c r="O83" i="40"/>
  <c r="AE83" i="40"/>
  <c r="AH104" i="40"/>
  <c r="AH273" i="40" s="1"/>
  <c r="I86" i="40"/>
  <c r="T86" i="40"/>
  <c r="O87" i="40"/>
  <c r="AE87" i="40"/>
  <c r="I90" i="40"/>
  <c r="T90" i="40"/>
  <c r="AA91" i="40"/>
  <c r="AB92" i="40"/>
  <c r="V131" i="40"/>
  <c r="V274" i="40" s="1"/>
  <c r="W109" i="40"/>
  <c r="X109" i="40" s="1"/>
  <c r="AH131" i="40"/>
  <c r="AH274" i="40" s="1"/>
  <c r="AL131" i="40"/>
  <c r="AL274" i="40" s="1"/>
  <c r="AB110" i="40"/>
  <c r="W110" i="40"/>
  <c r="X110" i="40" s="1"/>
  <c r="AB111" i="40"/>
  <c r="W111" i="40"/>
  <c r="X111" i="40" s="1"/>
  <c r="AE111" i="40"/>
  <c r="AB112" i="40"/>
  <c r="W112" i="40"/>
  <c r="X112" i="40" s="1"/>
  <c r="AE112" i="40"/>
  <c r="AB115" i="40"/>
  <c r="AB117" i="40"/>
  <c r="AB118" i="40"/>
  <c r="O119" i="40"/>
  <c r="AA123" i="40"/>
  <c r="AB123" i="40"/>
  <c r="AA128" i="40"/>
  <c r="AB128" i="40"/>
  <c r="T146" i="40"/>
  <c r="T147" i="40"/>
  <c r="I93" i="40"/>
  <c r="AA93" i="40"/>
  <c r="L93" i="40"/>
  <c r="I95" i="40"/>
  <c r="AB96" i="40"/>
  <c r="AA96" i="40"/>
  <c r="I97" i="40"/>
  <c r="O99" i="40"/>
  <c r="AB100" i="40"/>
  <c r="AA100" i="40"/>
  <c r="I101" i="40"/>
  <c r="AB102" i="40"/>
  <c r="AA102" i="40"/>
  <c r="H131" i="40"/>
  <c r="N131" i="40"/>
  <c r="R131" i="40"/>
  <c r="R132" i="40" s="1"/>
  <c r="AC131" i="40"/>
  <c r="AC274" i="40" s="1"/>
  <c r="AG131" i="40"/>
  <c r="AG274" i="40" s="1"/>
  <c r="AK131" i="40"/>
  <c r="AK274" i="40" s="1"/>
  <c r="L110" i="40"/>
  <c r="AM131" i="40"/>
  <c r="AM274" i="40" s="1"/>
  <c r="L112" i="40"/>
  <c r="L115" i="40"/>
  <c r="AE118" i="40"/>
  <c r="AA119" i="40"/>
  <c r="O121" i="40"/>
  <c r="I122" i="40"/>
  <c r="AE122" i="40"/>
  <c r="O127" i="40"/>
  <c r="O128" i="40"/>
  <c r="O129" i="40"/>
  <c r="Q152" i="40"/>
  <c r="Q278" i="40" s="1"/>
  <c r="U152" i="40"/>
  <c r="U278" i="40" s="1"/>
  <c r="O138" i="40"/>
  <c r="I139" i="40"/>
  <c r="AE139" i="40"/>
  <c r="L142" i="40"/>
  <c r="L144" i="40"/>
  <c r="L146" i="40"/>
  <c r="L147" i="40"/>
  <c r="AN160" i="40"/>
  <c r="I160" i="40"/>
  <c r="AB175" i="40"/>
  <c r="AB177" i="40"/>
  <c r="AB179" i="40"/>
  <c r="AB183" i="40"/>
  <c r="AB185" i="40"/>
  <c r="AB188" i="40"/>
  <c r="AB191" i="40"/>
  <c r="AB193" i="40"/>
  <c r="O224" i="40"/>
  <c r="T224" i="40"/>
  <c r="AE228" i="40"/>
  <c r="T93" i="40"/>
  <c r="AB95" i="40"/>
  <c r="AA95" i="40"/>
  <c r="I96" i="40"/>
  <c r="AB97" i="40"/>
  <c r="AA97" i="40"/>
  <c r="L99" i="40"/>
  <c r="AB99" i="40"/>
  <c r="AA99" i="40"/>
  <c r="I99" i="40"/>
  <c r="I100" i="40"/>
  <c r="AB101" i="40"/>
  <c r="AA101" i="40"/>
  <c r="I102" i="40"/>
  <c r="F131" i="40"/>
  <c r="L109" i="40"/>
  <c r="Z131" i="40"/>
  <c r="Z274" i="40" s="1"/>
  <c r="AE109" i="40"/>
  <c r="AE131" i="40" s="1"/>
  <c r="AE274" i="40" s="1"/>
  <c r="L111" i="40"/>
  <c r="AA115" i="40"/>
  <c r="AA116" i="40"/>
  <c r="AA117" i="40"/>
  <c r="I119" i="40"/>
  <c r="T119" i="40"/>
  <c r="I120" i="40"/>
  <c r="AE120" i="40"/>
  <c r="AA121" i="40"/>
  <c r="AE123" i="40"/>
  <c r="AE127" i="40"/>
  <c r="AE128" i="40"/>
  <c r="AE129" i="40"/>
  <c r="E152" i="40"/>
  <c r="AN152" i="40" s="1"/>
  <c r="J152" i="40"/>
  <c r="J153" i="40" s="1"/>
  <c r="O136" i="40"/>
  <c r="AN136" i="40"/>
  <c r="I137" i="40"/>
  <c r="Y152" i="40"/>
  <c r="Y278" i="40" s="1"/>
  <c r="AE137" i="40"/>
  <c r="AA138" i="40"/>
  <c r="AE140" i="40"/>
  <c r="L141" i="40"/>
  <c r="AM152" i="40"/>
  <c r="AM278" i="40" s="1"/>
  <c r="L143" i="40"/>
  <c r="L145" i="40"/>
  <c r="AB146" i="40"/>
  <c r="AA146" i="40"/>
  <c r="I147" i="40"/>
  <c r="AG167" i="40"/>
  <c r="AG279" i="40" s="1"/>
  <c r="AK167" i="40"/>
  <c r="AK279" i="40" s="1"/>
  <c r="M167" i="40"/>
  <c r="M279" i="40" s="1"/>
  <c r="N279" i="40" s="1"/>
  <c r="AN165" i="40"/>
  <c r="L165" i="40"/>
  <c r="AB174" i="40"/>
  <c r="AB176" i="40"/>
  <c r="AB178" i="40"/>
  <c r="AB182" i="40"/>
  <c r="AB184" i="40"/>
  <c r="AB186" i="40"/>
  <c r="AB190" i="40"/>
  <c r="AB192" i="40"/>
  <c r="T216" i="40"/>
  <c r="O225" i="40"/>
  <c r="AE225" i="40"/>
  <c r="AE226" i="40"/>
  <c r="O147" i="40"/>
  <c r="J167" i="40"/>
  <c r="J279" i="40" s="1"/>
  <c r="K279" i="40" s="1"/>
  <c r="L158" i="40"/>
  <c r="O159" i="40"/>
  <c r="L159" i="40"/>
  <c r="L160" i="40"/>
  <c r="I162" i="40"/>
  <c r="T164" i="40"/>
  <c r="G195" i="40"/>
  <c r="G196" i="40" s="1"/>
  <c r="L172" i="40"/>
  <c r="I173" i="40"/>
  <c r="L176" i="40"/>
  <c r="L177" i="40"/>
  <c r="L182" i="40"/>
  <c r="L185" i="40"/>
  <c r="L186" i="40"/>
  <c r="L191" i="40"/>
  <c r="L192" i="40"/>
  <c r="AC237" i="40"/>
  <c r="AC285" i="40" s="1"/>
  <c r="AH237" i="40"/>
  <c r="AH285" i="40" s="1"/>
  <c r="AL237" i="40"/>
  <c r="AL285" i="40" s="1"/>
  <c r="AA217" i="40"/>
  <c r="I218" i="40"/>
  <c r="O219" i="40"/>
  <c r="L224" i="40"/>
  <c r="L226" i="40"/>
  <c r="L228" i="40"/>
  <c r="T150" i="40"/>
  <c r="AF167" i="40"/>
  <c r="AF279" i="40" s="1"/>
  <c r="AJ167" i="40"/>
  <c r="AJ279" i="40" s="1"/>
  <c r="T158" i="40"/>
  <c r="Y167" i="40"/>
  <c r="Y279" i="40" s="1"/>
  <c r="T160" i="40"/>
  <c r="T161" i="40"/>
  <c r="O162" i="40"/>
  <c r="I172" i="40"/>
  <c r="X174" i="40"/>
  <c r="X176" i="40"/>
  <c r="X178" i="40"/>
  <c r="X183" i="40"/>
  <c r="X185" i="40"/>
  <c r="X188" i="40"/>
  <c r="X191" i="40"/>
  <c r="X193" i="40"/>
  <c r="AB201" i="40"/>
  <c r="AB202" i="40"/>
  <c r="AB203" i="40"/>
  <c r="AB204" i="40"/>
  <c r="AB205" i="40"/>
  <c r="Q237" i="40"/>
  <c r="Q285" i="40" s="1"/>
  <c r="Y237" i="40"/>
  <c r="Y285" i="40" s="1"/>
  <c r="AD237" i="40"/>
  <c r="AD285" i="40" s="1"/>
  <c r="AA219" i="40"/>
  <c r="AA224" i="40"/>
  <c r="AA226" i="40"/>
  <c r="AA228" i="40"/>
  <c r="O229" i="40"/>
  <c r="T229" i="40"/>
  <c r="O150" i="40"/>
  <c r="G167" i="40"/>
  <c r="G168" i="40" s="1"/>
  <c r="O158" i="40"/>
  <c r="U167" i="40"/>
  <c r="U279" i="40" s="1"/>
  <c r="O160" i="40"/>
  <c r="AE161" i="40"/>
  <c r="I165" i="40"/>
  <c r="T165" i="40"/>
  <c r="J195" i="40"/>
  <c r="J196" i="40" s="1"/>
  <c r="AH195" i="40"/>
  <c r="AH280" i="40" s="1"/>
  <c r="AL195" i="40"/>
  <c r="AL280" i="40" s="1"/>
  <c r="T173" i="40"/>
  <c r="AA174" i="40"/>
  <c r="AA175" i="40"/>
  <c r="AA185" i="40"/>
  <c r="AA186" i="40"/>
  <c r="AA191" i="40"/>
  <c r="AE201" i="40"/>
  <c r="AE202" i="40"/>
  <c r="AE203" i="40"/>
  <c r="AE204" i="40"/>
  <c r="AE205" i="40"/>
  <c r="AE207" i="40"/>
  <c r="X208" i="40"/>
  <c r="AE208" i="40"/>
  <c r="AE209" i="40"/>
  <c r="M237" i="40"/>
  <c r="M238" i="40" s="1"/>
  <c r="R237" i="40"/>
  <c r="R238" i="40" s="1"/>
  <c r="V237" i="40"/>
  <c r="V285" i="40" s="1"/>
  <c r="Z237" i="40"/>
  <c r="Z285" i="40" s="1"/>
  <c r="W217" i="40"/>
  <c r="X217" i="40" s="1"/>
  <c r="AE218" i="40"/>
  <c r="W219" i="40"/>
  <c r="X219" i="40" s="1"/>
  <c r="I224" i="40"/>
  <c r="W224" i="40"/>
  <c r="X224" i="40" s="1"/>
  <c r="I225" i="40"/>
  <c r="W226" i="40"/>
  <c r="X226" i="40" s="1"/>
  <c r="W228" i="40"/>
  <c r="X228" i="40" s="1"/>
  <c r="L229" i="40"/>
  <c r="G267" i="40"/>
  <c r="H267" i="40" s="1"/>
  <c r="H13" i="40"/>
  <c r="K13" i="40"/>
  <c r="L2" i="40"/>
  <c r="H39" i="40"/>
  <c r="R267" i="40"/>
  <c r="S267" i="40" s="1"/>
  <c r="R40" i="40"/>
  <c r="M40" i="40"/>
  <c r="AC267" i="40"/>
  <c r="L44" i="40"/>
  <c r="K61" i="40"/>
  <c r="G266" i="40"/>
  <c r="G14" i="40"/>
  <c r="O4" i="40"/>
  <c r="N13" i="40"/>
  <c r="J40" i="40"/>
  <c r="S39" i="40"/>
  <c r="T2" i="40"/>
  <c r="J62" i="40"/>
  <c r="I6" i="40"/>
  <c r="I32" i="40"/>
  <c r="I33" i="40"/>
  <c r="I34" i="40"/>
  <c r="E39" i="40"/>
  <c r="AN39" i="40" s="1"/>
  <c r="I46" i="40"/>
  <c r="I48" i="40"/>
  <c r="T82" i="40"/>
  <c r="S104" i="40"/>
  <c r="AB84" i="40"/>
  <c r="AA84" i="40"/>
  <c r="W84" i="40"/>
  <c r="X84" i="40" s="1"/>
  <c r="AB88" i="40"/>
  <c r="AA88" i="40"/>
  <c r="W88" i="40"/>
  <c r="X88" i="40" s="1"/>
  <c r="AB150" i="40"/>
  <c r="AA150" i="40"/>
  <c r="W150" i="40"/>
  <c r="X150" i="40" s="1"/>
  <c r="AB165" i="40"/>
  <c r="AA165" i="40"/>
  <c r="W165" i="40"/>
  <c r="X165" i="40" s="1"/>
  <c r="I2" i="40"/>
  <c r="AN3" i="40"/>
  <c r="S5" i="40"/>
  <c r="T5" i="40" s="1"/>
  <c r="W5" i="40"/>
  <c r="X5" i="40" s="1"/>
  <c r="AA5" i="40"/>
  <c r="AN9" i="40"/>
  <c r="AN10" i="40"/>
  <c r="AN11" i="40"/>
  <c r="L18" i="40"/>
  <c r="T18" i="40"/>
  <c r="AB18" i="40"/>
  <c r="AN18" i="40"/>
  <c r="W20" i="40"/>
  <c r="X20" i="40" s="1"/>
  <c r="AA20" i="40"/>
  <c r="AN24" i="40"/>
  <c r="W25" i="40"/>
  <c r="X25" i="40" s="1"/>
  <c r="AA25" i="40"/>
  <c r="AN28" i="40"/>
  <c r="W29" i="40"/>
  <c r="X29" i="40" s="1"/>
  <c r="AA29" i="40"/>
  <c r="W31" i="40"/>
  <c r="X31" i="40" s="1"/>
  <c r="AA31" i="40"/>
  <c r="W36" i="40"/>
  <c r="X36" i="40" s="1"/>
  <c r="AA36" i="40"/>
  <c r="W37" i="40"/>
  <c r="X37" i="40" s="1"/>
  <c r="AA37" i="40"/>
  <c r="G61" i="40"/>
  <c r="O44" i="40"/>
  <c r="S44" i="40"/>
  <c r="W44" i="40"/>
  <c r="AA44" i="40"/>
  <c r="AM61" i="40"/>
  <c r="AM268" i="40" s="1"/>
  <c r="W57" i="40"/>
  <c r="X57" i="40" s="1"/>
  <c r="AA57" i="40"/>
  <c r="P77" i="40"/>
  <c r="P272" i="40" s="1"/>
  <c r="X66" i="40"/>
  <c r="AC77" i="40"/>
  <c r="AC272" i="40" s="1"/>
  <c r="AE66" i="40"/>
  <c r="AE77" i="40" s="1"/>
  <c r="AE272" i="40" s="1"/>
  <c r="AE275" i="40" s="1"/>
  <c r="AH77" i="40"/>
  <c r="AH272" i="40" s="1"/>
  <c r="AL77" i="40"/>
  <c r="AL272" i="40" s="1"/>
  <c r="AE72" i="40"/>
  <c r="AB75" i="40"/>
  <c r="AA75" i="40"/>
  <c r="W75" i="40"/>
  <c r="X75" i="40" s="1"/>
  <c r="J104" i="40"/>
  <c r="O82" i="40"/>
  <c r="N104" i="40"/>
  <c r="AL104" i="40"/>
  <c r="AL273" i="40" s="1"/>
  <c r="AB83" i="40"/>
  <c r="AA83" i="40"/>
  <c r="W83" i="40"/>
  <c r="X83" i="40" s="1"/>
  <c r="AE86" i="40"/>
  <c r="AB87" i="40"/>
  <c r="AA87" i="40"/>
  <c r="W87" i="40"/>
  <c r="X87" i="40" s="1"/>
  <c r="AE90" i="40"/>
  <c r="G274" i="40"/>
  <c r="H274" i="40" s="1"/>
  <c r="G132" i="40"/>
  <c r="AH152" i="40"/>
  <c r="AH278" i="40" s="1"/>
  <c r="V13" i="40"/>
  <c r="V266" i="40" s="1"/>
  <c r="Y39" i="40"/>
  <c r="Y267" i="40" s="1"/>
  <c r="I45" i="40"/>
  <c r="I47" i="40"/>
  <c r="I50" i="40"/>
  <c r="I56" i="40"/>
  <c r="J78" i="40"/>
  <c r="AN67" i="40"/>
  <c r="AA72" i="40"/>
  <c r="W72" i="40"/>
  <c r="X72" i="40" s="1"/>
  <c r="AB72" i="40"/>
  <c r="E77" i="40"/>
  <c r="J278" i="40"/>
  <c r="AN184" i="40"/>
  <c r="O184" i="40"/>
  <c r="I184" i="40"/>
  <c r="T184" i="40"/>
  <c r="C270" i="40"/>
  <c r="C269" i="40"/>
  <c r="O21" i="40"/>
  <c r="AE21" i="40"/>
  <c r="O22" i="40"/>
  <c r="O26" i="40"/>
  <c r="O32" i="40"/>
  <c r="O33" i="40"/>
  <c r="O34" i="40"/>
  <c r="O35" i="40"/>
  <c r="AB44" i="40"/>
  <c r="O45" i="40"/>
  <c r="O46" i="40"/>
  <c r="O47" i="40"/>
  <c r="O48" i="40"/>
  <c r="O49" i="40"/>
  <c r="O50" i="40"/>
  <c r="O56" i="40"/>
  <c r="H61" i="40"/>
  <c r="H77" i="40"/>
  <c r="AD77" i="40"/>
  <c r="AD272" i="40" s="1"/>
  <c r="T67" i="40"/>
  <c r="X67" i="40"/>
  <c r="AA70" i="40"/>
  <c r="W70" i="40"/>
  <c r="X70" i="40" s="1"/>
  <c r="AB70" i="40"/>
  <c r="AB74" i="40"/>
  <c r="AA74" i="40"/>
  <c r="W74" i="40"/>
  <c r="X74" i="40" s="1"/>
  <c r="F104" i="40"/>
  <c r="AB82" i="40"/>
  <c r="AA82" i="40"/>
  <c r="W82" i="40"/>
  <c r="V104" i="40"/>
  <c r="AD104" i="40"/>
  <c r="AD273" i="40" s="1"/>
  <c r="AB86" i="40"/>
  <c r="AA86" i="40"/>
  <c r="W86" i="40"/>
  <c r="X86" i="40" s="1"/>
  <c r="AB90" i="40"/>
  <c r="AA90" i="40"/>
  <c r="W90" i="40"/>
  <c r="X90" i="40" s="1"/>
  <c r="R104" i="40"/>
  <c r="AI131" i="40"/>
  <c r="AI274" i="40" s="1"/>
  <c r="AN200" i="40"/>
  <c r="O200" i="40"/>
  <c r="E211" i="40"/>
  <c r="AN211" i="40" s="1"/>
  <c r="I200" i="40"/>
  <c r="AA200" i="40"/>
  <c r="Y211" i="40"/>
  <c r="Y284" i="40" s="1"/>
  <c r="I22" i="40"/>
  <c r="I26" i="40"/>
  <c r="I49" i="40"/>
  <c r="I67" i="40"/>
  <c r="AA68" i="40"/>
  <c r="W68" i="40"/>
  <c r="X68" i="40" s="1"/>
  <c r="O6" i="40"/>
  <c r="W2" i="40"/>
  <c r="AE2" i="40"/>
  <c r="AE13" i="40" s="1"/>
  <c r="AE266" i="40" s="1"/>
  <c r="AE269" i="40" s="1"/>
  <c r="W7" i="40"/>
  <c r="X7" i="40" s="1"/>
  <c r="W23" i="40"/>
  <c r="X23" i="40" s="1"/>
  <c r="W27" i="40"/>
  <c r="X27" i="40" s="1"/>
  <c r="E61" i="40"/>
  <c r="AN61" i="40" s="1"/>
  <c r="M61" i="40"/>
  <c r="Q61" i="40"/>
  <c r="Q268" i="40" s="1"/>
  <c r="Q270" i="40" s="1"/>
  <c r="U61" i="40"/>
  <c r="U268" i="40" s="1"/>
  <c r="Y61" i="40"/>
  <c r="Y268" i="40" s="1"/>
  <c r="AC61" i="40"/>
  <c r="AG61" i="40"/>
  <c r="AG268" i="40" s="1"/>
  <c r="AK61" i="40"/>
  <c r="AK268" i="40" s="1"/>
  <c r="W52" i="40"/>
  <c r="X52" i="40" s="1"/>
  <c r="W53" i="40"/>
  <c r="X53" i="40" s="1"/>
  <c r="W54" i="40"/>
  <c r="X54" i="40" s="1"/>
  <c r="I66" i="40"/>
  <c r="M77" i="40"/>
  <c r="V77" i="40"/>
  <c r="V272" i="40" s="1"/>
  <c r="Z77" i="40"/>
  <c r="Z272" i="40" s="1"/>
  <c r="AF77" i="40"/>
  <c r="AF272" i="40" s="1"/>
  <c r="AJ77" i="40"/>
  <c r="AJ272" i="40" s="1"/>
  <c r="AN66" i="40"/>
  <c r="L67" i="40"/>
  <c r="AA71" i="40"/>
  <c r="W71" i="40"/>
  <c r="X71" i="40" s="1"/>
  <c r="AN116" i="40"/>
  <c r="O116" i="40"/>
  <c r="I116" i="40"/>
  <c r="T116" i="40"/>
  <c r="K167" i="40"/>
  <c r="L157" i="40"/>
  <c r="AA162" i="40"/>
  <c r="W162" i="40"/>
  <c r="X162" i="40" s="1"/>
  <c r="AB162" i="40"/>
  <c r="J286" i="40"/>
  <c r="K286" i="40" s="1"/>
  <c r="G77" i="40"/>
  <c r="K77" i="40"/>
  <c r="AI77" i="40"/>
  <c r="AI272" i="40" s="1"/>
  <c r="AM77" i="40"/>
  <c r="AM272" i="40" s="1"/>
  <c r="AA69" i="40"/>
  <c r="W69" i="40"/>
  <c r="X69" i="40" s="1"/>
  <c r="AB69" i="40"/>
  <c r="AE71" i="40"/>
  <c r="G104" i="40"/>
  <c r="AF104" i="40"/>
  <c r="AF273" i="40" s="1"/>
  <c r="AJ104" i="40"/>
  <c r="AJ273" i="40" s="1"/>
  <c r="AE84" i="40"/>
  <c r="AB85" i="40"/>
  <c r="AA85" i="40"/>
  <c r="W85" i="40"/>
  <c r="X85" i="40" s="1"/>
  <c r="AE88" i="40"/>
  <c r="AB89" i="40"/>
  <c r="AA89" i="40"/>
  <c r="W89" i="40"/>
  <c r="X89" i="40" s="1"/>
  <c r="M131" i="40"/>
  <c r="Q131" i="40"/>
  <c r="Q274" i="40" s="1"/>
  <c r="AF131" i="40"/>
  <c r="AF274" i="40" s="1"/>
  <c r="AJ131" i="40"/>
  <c r="AJ274" i="40" s="1"/>
  <c r="AN115" i="40"/>
  <c r="O115" i="40"/>
  <c r="I115" i="40"/>
  <c r="T115" i="40"/>
  <c r="X116" i="40"/>
  <c r="L117" i="40"/>
  <c r="L118" i="40"/>
  <c r="X118" i="40"/>
  <c r="O118" i="40"/>
  <c r="S131" i="40"/>
  <c r="H152" i="40"/>
  <c r="I136" i="40"/>
  <c r="S152" i="40"/>
  <c r="AL152" i="40"/>
  <c r="AL278" i="40" s="1"/>
  <c r="AE150" i="40"/>
  <c r="AN163" i="40"/>
  <c r="L163" i="40"/>
  <c r="I163" i="40"/>
  <c r="AC167" i="40"/>
  <c r="Q195" i="40"/>
  <c r="Q280" i="40" s="1"/>
  <c r="Y195" i="40"/>
  <c r="Y280" i="40" s="1"/>
  <c r="AB173" i="40"/>
  <c r="AA173" i="40"/>
  <c r="W173" i="40"/>
  <c r="X173" i="40" s="1"/>
  <c r="AN179" i="40"/>
  <c r="O179" i="40"/>
  <c r="I179" i="40"/>
  <c r="T179" i="40"/>
  <c r="E131" i="40"/>
  <c r="I131" i="40" s="1"/>
  <c r="Y131" i="40"/>
  <c r="Y274" i="40" s="1"/>
  <c r="AN117" i="40"/>
  <c r="O117" i="40"/>
  <c r="I117" i="40"/>
  <c r="T117" i="40"/>
  <c r="K131" i="40"/>
  <c r="F152" i="40"/>
  <c r="K152" i="40"/>
  <c r="P152" i="40"/>
  <c r="P278" i="40" s="1"/>
  <c r="Z152" i="40"/>
  <c r="Z278" i="40" s="1"/>
  <c r="AF152" i="40"/>
  <c r="AF278" i="40" s="1"/>
  <c r="AJ152" i="40"/>
  <c r="AJ278" i="40" s="1"/>
  <c r="AE147" i="40"/>
  <c r="AB149" i="40"/>
  <c r="AA149" i="40"/>
  <c r="W149" i="40"/>
  <c r="X149" i="40" s="1"/>
  <c r="M278" i="40"/>
  <c r="M153" i="40"/>
  <c r="Q167" i="40"/>
  <c r="Q279" i="40" s="1"/>
  <c r="AN190" i="40"/>
  <c r="O190" i="40"/>
  <c r="I190" i="40"/>
  <c r="T190" i="40"/>
  <c r="AN204" i="40"/>
  <c r="O204" i="40"/>
  <c r="I204" i="40"/>
  <c r="T204" i="40"/>
  <c r="P131" i="40"/>
  <c r="P274" i="40" s="1"/>
  <c r="U131" i="40"/>
  <c r="U274" i="40" s="1"/>
  <c r="L116" i="40"/>
  <c r="G152" i="40"/>
  <c r="AB147" i="40"/>
  <c r="AA147" i="40"/>
  <c r="W147" i="40"/>
  <c r="X147" i="40" s="1"/>
  <c r="P167" i="40"/>
  <c r="P279" i="40" s="1"/>
  <c r="AN175" i="40"/>
  <c r="O175" i="40"/>
  <c r="I175" i="40"/>
  <c r="T175" i="40"/>
  <c r="L211" i="40"/>
  <c r="AN209" i="40"/>
  <c r="O209" i="40"/>
  <c r="I209" i="40"/>
  <c r="T209" i="40"/>
  <c r="AE82" i="40"/>
  <c r="AN95" i="40"/>
  <c r="AN96" i="40"/>
  <c r="AN97" i="40"/>
  <c r="AN100" i="40"/>
  <c r="AN101" i="40"/>
  <c r="AN102" i="40"/>
  <c r="AB109" i="40"/>
  <c r="AN109" i="40"/>
  <c r="AN110" i="40"/>
  <c r="AN111" i="40"/>
  <c r="AN112" i="40"/>
  <c r="AN141" i="40"/>
  <c r="AN142" i="40"/>
  <c r="AN143" i="40"/>
  <c r="AN144" i="40"/>
  <c r="AN145" i="40"/>
  <c r="N152" i="40"/>
  <c r="R152" i="40"/>
  <c r="V152" i="40"/>
  <c r="AD152" i="40"/>
  <c r="AD278" i="40" s="1"/>
  <c r="H167" i="40"/>
  <c r="I157" i="40"/>
  <c r="AB158" i="40"/>
  <c r="AA158" i="40"/>
  <c r="AB160" i="40"/>
  <c r="AA160" i="40"/>
  <c r="L161" i="40"/>
  <c r="AA161" i="40"/>
  <c r="W161" i="40"/>
  <c r="X161" i="40" s="1"/>
  <c r="AB161" i="40"/>
  <c r="AE162" i="40"/>
  <c r="O163" i="40"/>
  <c r="O164" i="40"/>
  <c r="AE164" i="40"/>
  <c r="M195" i="40"/>
  <c r="R195" i="40"/>
  <c r="S172" i="40"/>
  <c r="Z195" i="40"/>
  <c r="Z280" i="40" s="1"/>
  <c r="AG195" i="40"/>
  <c r="AG280" i="40" s="1"/>
  <c r="AK195" i="40"/>
  <c r="AK280" i="40" s="1"/>
  <c r="L174" i="40"/>
  <c r="AN176" i="40"/>
  <c r="O176" i="40"/>
  <c r="I176" i="40"/>
  <c r="T176" i="40"/>
  <c r="X177" i="40"/>
  <c r="L178" i="40"/>
  <c r="AN181" i="40"/>
  <c r="O181" i="40"/>
  <c r="I181" i="40"/>
  <c r="T181" i="40"/>
  <c r="X182" i="40"/>
  <c r="L183" i="40"/>
  <c r="AN185" i="40"/>
  <c r="O185" i="40"/>
  <c r="I185" i="40"/>
  <c r="T185" i="40"/>
  <c r="X186" i="40"/>
  <c r="L188" i="40"/>
  <c r="AN191" i="40"/>
  <c r="O191" i="40"/>
  <c r="I191" i="40"/>
  <c r="T191" i="40"/>
  <c r="X192" i="40"/>
  <c r="L193" i="40"/>
  <c r="U211" i="40"/>
  <c r="U284" i="40" s="1"/>
  <c r="AN201" i="40"/>
  <c r="O201" i="40"/>
  <c r="I201" i="40"/>
  <c r="T201" i="40"/>
  <c r="X202" i="40"/>
  <c r="L203" i="40"/>
  <c r="AN205" i="40"/>
  <c r="O205" i="40"/>
  <c r="I205" i="40"/>
  <c r="T205" i="40"/>
  <c r="L208" i="40"/>
  <c r="C287" i="40"/>
  <c r="C288" i="40"/>
  <c r="G286" i="40"/>
  <c r="H286" i="40" s="1"/>
  <c r="G260" i="40"/>
  <c r="H104" i="40"/>
  <c r="I109" i="40"/>
  <c r="N167" i="40"/>
  <c r="R167" i="40"/>
  <c r="V167" i="40"/>
  <c r="Z167" i="40"/>
  <c r="Z279" i="40" s="1"/>
  <c r="AD167" i="40"/>
  <c r="AD279" i="40" s="1"/>
  <c r="AH167" i="40"/>
  <c r="AH279" i="40" s="1"/>
  <c r="AL167" i="40"/>
  <c r="AL279" i="40" s="1"/>
  <c r="I158" i="40"/>
  <c r="X158" i="40"/>
  <c r="I164" i="40"/>
  <c r="AN164" i="40"/>
  <c r="L164" i="40"/>
  <c r="AB164" i="40"/>
  <c r="AA164" i="40"/>
  <c r="W164" i="40"/>
  <c r="X164" i="40" s="1"/>
  <c r="E167" i="40"/>
  <c r="AN167" i="40" s="1"/>
  <c r="E195" i="40"/>
  <c r="AN195" i="40" s="1"/>
  <c r="N195" i="40"/>
  <c r="O172" i="40"/>
  <c r="U195" i="40"/>
  <c r="U280" i="40" s="1"/>
  <c r="AC195" i="40"/>
  <c r="L175" i="40"/>
  <c r="AN177" i="40"/>
  <c r="O177" i="40"/>
  <c r="I177" i="40"/>
  <c r="T177" i="40"/>
  <c r="L179" i="40"/>
  <c r="AN182" i="40"/>
  <c r="O182" i="40"/>
  <c r="I182" i="40"/>
  <c r="T182" i="40"/>
  <c r="L184" i="40"/>
  <c r="AN186" i="40"/>
  <c r="O186" i="40"/>
  <c r="I186" i="40"/>
  <c r="T186" i="40"/>
  <c r="L190" i="40"/>
  <c r="AN192" i="40"/>
  <c r="O192" i="40"/>
  <c r="I192" i="40"/>
  <c r="T192" i="40"/>
  <c r="G284" i="40"/>
  <c r="G212" i="40"/>
  <c r="Q211" i="40"/>
  <c r="Q284" i="40" s="1"/>
  <c r="AG211" i="40"/>
  <c r="AG284" i="40" s="1"/>
  <c r="AK211" i="40"/>
  <c r="AK284" i="40" s="1"/>
  <c r="AN202" i="40"/>
  <c r="O202" i="40"/>
  <c r="I202" i="40"/>
  <c r="T202" i="40"/>
  <c r="L204" i="40"/>
  <c r="AN207" i="40"/>
  <c r="O207" i="40"/>
  <c r="I207" i="40"/>
  <c r="T207" i="40"/>
  <c r="L209" i="40"/>
  <c r="N237" i="40"/>
  <c r="O237" i="40" s="1"/>
  <c r="AC259" i="40"/>
  <c r="J285" i="40"/>
  <c r="K285" i="40" s="1"/>
  <c r="C290" i="40"/>
  <c r="C275" i="40"/>
  <c r="C276" i="40"/>
  <c r="W91" i="40"/>
  <c r="X91" i="40" s="1"/>
  <c r="W92" i="40"/>
  <c r="X92" i="40" s="1"/>
  <c r="W93" i="40"/>
  <c r="X93" i="40" s="1"/>
  <c r="W119" i="40"/>
  <c r="X119" i="40" s="1"/>
  <c r="W120" i="40"/>
  <c r="X120" i="40" s="1"/>
  <c r="W121" i="40"/>
  <c r="X121" i="40" s="1"/>
  <c r="W122" i="40"/>
  <c r="X122" i="40" s="1"/>
  <c r="W123" i="40"/>
  <c r="X123" i="40" s="1"/>
  <c r="W125" i="40"/>
  <c r="X125" i="40" s="1"/>
  <c r="W127" i="40"/>
  <c r="X127" i="40" s="1"/>
  <c r="W128" i="40"/>
  <c r="X128" i="40" s="1"/>
  <c r="W129" i="40"/>
  <c r="X129" i="40" s="1"/>
  <c r="W136" i="40"/>
  <c r="W137" i="40"/>
  <c r="X137" i="40" s="1"/>
  <c r="W138" i="40"/>
  <c r="X138" i="40" s="1"/>
  <c r="W139" i="40"/>
  <c r="X139" i="40" s="1"/>
  <c r="W140" i="40"/>
  <c r="X140" i="40" s="1"/>
  <c r="C282" i="40"/>
  <c r="C281" i="40"/>
  <c r="F167" i="40"/>
  <c r="O157" i="40"/>
  <c r="S157" i="40"/>
  <c r="W157" i="40"/>
  <c r="AA157" i="40"/>
  <c r="AE157" i="40"/>
  <c r="AI167" i="40"/>
  <c r="AI279" i="40" s="1"/>
  <c r="AM167" i="40"/>
  <c r="AM279" i="40" s="1"/>
  <c r="AB159" i="40"/>
  <c r="AA159" i="40"/>
  <c r="O161" i="40"/>
  <c r="AA163" i="40"/>
  <c r="W163" i="40"/>
  <c r="X163" i="40" s="1"/>
  <c r="AB163" i="40"/>
  <c r="AE165" i="40"/>
  <c r="F195" i="40"/>
  <c r="V195" i="40"/>
  <c r="AB172" i="40"/>
  <c r="AA172" i="40"/>
  <c r="W172" i="40"/>
  <c r="AD195" i="40"/>
  <c r="AD280" i="40" s="1"/>
  <c r="AE173" i="40"/>
  <c r="AN174" i="40"/>
  <c r="O174" i="40"/>
  <c r="I174" i="40"/>
  <c r="T174" i="40"/>
  <c r="X175" i="40"/>
  <c r="AN178" i="40"/>
  <c r="O178" i="40"/>
  <c r="I178" i="40"/>
  <c r="T178" i="40"/>
  <c r="X179" i="40"/>
  <c r="AN183" i="40"/>
  <c r="O183" i="40"/>
  <c r="I183" i="40"/>
  <c r="T183" i="40"/>
  <c r="X184" i="40"/>
  <c r="AN188" i="40"/>
  <c r="O188" i="40"/>
  <c r="I188" i="40"/>
  <c r="T188" i="40"/>
  <c r="X190" i="40"/>
  <c r="AN193" i="40"/>
  <c r="O193" i="40"/>
  <c r="I193" i="40"/>
  <c r="T193" i="40"/>
  <c r="M211" i="40"/>
  <c r="AE200" i="40"/>
  <c r="AC211" i="40"/>
  <c r="AN203" i="40"/>
  <c r="O203" i="40"/>
  <c r="I203" i="40"/>
  <c r="T203" i="40"/>
  <c r="X204" i="40"/>
  <c r="AN208" i="40"/>
  <c r="O208" i="40"/>
  <c r="I208" i="40"/>
  <c r="T208" i="40"/>
  <c r="X209" i="40"/>
  <c r="F237" i="40"/>
  <c r="M259" i="40"/>
  <c r="AE172" i="40"/>
  <c r="G237" i="40"/>
  <c r="K237" i="40"/>
  <c r="L237" i="40" s="1"/>
  <c r="O216" i="40"/>
  <c r="S237" i="40"/>
  <c r="T237" i="40" s="1"/>
  <c r="AA216" i="40"/>
  <c r="AE216" i="40"/>
  <c r="AI237" i="40"/>
  <c r="AI285" i="40" s="1"/>
  <c r="AM237" i="40"/>
  <c r="AM285" i="40" s="1"/>
  <c r="O217" i="40"/>
  <c r="O218" i="40"/>
  <c r="AB234" i="40"/>
  <c r="AA234" i="40"/>
  <c r="W234" i="40"/>
  <c r="X234" i="40" s="1"/>
  <c r="AE235" i="40"/>
  <c r="F259" i="40"/>
  <c r="T242" i="40"/>
  <c r="S259" i="40"/>
  <c r="Z259" i="40"/>
  <c r="Z286" i="40" s="1"/>
  <c r="Z287" i="40" s="1"/>
  <c r="AG259" i="40"/>
  <c r="AG286" i="40" s="1"/>
  <c r="AK259" i="40"/>
  <c r="AK286" i="40" s="1"/>
  <c r="K259" i="40"/>
  <c r="L242" i="40"/>
  <c r="K284" i="40"/>
  <c r="H237" i="40"/>
  <c r="I237" i="40" s="1"/>
  <c r="P237" i="40"/>
  <c r="P285" i="40" s="1"/>
  <c r="AF237" i="40"/>
  <c r="AF285" i="40" s="1"/>
  <c r="AJ237" i="40"/>
  <c r="AJ285" i="40" s="1"/>
  <c r="AB235" i="40"/>
  <c r="AA235" i="40"/>
  <c r="W235" i="40"/>
  <c r="X235" i="40" s="1"/>
  <c r="N259" i="40"/>
  <c r="O242" i="40"/>
  <c r="U259" i="40"/>
  <c r="U286" i="40" s="1"/>
  <c r="AL259" i="40"/>
  <c r="AL286" i="40" s="1"/>
  <c r="R259" i="40"/>
  <c r="L200" i="40"/>
  <c r="T200" i="40"/>
  <c r="X200" i="40"/>
  <c r="J212" i="40"/>
  <c r="I216" i="40"/>
  <c r="V259" i="40"/>
  <c r="AB242" i="40"/>
  <c r="AA242" i="40"/>
  <c r="W242" i="40"/>
  <c r="AD259" i="40"/>
  <c r="AD286" i="40" s="1"/>
  <c r="AI259" i="40"/>
  <c r="AI286" i="40" s="1"/>
  <c r="AN226" i="40"/>
  <c r="AN228" i="40"/>
  <c r="AN229" i="40"/>
  <c r="AN231" i="40"/>
  <c r="L234" i="40"/>
  <c r="AN234" i="40"/>
  <c r="L235" i="40"/>
  <c r="AN235" i="40"/>
  <c r="H259" i="40"/>
  <c r="P259" i="40"/>
  <c r="P286" i="40" s="1"/>
  <c r="AF259" i="40"/>
  <c r="AF286" i="40" s="1"/>
  <c r="AJ259" i="40"/>
  <c r="AJ286" i="40" s="1"/>
  <c r="AN242" i="40"/>
  <c r="E259" i="40"/>
  <c r="AN259" i="40" s="1"/>
  <c r="H307" i="40"/>
  <c r="P307" i="40"/>
  <c r="V307" i="40"/>
  <c r="AB299" i="40"/>
  <c r="AA299" i="40"/>
  <c r="W299" i="40"/>
  <c r="AC323" i="40"/>
  <c r="AE312" i="40"/>
  <c r="AE323" i="40" s="1"/>
  <c r="L314" i="40"/>
  <c r="K323" i="40"/>
  <c r="AN316" i="40"/>
  <c r="X316" i="40"/>
  <c r="L316" i="40"/>
  <c r="O316" i="40"/>
  <c r="I316" i="40"/>
  <c r="T316" i="40"/>
  <c r="S323" i="40"/>
  <c r="G323" i="40"/>
  <c r="G324" i="40" s="1"/>
  <c r="J307" i="40"/>
  <c r="J308" i="40" s="1"/>
  <c r="Q307" i="40"/>
  <c r="Y307" i="40"/>
  <c r="AF307" i="40"/>
  <c r="AJ307" i="40"/>
  <c r="AE303" i="40"/>
  <c r="AE305" i="40"/>
  <c r="AN312" i="40"/>
  <c r="X312" i="40"/>
  <c r="T312" i="40"/>
  <c r="T323" i="40" s="1"/>
  <c r="L312" i="40"/>
  <c r="L323" i="40" s="1"/>
  <c r="E323" i="40"/>
  <c r="O312" i="40"/>
  <c r="O323" i="40" s="1"/>
  <c r="I312" i="40"/>
  <c r="N323" i="40"/>
  <c r="Y323" i="40"/>
  <c r="AA312" i="40"/>
  <c r="AA323" i="40" s="1"/>
  <c r="AD323" i="40"/>
  <c r="AE315" i="40"/>
  <c r="AB319" i="40"/>
  <c r="AA319" i="40"/>
  <c r="W319" i="40"/>
  <c r="X319" i="40" s="1"/>
  <c r="T320" i="40"/>
  <c r="X321" i="40"/>
  <c r="M307" i="40"/>
  <c r="M308" i="40" s="1"/>
  <c r="R307" i="40"/>
  <c r="R308" i="40" s="1"/>
  <c r="S299" i="40"/>
  <c r="Z307" i="40"/>
  <c r="AN300" i="40"/>
  <c r="X300" i="40"/>
  <c r="T300" i="40"/>
  <c r="L300" i="40"/>
  <c r="AB303" i="40"/>
  <c r="AA303" i="40"/>
  <c r="W303" i="40"/>
  <c r="X303" i="40" s="1"/>
  <c r="AB305" i="40"/>
  <c r="AA305" i="40"/>
  <c r="W305" i="40"/>
  <c r="X305" i="40" s="1"/>
  <c r="P323" i="40"/>
  <c r="Z323" i="40"/>
  <c r="AF323" i="40"/>
  <c r="AJ323" i="40"/>
  <c r="AB315" i="40"/>
  <c r="AA315" i="40"/>
  <c r="W315" i="40"/>
  <c r="X315" i="40" s="1"/>
  <c r="AN321" i="40"/>
  <c r="O321" i="40"/>
  <c r="I321" i="40"/>
  <c r="T321" i="40"/>
  <c r="N307" i="40"/>
  <c r="O299" i="40"/>
  <c r="K307" i="40"/>
  <c r="Q323" i="40"/>
  <c r="AG323" i="40"/>
  <c r="AK323" i="40"/>
  <c r="AE299" i="40"/>
  <c r="AN314" i="40"/>
  <c r="AN318" i="40"/>
  <c r="AN299" i="40"/>
  <c r="L303" i="40"/>
  <c r="AN303" i="40"/>
  <c r="L305" i="40"/>
  <c r="AN305" i="40"/>
  <c r="E307" i="40"/>
  <c r="AN307" i="40" s="1"/>
  <c r="L315" i="40"/>
  <c r="AN315" i="40"/>
  <c r="L319" i="40"/>
  <c r="AN319" i="40"/>
  <c r="AL287" i="40" l="1"/>
  <c r="AH287" i="40"/>
  <c r="AK281" i="40"/>
  <c r="U275" i="40"/>
  <c r="AK270" i="40"/>
  <c r="X323" i="40"/>
  <c r="AM288" i="40"/>
  <c r="R212" i="40"/>
  <c r="O211" i="40"/>
  <c r="J168" i="40"/>
  <c r="I323" i="40"/>
  <c r="Y275" i="40"/>
  <c r="M273" i="40"/>
  <c r="N273" i="40" s="1"/>
  <c r="AI281" i="40"/>
  <c r="J280" i="40"/>
  <c r="K280" i="40" s="1"/>
  <c r="AG275" i="40"/>
  <c r="O104" i="40"/>
  <c r="Z270" i="40"/>
  <c r="L104" i="40"/>
  <c r="R14" i="40"/>
  <c r="S77" i="40"/>
  <c r="T104" i="40"/>
  <c r="M14" i="40"/>
  <c r="AE39" i="40"/>
  <c r="AE267" i="40" s="1"/>
  <c r="J132" i="40"/>
  <c r="R274" i="40"/>
  <c r="S274" i="40" s="1"/>
  <c r="L77" i="40"/>
  <c r="AA131" i="40"/>
  <c r="AA274" i="40" s="1"/>
  <c r="AG276" i="40"/>
  <c r="AF270" i="40"/>
  <c r="I211" i="40"/>
  <c r="G280" i="40"/>
  <c r="H280" i="40" s="1"/>
  <c r="G279" i="40"/>
  <c r="H279" i="40" s="1"/>
  <c r="AJ269" i="40"/>
  <c r="AD269" i="40"/>
  <c r="AB77" i="40"/>
  <c r="AB272" i="40" s="1"/>
  <c r="AB275" i="40" s="1"/>
  <c r="Q281" i="40"/>
  <c r="AJ288" i="40"/>
  <c r="AJ270" i="40"/>
  <c r="AA211" i="40"/>
  <c r="AA284" i="40" s="1"/>
  <c r="AM270" i="40"/>
  <c r="E308" i="40"/>
  <c r="D310" i="40" s="1"/>
  <c r="W323" i="40"/>
  <c r="AF287" i="40"/>
  <c r="Z288" i="40"/>
  <c r="L259" i="40"/>
  <c r="T259" i="40"/>
  <c r="Y270" i="40"/>
  <c r="AE307" i="40"/>
  <c r="O307" i="40"/>
  <c r="P288" i="40"/>
  <c r="W211" i="40"/>
  <c r="W284" i="40" s="1"/>
  <c r="I307" i="40"/>
  <c r="AI288" i="40"/>
  <c r="AD288" i="40"/>
  <c r="R285" i="40"/>
  <c r="S285" i="40" s="1"/>
  <c r="AA237" i="40"/>
  <c r="AA285" i="40" s="1"/>
  <c r="AH269" i="40"/>
  <c r="AB61" i="40"/>
  <c r="AB268" i="40" s="1"/>
  <c r="AI270" i="40"/>
  <c r="Y281" i="40"/>
  <c r="R78" i="40"/>
  <c r="AG270" i="40"/>
  <c r="O13" i="40"/>
  <c r="V268" i="40"/>
  <c r="V269" i="40" s="1"/>
  <c r="AD270" i="40"/>
  <c r="AI269" i="40"/>
  <c r="T211" i="40"/>
  <c r="P287" i="40"/>
  <c r="AD287" i="40"/>
  <c r="U282" i="40"/>
  <c r="M285" i="40"/>
  <c r="N285" i="40" s="1"/>
  <c r="O152" i="40"/>
  <c r="Q275" i="40"/>
  <c r="AA77" i="40"/>
  <c r="AA272" i="40" s="1"/>
  <c r="AA275" i="40" s="1"/>
  <c r="AH270" i="40"/>
  <c r="AJ287" i="40"/>
  <c r="AE237" i="40"/>
  <c r="AE285" i="40" s="1"/>
  <c r="AG282" i="40"/>
  <c r="AB131" i="40"/>
  <c r="AB274" i="40" s="1"/>
  <c r="L152" i="40"/>
  <c r="T131" i="40"/>
  <c r="AN77" i="40"/>
  <c r="I39" i="40"/>
  <c r="O131" i="40"/>
  <c r="AK275" i="40"/>
  <c r="AL269" i="40"/>
  <c r="P269" i="40"/>
  <c r="Q269" i="40"/>
  <c r="Z269" i="40"/>
  <c r="X131" i="40"/>
  <c r="X274" i="40" s="1"/>
  <c r="AA39" i="40"/>
  <c r="AA267" i="40" s="1"/>
  <c r="Y282" i="40"/>
  <c r="AG281" i="40"/>
  <c r="AF269" i="40"/>
  <c r="O77" i="40"/>
  <c r="I13" i="40"/>
  <c r="AG290" i="40"/>
  <c r="AB237" i="40"/>
  <c r="AB285" i="40" s="1"/>
  <c r="I152" i="40"/>
  <c r="Y290" i="40"/>
  <c r="AN13" i="40"/>
  <c r="T13" i="40"/>
  <c r="AB39" i="40"/>
  <c r="AB267" i="40" s="1"/>
  <c r="AA61" i="40"/>
  <c r="AA268" i="40" s="1"/>
  <c r="AL270" i="40"/>
  <c r="J14" i="40"/>
  <c r="E14" i="40" s="1"/>
  <c r="D16" i="40" s="1"/>
  <c r="P270" i="40"/>
  <c r="I167" i="40"/>
  <c r="Q282" i="40"/>
  <c r="M168" i="40"/>
  <c r="I77" i="40"/>
  <c r="R62" i="40"/>
  <c r="AI287" i="40"/>
  <c r="L167" i="40"/>
  <c r="S13" i="40"/>
  <c r="AM282" i="40"/>
  <c r="O167" i="40"/>
  <c r="I104" i="40"/>
  <c r="AN131" i="40"/>
  <c r="L131" i="40"/>
  <c r="T152" i="40"/>
  <c r="U269" i="40"/>
  <c r="L13" i="40"/>
  <c r="M286" i="40"/>
  <c r="N286" i="40" s="1"/>
  <c r="M260" i="40"/>
  <c r="AC284" i="40"/>
  <c r="AE211" i="40"/>
  <c r="AE284" i="40" s="1"/>
  <c r="AE287" i="40" s="1"/>
  <c r="S167" i="40"/>
  <c r="T167" i="40" s="1"/>
  <c r="T157" i="40"/>
  <c r="R280" i="40"/>
  <c r="S280" i="40" s="1"/>
  <c r="R196" i="40"/>
  <c r="AD282" i="40"/>
  <c r="AD281" i="40"/>
  <c r="Z282" i="40"/>
  <c r="Z281" i="40"/>
  <c r="W131" i="40"/>
  <c r="W274" i="40" s="1"/>
  <c r="G268" i="40"/>
  <c r="H268" i="40" s="1"/>
  <c r="G62" i="40"/>
  <c r="S266" i="40"/>
  <c r="R270" i="40"/>
  <c r="S270" i="40" s="1"/>
  <c r="R269" i="40"/>
  <c r="S269" i="40" s="1"/>
  <c r="T299" i="40"/>
  <c r="S307" i="40"/>
  <c r="T307" i="40" s="1"/>
  <c r="AN323" i="40"/>
  <c r="E324" i="40"/>
  <c r="G325" i="40" s="1"/>
  <c r="R286" i="40"/>
  <c r="R260" i="40"/>
  <c r="J287" i="40"/>
  <c r="W237" i="40"/>
  <c r="G285" i="40"/>
  <c r="H285" i="40" s="1"/>
  <c r="G238" i="40"/>
  <c r="AF288" i="40"/>
  <c r="W152" i="40"/>
  <c r="X136" i="40"/>
  <c r="AK288" i="40"/>
  <c r="AK287" i="40"/>
  <c r="H284" i="40"/>
  <c r="O195" i="40"/>
  <c r="U288" i="40"/>
  <c r="U287" i="40"/>
  <c r="M280" i="40"/>
  <c r="N280" i="40" s="1"/>
  <c r="M196" i="40"/>
  <c r="V278" i="40"/>
  <c r="AB152" i="40"/>
  <c r="AB278" i="40" s="1"/>
  <c r="AA152" i="40"/>
  <c r="AA278" i="40" s="1"/>
  <c r="AK282" i="40"/>
  <c r="G278" i="40"/>
  <c r="G153" i="40"/>
  <c r="N278" i="40"/>
  <c r="P282" i="40"/>
  <c r="P281" i="40"/>
  <c r="AC279" i="40"/>
  <c r="AE167" i="40"/>
  <c r="AE279" i="40" s="1"/>
  <c r="U281" i="40"/>
  <c r="M274" i="40"/>
  <c r="N274" i="40" s="1"/>
  <c r="D274" i="40" s="1"/>
  <c r="I274" i="40" s="1"/>
  <c r="M132" i="40"/>
  <c r="AM290" i="40"/>
  <c r="AM276" i="40"/>
  <c r="AM275" i="40"/>
  <c r="AI282" i="40"/>
  <c r="AF290" i="40"/>
  <c r="AF276" i="40"/>
  <c r="AF275" i="40"/>
  <c r="S272" i="40"/>
  <c r="AM287" i="40"/>
  <c r="Y288" i="40"/>
  <c r="Y287" i="40"/>
  <c r="J282" i="40"/>
  <c r="K282" i="40" s="1"/>
  <c r="K278" i="40"/>
  <c r="AH282" i="40"/>
  <c r="AH281" i="40"/>
  <c r="AE104" i="40"/>
  <c r="AE273" i="40" s="1"/>
  <c r="J273" i="40"/>
  <c r="K273" i="40" s="1"/>
  <c r="J105" i="40"/>
  <c r="AC275" i="40"/>
  <c r="AC276" i="40"/>
  <c r="W61" i="40"/>
  <c r="X44" i="40"/>
  <c r="L39" i="40"/>
  <c r="U270" i="40"/>
  <c r="L61" i="40"/>
  <c r="E40" i="40"/>
  <c r="D42" i="40" s="1"/>
  <c r="AG269" i="40"/>
  <c r="M284" i="40"/>
  <c r="M212" i="40"/>
  <c r="AJ290" i="40"/>
  <c r="AJ276" i="40"/>
  <c r="AJ275" i="40"/>
  <c r="X2" i="40"/>
  <c r="X13" i="40" s="1"/>
  <c r="X266" i="40" s="1"/>
  <c r="W13" i="40"/>
  <c r="W266" i="40" s="1"/>
  <c r="K272" i="40"/>
  <c r="P276" i="40"/>
  <c r="P290" i="40"/>
  <c r="P275" i="40"/>
  <c r="Q290" i="40"/>
  <c r="U290" i="40"/>
  <c r="L307" i="40"/>
  <c r="R309" i="40"/>
  <c r="AB307" i="40"/>
  <c r="AA307" i="40"/>
  <c r="V286" i="40"/>
  <c r="AB259" i="40"/>
  <c r="AB286" i="40" s="1"/>
  <c r="AA259" i="40"/>
  <c r="AA286" i="40" s="1"/>
  <c r="J288" i="40"/>
  <c r="K288" i="40" s="1"/>
  <c r="V280" i="40"/>
  <c r="AA195" i="40"/>
  <c r="AA280" i="40" s="1"/>
  <c r="AB195" i="40"/>
  <c r="AB280" i="40" s="1"/>
  <c r="C291" i="40"/>
  <c r="AC286" i="40"/>
  <c r="AE259" i="40"/>
  <c r="AE286" i="40" s="1"/>
  <c r="AG288" i="40"/>
  <c r="AG287" i="40"/>
  <c r="AC280" i="40"/>
  <c r="AE195" i="40"/>
  <c r="AE280" i="40" s="1"/>
  <c r="V279" i="40"/>
  <c r="AB167" i="40"/>
  <c r="AB279" i="40" s="1"/>
  <c r="AA167" i="40"/>
  <c r="AA279" i="40" s="1"/>
  <c r="I195" i="40"/>
  <c r="R278" i="40"/>
  <c r="R153" i="40"/>
  <c r="L195" i="40"/>
  <c r="AE152" i="40"/>
  <c r="AE278" i="40" s="1"/>
  <c r="AJ282" i="40"/>
  <c r="AJ281" i="40"/>
  <c r="AI290" i="40"/>
  <c r="AI276" i="40"/>
  <c r="AI275" i="40"/>
  <c r="G272" i="40"/>
  <c r="G78" i="40"/>
  <c r="Z290" i="40"/>
  <c r="Z276" i="40"/>
  <c r="Z275" i="40"/>
  <c r="M272" i="40"/>
  <c r="M78" i="40"/>
  <c r="AC268" i="40"/>
  <c r="AC269" i="40" s="1"/>
  <c r="AE61" i="40"/>
  <c r="AE268" i="40" s="1"/>
  <c r="M268" i="40"/>
  <c r="N268" i="40" s="1"/>
  <c r="M62" i="40"/>
  <c r="Y276" i="40"/>
  <c r="R273" i="40"/>
  <c r="S273" i="40" s="1"/>
  <c r="R105" i="40"/>
  <c r="V273" i="40"/>
  <c r="V276" i="40" s="1"/>
  <c r="AB104" i="40"/>
  <c r="AB273" i="40" s="1"/>
  <c r="AA104" i="40"/>
  <c r="AA273" i="40" s="1"/>
  <c r="AM281" i="40"/>
  <c r="V270" i="40"/>
  <c r="AL290" i="40"/>
  <c r="AL275" i="40"/>
  <c r="AL276" i="40"/>
  <c r="X77" i="40"/>
  <c r="X272" i="40" s="1"/>
  <c r="T44" i="40"/>
  <c r="S61" i="40"/>
  <c r="T61" i="40" s="1"/>
  <c r="N266" i="40"/>
  <c r="AM269" i="40"/>
  <c r="Y269" i="40"/>
  <c r="AK269" i="40"/>
  <c r="AK290" i="40"/>
  <c r="Q276" i="40"/>
  <c r="K266" i="40"/>
  <c r="J270" i="40"/>
  <c r="K270" i="40" s="1"/>
  <c r="J269" i="40"/>
  <c r="U276" i="40"/>
  <c r="D267" i="40"/>
  <c r="T267" i="40" s="1"/>
  <c r="AL288" i="40"/>
  <c r="K287" i="40"/>
  <c r="AL282" i="40"/>
  <c r="AL281" i="40"/>
  <c r="G273" i="40"/>
  <c r="H273" i="40" s="1"/>
  <c r="G105" i="40"/>
  <c r="W39" i="40"/>
  <c r="X299" i="40"/>
  <c r="W307" i="40"/>
  <c r="X307" i="40" s="1"/>
  <c r="I259" i="40"/>
  <c r="X242" i="40"/>
  <c r="W259" i="40"/>
  <c r="O259" i="40"/>
  <c r="W195" i="40"/>
  <c r="X172" i="40"/>
  <c r="W167" i="40"/>
  <c r="X157" i="40"/>
  <c r="Q288" i="40"/>
  <c r="Q287" i="40"/>
  <c r="R279" i="40"/>
  <c r="S279" i="40" s="1"/>
  <c r="R168" i="40"/>
  <c r="S195" i="40"/>
  <c r="T195" i="40" s="1"/>
  <c r="T172" i="40"/>
  <c r="AF282" i="40"/>
  <c r="AF281" i="40"/>
  <c r="W77" i="40"/>
  <c r="W272" i="40" s="1"/>
  <c r="X82" i="40"/>
  <c r="W104" i="40"/>
  <c r="AD290" i="40"/>
  <c r="AD276" i="40"/>
  <c r="AD275" i="40"/>
  <c r="I61" i="40"/>
  <c r="AH290" i="40"/>
  <c r="AH276" i="40"/>
  <c r="AH275" i="40"/>
  <c r="T77" i="40"/>
  <c r="T39" i="40"/>
  <c r="H266" i="40"/>
  <c r="O61" i="40"/>
  <c r="O39" i="40"/>
  <c r="E168" i="40" l="1"/>
  <c r="D170" i="40" s="1"/>
  <c r="AH291" i="40"/>
  <c r="E212" i="40"/>
  <c r="D214" i="40" s="1"/>
  <c r="J281" i="40"/>
  <c r="D280" i="40"/>
  <c r="L280" i="40" s="1"/>
  <c r="E132" i="40"/>
  <c r="J133" i="40" s="1"/>
  <c r="AI291" i="40"/>
  <c r="AA287" i="40"/>
  <c r="J309" i="40"/>
  <c r="G309" i="40"/>
  <c r="AD291" i="40"/>
  <c r="V275" i="40"/>
  <c r="M309" i="40"/>
  <c r="M41" i="40"/>
  <c r="AM291" i="40"/>
  <c r="O267" i="40"/>
  <c r="E260" i="40"/>
  <c r="G261" i="40" s="1"/>
  <c r="X211" i="40"/>
  <c r="X284" i="40" s="1"/>
  <c r="J275" i="40"/>
  <c r="AK291" i="40"/>
  <c r="AB287" i="40"/>
  <c r="I280" i="40"/>
  <c r="M270" i="40"/>
  <c r="N270" i="40" s="1"/>
  <c r="Z291" i="40"/>
  <c r="AG291" i="40"/>
  <c r="G270" i="40"/>
  <c r="H270" i="40" s="1"/>
  <c r="G269" i="40"/>
  <c r="V290" i="40"/>
  <c r="G287" i="40"/>
  <c r="G41" i="40"/>
  <c r="R41" i="40"/>
  <c r="AC281" i="40"/>
  <c r="AC290" i="40"/>
  <c r="E196" i="40"/>
  <c r="D198" i="40" s="1"/>
  <c r="G213" i="40"/>
  <c r="D134" i="40"/>
  <c r="R15" i="40"/>
  <c r="AC282" i="40"/>
  <c r="AE282" i="40" s="1"/>
  <c r="J213" i="40"/>
  <c r="M269" i="40"/>
  <c r="R213" i="40"/>
  <c r="M282" i="40"/>
  <c r="N282" i="40" s="1"/>
  <c r="Y291" i="40"/>
  <c r="P291" i="40"/>
  <c r="U291" i="40"/>
  <c r="G15" i="40"/>
  <c r="W273" i="40"/>
  <c r="W276" i="40" s="1"/>
  <c r="X104" i="40"/>
  <c r="X273" i="40" s="1"/>
  <c r="X276" i="40" s="1"/>
  <c r="W280" i="40"/>
  <c r="X195" i="40"/>
  <c r="X280" i="40" s="1"/>
  <c r="W267" i="40"/>
  <c r="X39" i="40"/>
  <c r="X267" i="40" s="1"/>
  <c r="AA270" i="40"/>
  <c r="AB270" i="40"/>
  <c r="G290" i="40"/>
  <c r="G276" i="40"/>
  <c r="G275" i="40"/>
  <c r="H272" i="40"/>
  <c r="J276" i="40"/>
  <c r="X269" i="40"/>
  <c r="X270" i="40"/>
  <c r="M213" i="40"/>
  <c r="K281" i="40"/>
  <c r="R275" i="40"/>
  <c r="S275" i="40" s="1"/>
  <c r="M133" i="40"/>
  <c r="M281" i="40"/>
  <c r="M197" i="40"/>
  <c r="W278" i="40"/>
  <c r="X152" i="40"/>
  <c r="X278" i="40" s="1"/>
  <c r="W285" i="40"/>
  <c r="X237" i="40"/>
  <c r="X285" i="40" s="1"/>
  <c r="S286" i="40"/>
  <c r="R288" i="40"/>
  <c r="S288" i="40" s="1"/>
  <c r="R287" i="40"/>
  <c r="S287" i="40" s="1"/>
  <c r="J41" i="40"/>
  <c r="F267" i="40"/>
  <c r="E267" i="40"/>
  <c r="Q291" i="40"/>
  <c r="R282" i="40"/>
  <c r="S282" i="40" s="1"/>
  <c r="S278" i="40"/>
  <c r="R281" i="40"/>
  <c r="S281" i="40" s="1"/>
  <c r="J290" i="40"/>
  <c r="F280" i="40"/>
  <c r="E280" i="40"/>
  <c r="N284" i="40"/>
  <c r="D284" i="40" s="1"/>
  <c r="M288" i="40"/>
  <c r="N288" i="40" s="1"/>
  <c r="M287" i="40"/>
  <c r="R276" i="40"/>
  <c r="AF291" i="40"/>
  <c r="O274" i="40"/>
  <c r="N281" i="40"/>
  <c r="AA281" i="40"/>
  <c r="O280" i="40"/>
  <c r="G288" i="40"/>
  <c r="H288" i="40" s="1"/>
  <c r="E62" i="40"/>
  <c r="G63" i="40" s="1"/>
  <c r="AC270" i="40"/>
  <c r="AE270" i="40" s="1"/>
  <c r="W279" i="40"/>
  <c r="X167" i="40"/>
  <c r="X279" i="40" s="1"/>
  <c r="W286" i="40"/>
  <c r="X259" i="40"/>
  <c r="X286" i="40" s="1"/>
  <c r="E105" i="40"/>
  <c r="G106" i="40" s="1"/>
  <c r="I267" i="40"/>
  <c r="K269" i="40"/>
  <c r="N269" i="40"/>
  <c r="AL291" i="40"/>
  <c r="G133" i="40"/>
  <c r="M290" i="40"/>
  <c r="M275" i="40"/>
  <c r="M276" i="40"/>
  <c r="N272" i="40"/>
  <c r="AE281" i="40"/>
  <c r="K290" i="40"/>
  <c r="K275" i="40"/>
  <c r="AJ291" i="40"/>
  <c r="J15" i="40"/>
  <c r="L267" i="40"/>
  <c r="W268" i="40"/>
  <c r="X61" i="40"/>
  <c r="X268" i="40" s="1"/>
  <c r="E153" i="40"/>
  <c r="R154" i="40" s="1"/>
  <c r="AB281" i="40"/>
  <c r="H287" i="40"/>
  <c r="E238" i="40"/>
  <c r="G239" i="40" s="1"/>
  <c r="D326" i="40"/>
  <c r="M325" i="40"/>
  <c r="J325" i="40"/>
  <c r="R325" i="40"/>
  <c r="D268" i="40"/>
  <c r="R133" i="40"/>
  <c r="T280" i="40"/>
  <c r="AC288" i="40"/>
  <c r="AE288" i="40" s="1"/>
  <c r="AC287" i="40"/>
  <c r="AM292" i="40"/>
  <c r="H269" i="40"/>
  <c r="D266" i="40"/>
  <c r="L266" i="40" s="1"/>
  <c r="F274" i="40"/>
  <c r="E274" i="40"/>
  <c r="L274" i="40"/>
  <c r="AB276" i="40"/>
  <c r="AA276" i="40"/>
  <c r="D273" i="40"/>
  <c r="L273" i="40" s="1"/>
  <c r="E78" i="40"/>
  <c r="V287" i="40"/>
  <c r="V288" i="40"/>
  <c r="M15" i="40"/>
  <c r="AE276" i="40"/>
  <c r="T274" i="40"/>
  <c r="R290" i="40"/>
  <c r="G282" i="40"/>
  <c r="H282" i="40" s="1"/>
  <c r="G281" i="40"/>
  <c r="H278" i="40"/>
  <c r="V282" i="40"/>
  <c r="V281" i="40"/>
  <c r="D285" i="40"/>
  <c r="I285" i="40" s="1"/>
  <c r="D279" i="40"/>
  <c r="T279" i="40" s="1"/>
  <c r="J169" i="40" l="1"/>
  <c r="G169" i="40"/>
  <c r="M169" i="40"/>
  <c r="R169" i="40"/>
  <c r="D262" i="40"/>
  <c r="X290" i="40"/>
  <c r="R261" i="40"/>
  <c r="R197" i="40"/>
  <c r="P198" i="40" s="1"/>
  <c r="X275" i="40"/>
  <c r="O42" i="40"/>
  <c r="M261" i="40"/>
  <c r="O262" i="40" s="1"/>
  <c r="S290" i="40"/>
  <c r="J261" i="40"/>
  <c r="G197" i="40"/>
  <c r="G154" i="40"/>
  <c r="O170" i="40"/>
  <c r="P16" i="40"/>
  <c r="J106" i="40"/>
  <c r="J197" i="40"/>
  <c r="O214" i="40"/>
  <c r="W290" i="40"/>
  <c r="T273" i="40"/>
  <c r="W275" i="40"/>
  <c r="W269" i="40"/>
  <c r="I273" i="40"/>
  <c r="T266" i="40"/>
  <c r="W270" i="40"/>
  <c r="AC291" i="40"/>
  <c r="AE291" i="40" s="1"/>
  <c r="D80" i="40"/>
  <c r="R79" i="40"/>
  <c r="J79" i="40"/>
  <c r="F284" i="40"/>
  <c r="E284" i="40"/>
  <c r="T284" i="40"/>
  <c r="L284" i="40"/>
  <c r="M291" i="40"/>
  <c r="N276" i="40"/>
  <c r="O266" i="40"/>
  <c r="M79" i="40"/>
  <c r="X288" i="40"/>
  <c r="X287" i="40"/>
  <c r="E285" i="40"/>
  <c r="F285" i="40"/>
  <c r="O285" i="40"/>
  <c r="L285" i="40"/>
  <c r="T285" i="40"/>
  <c r="AB282" i="40"/>
  <c r="AA282" i="40"/>
  <c r="G79" i="40"/>
  <c r="D240" i="40"/>
  <c r="J239" i="40"/>
  <c r="M239" i="40"/>
  <c r="R239" i="40"/>
  <c r="I284" i="40"/>
  <c r="D107" i="40"/>
  <c r="M106" i="40"/>
  <c r="D64" i="40"/>
  <c r="R63" i="40"/>
  <c r="J63" i="40"/>
  <c r="N287" i="40"/>
  <c r="O284" i="40"/>
  <c r="M63" i="40"/>
  <c r="W287" i="40"/>
  <c r="W288" i="40"/>
  <c r="D272" i="40"/>
  <c r="I272" i="40" s="1"/>
  <c r="H290" i="40"/>
  <c r="H275" i="40"/>
  <c r="H281" i="40"/>
  <c r="D278" i="40"/>
  <c r="AB288" i="40"/>
  <c r="AA288" i="40"/>
  <c r="V291" i="40"/>
  <c r="D269" i="40"/>
  <c r="E269" i="40" s="1"/>
  <c r="E266" i="40"/>
  <c r="D270" i="40"/>
  <c r="F266" i="40"/>
  <c r="E268" i="40"/>
  <c r="F268" i="40"/>
  <c r="T268" i="40"/>
  <c r="L268" i="40"/>
  <c r="L269" i="40" s="1"/>
  <c r="R291" i="40"/>
  <c r="S276" i="40"/>
  <c r="R106" i="40"/>
  <c r="X282" i="40"/>
  <c r="X281" i="40"/>
  <c r="O134" i="40"/>
  <c r="J291" i="40"/>
  <c r="K276" i="40"/>
  <c r="E279" i="40"/>
  <c r="F279" i="40"/>
  <c r="L279" i="40"/>
  <c r="O279" i="40"/>
  <c r="I279" i="40"/>
  <c r="F273" i="40"/>
  <c r="E273" i="40"/>
  <c r="O273" i="40"/>
  <c r="I266" i="40"/>
  <c r="I268" i="40"/>
  <c r="D155" i="40"/>
  <c r="M154" i="40"/>
  <c r="O155" i="40" s="1"/>
  <c r="J154" i="40"/>
  <c r="N290" i="40"/>
  <c r="N275" i="40"/>
  <c r="O268" i="40"/>
  <c r="D286" i="40"/>
  <c r="W282" i="40"/>
  <c r="W281" i="40"/>
  <c r="H276" i="40"/>
  <c r="G291" i="40"/>
  <c r="P64" i="40" l="1"/>
  <c r="W291" i="40"/>
  <c r="O272" i="40"/>
  <c r="O275" i="40" s="1"/>
  <c r="T269" i="40"/>
  <c r="O80" i="40"/>
  <c r="P240" i="40"/>
  <c r="K291" i="40"/>
  <c r="S291" i="40"/>
  <c r="I275" i="40"/>
  <c r="D282" i="40"/>
  <c r="D281" i="40"/>
  <c r="E281" i="40" s="1"/>
  <c r="F278" i="40"/>
  <c r="F281" i="40" s="1"/>
  <c r="E278" i="40"/>
  <c r="O278" i="40"/>
  <c r="O281" i="40" s="1"/>
  <c r="L278" i="40"/>
  <c r="L281" i="40" s="1"/>
  <c r="P107" i="40"/>
  <c r="O269" i="40"/>
  <c r="F286" i="40"/>
  <c r="F287" i="40" s="1"/>
  <c r="E286" i="40"/>
  <c r="L286" i="40"/>
  <c r="L287" i="40" s="1"/>
  <c r="I286" i="40"/>
  <c r="I287" i="40" s="1"/>
  <c r="O286" i="40"/>
  <c r="F269" i="40"/>
  <c r="AB291" i="40"/>
  <c r="AA291" i="40"/>
  <c r="I278" i="40"/>
  <c r="I281" i="40" s="1"/>
  <c r="N291" i="40"/>
  <c r="D287" i="40"/>
  <c r="E287" i="40" s="1"/>
  <c r="H291" i="40"/>
  <c r="T286" i="40"/>
  <c r="T287" i="40" s="1"/>
  <c r="I269" i="40"/>
  <c r="T278" i="40"/>
  <c r="T281" i="40" s="1"/>
  <c r="F270" i="40"/>
  <c r="E270" i="40"/>
  <c r="O270" i="40"/>
  <c r="L270" i="40"/>
  <c r="T270" i="40"/>
  <c r="I270" i="40"/>
  <c r="D290" i="40"/>
  <c r="E290" i="40" s="1"/>
  <c r="D276" i="40"/>
  <c r="L276" i="40" s="1"/>
  <c r="D275" i="40"/>
  <c r="E275" i="40" s="1"/>
  <c r="E272" i="40"/>
  <c r="F272" i="40"/>
  <c r="L272" i="40"/>
  <c r="T272" i="40"/>
  <c r="D288" i="40"/>
  <c r="O290" i="40" l="1"/>
  <c r="I290" i="40"/>
  <c r="O276" i="40"/>
  <c r="F282" i="40"/>
  <c r="E282" i="40"/>
  <c r="L282" i="40"/>
  <c r="O282" i="40"/>
  <c r="I282" i="40"/>
  <c r="T282" i="40"/>
  <c r="O287" i="40"/>
  <c r="T290" i="40"/>
  <c r="T275" i="40"/>
  <c r="I276" i="40"/>
  <c r="L290" i="40"/>
  <c r="L275" i="40"/>
  <c r="D291" i="40"/>
  <c r="L291" i="40" s="1"/>
  <c r="E276" i="40"/>
  <c r="F276" i="40"/>
  <c r="F288" i="40"/>
  <c r="E288" i="40"/>
  <c r="L288" i="40"/>
  <c r="T288" i="40"/>
  <c r="I288" i="40"/>
  <c r="O288" i="40"/>
  <c r="F290" i="40"/>
  <c r="F275" i="40"/>
  <c r="T276" i="40"/>
  <c r="F291" i="40" l="1"/>
  <c r="E292" i="40"/>
  <c r="E291" i="40"/>
  <c r="X291" i="40"/>
  <c r="I291" i="40"/>
  <c r="O291" i="40"/>
  <c r="T291" i="40"/>
</calcChain>
</file>

<file path=xl/sharedStrings.xml><?xml version="1.0" encoding="utf-8"?>
<sst xmlns="http://schemas.openxmlformats.org/spreadsheetml/2006/main" count="1454" uniqueCount="286">
  <si>
    <t>Day</t>
  </si>
  <si>
    <t>Food</t>
  </si>
  <si>
    <t>Weight (g)</t>
  </si>
  <si>
    <t>Energy (kJ)</t>
  </si>
  <si>
    <t>Fat (g)</t>
  </si>
  <si>
    <t>Fat (kJ)</t>
  </si>
  <si>
    <t>CHO (g)</t>
  </si>
  <si>
    <t>CHO (kJ)</t>
  </si>
  <si>
    <t>Protein (g)</t>
  </si>
  <si>
    <t>Protein (kJ)</t>
  </si>
  <si>
    <t>Alcohol (g)</t>
  </si>
  <si>
    <t>Alcohol (kJ)</t>
  </si>
  <si>
    <t>Salt (g)</t>
  </si>
  <si>
    <t>Sat Fat</t>
  </si>
  <si>
    <t>Mono Fat</t>
  </si>
  <si>
    <t>Poly Fat</t>
  </si>
  <si>
    <t>Chol</t>
  </si>
  <si>
    <t>Starch</t>
  </si>
  <si>
    <t>Tot Sugars</t>
  </si>
  <si>
    <t>DF</t>
  </si>
  <si>
    <t>Vit E</t>
  </si>
  <si>
    <t>Vit C</t>
  </si>
  <si>
    <t>Vit D</t>
  </si>
  <si>
    <t>Carot</t>
  </si>
  <si>
    <t>Retin</t>
  </si>
  <si>
    <t>ED(KJ/100g)</t>
  </si>
  <si>
    <t>TOTAL</t>
  </si>
  <si>
    <t>Salt</t>
  </si>
  <si>
    <t>Energy (kcal)</t>
  </si>
  <si>
    <t>Fat (%)</t>
  </si>
  <si>
    <t>SAT:MONO</t>
  </si>
  <si>
    <t>SAT:POLY</t>
  </si>
  <si>
    <t>CHO(%)</t>
  </si>
  <si>
    <t>Prot(%)</t>
  </si>
  <si>
    <t>Sat Fat (kJ)</t>
  </si>
  <si>
    <t>Sat Fat (%)</t>
  </si>
  <si>
    <t>Energy (KJ)</t>
  </si>
  <si>
    <t>%</t>
  </si>
  <si>
    <t>SUG:STA</t>
  </si>
  <si>
    <t>Time</t>
  </si>
  <si>
    <t>ED</t>
  </si>
  <si>
    <t>Prot (g)</t>
  </si>
  <si>
    <t>Prot (kJ)</t>
  </si>
  <si>
    <t>Prot (%)</t>
  </si>
  <si>
    <t>CHO (%)</t>
  </si>
  <si>
    <t>Avg</t>
  </si>
  <si>
    <t>Energy (%)</t>
  </si>
  <si>
    <t>Energy Density</t>
  </si>
  <si>
    <t>Meal</t>
  </si>
  <si>
    <t>SFA (kJ)</t>
  </si>
  <si>
    <t>SFA (%)</t>
  </si>
  <si>
    <t>Sgrs:Stch</t>
  </si>
  <si>
    <t>B</t>
  </si>
  <si>
    <t>L</t>
  </si>
  <si>
    <t>D</t>
  </si>
  <si>
    <t>ALL</t>
  </si>
  <si>
    <t>AVG</t>
  </si>
  <si>
    <t>Product</t>
  </si>
  <si>
    <t>Product (g)</t>
  </si>
  <si>
    <t>DAY</t>
  </si>
  <si>
    <t>Pitta bread and Salad</t>
  </si>
  <si>
    <t>Fava Bean Soup</t>
  </si>
  <si>
    <t>Fibre (g)</t>
  </si>
  <si>
    <t>Fibre (kJ)</t>
  </si>
  <si>
    <t>Fibre (%)</t>
  </si>
  <si>
    <t>Onions, boiled in unsalted water</t>
  </si>
  <si>
    <t>Carrots, old, boiled in unsalted water</t>
  </si>
  <si>
    <t>Tomatoes, canned, whole contents</t>
  </si>
  <si>
    <t>Pepper, black</t>
  </si>
  <si>
    <t>Olive oil</t>
  </si>
  <si>
    <t>Mint, fresh</t>
  </si>
  <si>
    <t>Cumin seeds</t>
  </si>
  <si>
    <t>Apricots, dried</t>
  </si>
  <si>
    <t>Chilli powder</t>
  </si>
  <si>
    <t>Cinnamon, ground</t>
  </si>
  <si>
    <t>Tomato puree</t>
  </si>
  <si>
    <t>Lemon juice, fresh</t>
  </si>
  <si>
    <t>Wheat flour, white, plain</t>
  </si>
  <si>
    <t>Baking powder</t>
  </si>
  <si>
    <t>Hodmedod's Baked Beans (47%)</t>
  </si>
  <si>
    <t>Hodmedod's Vaal Dhal (45%)</t>
  </si>
  <si>
    <t>Hodmedods tinned fava beans</t>
  </si>
  <si>
    <t>Barry Farm fava bean flour</t>
  </si>
  <si>
    <t>Yeast, dried</t>
  </si>
  <si>
    <t>Water</t>
  </si>
  <si>
    <t>Eggs, chicken, scrambled, without milk</t>
  </si>
  <si>
    <t>Sugar, white</t>
  </si>
  <si>
    <t>vegetable oil</t>
  </si>
  <si>
    <t>Tesco Sunflower spread</t>
  </si>
  <si>
    <t>Wholemeal bread, average</t>
  </si>
  <si>
    <t>Baxters Tomato Chutney</t>
  </si>
  <si>
    <t>Cheese, Cheddar-type, reduced fat</t>
  </si>
  <si>
    <t>Tesco Mini Wholemeal Pitta Bread</t>
  </si>
  <si>
    <t>Garlic puree</t>
  </si>
  <si>
    <t>Cumin</t>
  </si>
  <si>
    <t>Cucumber</t>
  </si>
  <si>
    <t>Tomatoes, raw</t>
  </si>
  <si>
    <t>Lettuce, Iceberg, raw</t>
  </si>
  <si>
    <t>Tesco HL French Dressing</t>
  </si>
  <si>
    <t>Orange juice, unsweetened</t>
  </si>
  <si>
    <t>White Rice (Boiled)</t>
  </si>
  <si>
    <t xml:space="preserve">Frosties                                              </t>
  </si>
  <si>
    <t xml:space="preserve">Syrup, golden                                         </t>
  </si>
  <si>
    <t xml:space="preserve">Butter                                                </t>
  </si>
  <si>
    <t>Butter</t>
  </si>
  <si>
    <t>Semi-skimmed milk, pasteurised</t>
  </si>
  <si>
    <t>Peppers, capsicum, red, boiled in salted water</t>
  </si>
  <si>
    <t>Stock cubes, vegetable</t>
  </si>
  <si>
    <t>Sunflower oil</t>
  </si>
  <si>
    <t>Soy sauce</t>
  </si>
  <si>
    <t>Broccoli, green, boiled in unsalted water</t>
  </si>
  <si>
    <t>Apples, eating, red dessert, raw</t>
  </si>
  <si>
    <t>Bicarbonate of soda</t>
  </si>
  <si>
    <t>Bran, wheat</t>
  </si>
  <si>
    <t>Carrots, old, raw</t>
  </si>
  <si>
    <t>Tesco full fat cream cheese</t>
  </si>
  <si>
    <t>Basil, dried, ground</t>
  </si>
  <si>
    <t>Oregano, dried, ground</t>
  </si>
  <si>
    <t xml:space="preserve">ASDA Mozzerella, cheese, half fat </t>
  </si>
  <si>
    <t>Tomatoes, cherry, raw</t>
  </si>
  <si>
    <t>Blueberries</t>
  </si>
  <si>
    <t>Strawberries, raw</t>
  </si>
  <si>
    <t>Wheat flour, white, self-raising</t>
  </si>
  <si>
    <t>Raisins</t>
  </si>
  <si>
    <t>Syrup, maple</t>
  </si>
  <si>
    <t xml:space="preserve">Rice Krispies                                         </t>
  </si>
  <si>
    <t>Milk Chocolate</t>
  </si>
  <si>
    <t xml:space="preserve">Condensed milk, whole, sweetened                      </t>
  </si>
  <si>
    <t>Pitta bread, white</t>
  </si>
  <si>
    <t>Cream, fresh, double</t>
  </si>
  <si>
    <t xml:space="preserve">Almonds                                               </t>
  </si>
  <si>
    <t>Almonds</t>
  </si>
  <si>
    <t>Gingernut biscuits</t>
  </si>
  <si>
    <t>Orange Rind</t>
  </si>
  <si>
    <t>Eggs, chicken, boiled</t>
  </si>
  <si>
    <t>Broad Beans</t>
  </si>
  <si>
    <t>Broad beans</t>
  </si>
  <si>
    <t>Tesco H/L Greek Style Natural Yoghurt</t>
  </si>
  <si>
    <t xml:space="preserve">Mandarin oranges, canned in syrup                     </t>
  </si>
  <si>
    <t xml:space="preserve">Low fat yogurt, fruit                                 </t>
  </si>
  <si>
    <t xml:space="preserve">Cream, UHT, whipping                                  </t>
  </si>
  <si>
    <t>Peanut butter, smooth</t>
  </si>
  <si>
    <t>Sugar, brown</t>
  </si>
  <si>
    <t>extra light soft cheese</t>
  </si>
  <si>
    <t>Mixed nuts</t>
  </si>
  <si>
    <t>Peppers, capsicum, green, boiled in salted water</t>
  </si>
  <si>
    <t>Baked Beans &amp; toast</t>
  </si>
  <si>
    <t>Fava Bean Chilli  with Rice</t>
  </si>
  <si>
    <t>Apple &amp; Apricot Muffins</t>
  </si>
  <si>
    <t>Vaal Dhal, salad &amp; pitta bread</t>
  </si>
  <si>
    <t>FAVA BREAKFAST</t>
  </si>
  <si>
    <t>FAVA LUNCH</t>
  </si>
  <si>
    <t>FAVA DINNER</t>
  </si>
  <si>
    <t>Pizza</t>
  </si>
  <si>
    <t>Blueberries &amp; strawberries</t>
  </si>
  <si>
    <t>Crispie cake</t>
  </si>
  <si>
    <t xml:space="preserve"> Hummus </t>
  </si>
  <si>
    <t>Egg sandwich</t>
  </si>
  <si>
    <t>Chocolate traybake</t>
  </si>
  <si>
    <t>Apple juice, unsweetened</t>
  </si>
  <si>
    <t>Hellmans Mayo Light</t>
  </si>
  <si>
    <t>Tesco Garlic and Herb Croutons</t>
  </si>
  <si>
    <t>Olive oil (5g to go in sauce)</t>
  </si>
  <si>
    <t>Potato waffles, frozen, cooked</t>
  </si>
  <si>
    <t>Tesco Cream Crackers</t>
  </si>
  <si>
    <t>Napolina Wholewheat Pasta</t>
  </si>
  <si>
    <t>White bread, average</t>
  </si>
  <si>
    <t xml:space="preserve">Peanut butter Brownie </t>
  </si>
  <si>
    <t>Apple Juice</t>
  </si>
  <si>
    <t>Scrambled egg, beans &amp; toast</t>
  </si>
  <si>
    <t>Orange Juice</t>
  </si>
  <si>
    <t>Mixed nuts and raisins</t>
  </si>
  <si>
    <t>Spread</t>
  </si>
  <si>
    <t>Frittata with waffles</t>
  </si>
  <si>
    <t>Vegetable pasta bake</t>
  </si>
  <si>
    <t>Crackers with spread</t>
  </si>
  <si>
    <t>s/s milk</t>
  </si>
  <si>
    <t>Frostie cake</t>
  </si>
  <si>
    <t>Cheese topping</t>
  </si>
  <si>
    <t>Fruit scones</t>
  </si>
  <si>
    <t>Mandarin Fool</t>
  </si>
  <si>
    <t>Water (45g base/ 53.8g drink)</t>
  </si>
  <si>
    <t>Tesco Squeezy Clear Honey</t>
  </si>
  <si>
    <t>Tesco dried mixed mushrooms</t>
  </si>
  <si>
    <t>Sharwoods Medium Egg Noodles</t>
  </si>
  <si>
    <t>Cocoa powder</t>
  </si>
  <si>
    <t>Alpen</t>
  </si>
  <si>
    <t>Stirfry with Noodles</t>
  </si>
  <si>
    <t>Asda lighter mozzarella</t>
  </si>
  <si>
    <t>Big Oz crispy buckwheat flakes</t>
  </si>
  <si>
    <t>semi-skimmed milk</t>
  </si>
  <si>
    <t>Buckwheat Bread Recipe</t>
  </si>
  <si>
    <t>Bananas</t>
  </si>
  <si>
    <t>Orange juice unsweeted</t>
  </si>
  <si>
    <t>666.7kcal</t>
  </si>
  <si>
    <t>1v1</t>
  </si>
  <si>
    <t>Thyme, dried, ground</t>
  </si>
  <si>
    <t>Celery, boiled in salted water</t>
  </si>
  <si>
    <t>Carrots, boiled unsalted water</t>
  </si>
  <si>
    <t>Cooked Infinity foods organic buckwheat groats/grain 100%)</t>
  </si>
  <si>
    <t>cooked Infinity foods organic buckwheat groats/grain 100%)</t>
  </si>
  <si>
    <t>Old potatoes, boiled in unsalted water</t>
  </si>
  <si>
    <t>Parsnip boiled unsalted water</t>
  </si>
  <si>
    <t>Amisa crispbread (98.5% buckwheat)5.3g per slice)</t>
  </si>
  <si>
    <t>Dates, dried</t>
  </si>
  <si>
    <t>Figs, dried</t>
  </si>
  <si>
    <t>Oatmeal, quick cook, raw</t>
  </si>
  <si>
    <t>Ocean Spray Craisins - Dried Cranberries</t>
  </si>
  <si>
    <t>Organic buckwheat pasta spirals, boiled in unsalted water (contains 50% Buckwheat but calculated as containing 100% Buckwheat)</t>
  </si>
  <si>
    <t>Organic buckwheat pasta spirals, boiled in unsalted water</t>
  </si>
  <si>
    <t>Butternut squash, baked</t>
  </si>
  <si>
    <t>Parmesan fresh</t>
  </si>
  <si>
    <t xml:space="preserve">Chocolate, milk                                       </t>
  </si>
  <si>
    <t>1v2</t>
  </si>
  <si>
    <t>Organic buckwheat pasta spirals, boiled in unsalted water (contains 50% Buckwheat)</t>
  </si>
  <si>
    <t>Organic buckwheat pasta spirals, boiled in unsalted water (50% Buckwheat)</t>
  </si>
  <si>
    <t>2v2</t>
  </si>
  <si>
    <t>Organ buckwheat pancake mix</t>
  </si>
  <si>
    <t>Arrowhead Mills organic buckwheat flour (100%)</t>
  </si>
  <si>
    <t>Big Oz puff cereal (100%)  (20g)</t>
  </si>
  <si>
    <t>Big Oz puff cereal</t>
  </si>
  <si>
    <t>Orange juice unsweetened</t>
  </si>
  <si>
    <t>Cooked Organic Potato and Buckwheat Noodles (95%)</t>
  </si>
  <si>
    <t>Tesco healthy living cottage cheese</t>
  </si>
  <si>
    <t>Peppers, capsicum, red, raw</t>
  </si>
  <si>
    <t>Carrots raw</t>
  </si>
  <si>
    <t>Carrot raw</t>
  </si>
  <si>
    <t>spring onion</t>
  </si>
  <si>
    <t>soy sauce</t>
  </si>
  <si>
    <t>sesame seeds</t>
  </si>
  <si>
    <t>Tesco balsamic vinegar</t>
  </si>
  <si>
    <t>Amisa crispbread (98.5% buckwheat)</t>
  </si>
  <si>
    <t>savoury muffin recipe x 2</t>
  </si>
  <si>
    <t>white sugar</t>
  </si>
  <si>
    <t>brown sugar</t>
  </si>
  <si>
    <t>salt</t>
  </si>
  <si>
    <t>Courgette, boiled in unsalted water</t>
  </si>
  <si>
    <t>Infinity foods organic kasha roasted buckwheat (100%)</t>
  </si>
  <si>
    <t>walnuts</t>
  </si>
  <si>
    <t>Nutmeg ground</t>
  </si>
  <si>
    <t>apple</t>
  </si>
  <si>
    <t>Tesco Finest Strawberry &amp; Cream Yoghurt</t>
  </si>
  <si>
    <t>WW carrot cake (26g a slice)</t>
  </si>
  <si>
    <t>WW carrot cake</t>
  </si>
  <si>
    <t>Skimmed milk, pasteurised</t>
  </si>
  <si>
    <t>spinach raw</t>
  </si>
  <si>
    <t>Weight Watchers chocolate mini rolls (22g)</t>
  </si>
  <si>
    <t>Weight Watchers chocolate mini rolls</t>
  </si>
  <si>
    <t>Baked beans, canned in tomato sauce</t>
  </si>
  <si>
    <t>Water (some water with milk/cereal)</t>
  </si>
  <si>
    <t>Raspberries, frozen</t>
  </si>
  <si>
    <t>Big OZ flake cereal</t>
  </si>
  <si>
    <t>Tesco unsalted mixed nuts &amp; raisins</t>
  </si>
  <si>
    <t>Grapes</t>
  </si>
  <si>
    <t>grapes</t>
  </si>
  <si>
    <t>Lemon Rind</t>
  </si>
  <si>
    <t>Spinach, boiled in unsalted water</t>
  </si>
  <si>
    <t>Water (Use to cook mushrooms)</t>
  </si>
  <si>
    <t>CHO (%)+Fibre(%)</t>
  </si>
  <si>
    <t>Buckwheat Blini Recipe</t>
  </si>
  <si>
    <t>Infinity buckwheat flour</t>
  </si>
  <si>
    <t>Mustard Powder</t>
  </si>
  <si>
    <t>Eggs, chicken, white, raw</t>
  </si>
  <si>
    <t>Buckwheat BREAKFAST</t>
  </si>
  <si>
    <t>Buckwheat LUNCH</t>
  </si>
  <si>
    <t>Buckwheat DINNER</t>
  </si>
  <si>
    <t>cereal, toast &amp; cheese</t>
  </si>
  <si>
    <t>Vegetable Casserole &amp; crisp bread with soft cheese</t>
  </si>
  <si>
    <t>Tomato pasta bake</t>
  </si>
  <si>
    <t>Banana &amp; orange juice</t>
  </si>
  <si>
    <t>Flapjack</t>
  </si>
  <si>
    <t>Buckwheat flake cake</t>
  </si>
  <si>
    <t>blinis and scrambled egg</t>
  </si>
  <si>
    <t>Noodles salad</t>
  </si>
  <si>
    <t>pizza</t>
  </si>
  <si>
    <t>cereal &amp; fruit Juice</t>
  </si>
  <si>
    <t>Chocolate  brownie</t>
  </si>
  <si>
    <t>Strawberries &amp; blueberries</t>
  </si>
  <si>
    <t xml:space="preserve">Savoury muffin </t>
  </si>
  <si>
    <t xml:space="preserve"> Crepes with roast butternut</t>
  </si>
  <si>
    <t>Orange juice</t>
  </si>
  <si>
    <t>Carrot cake, apple, Yoghurt and kasha</t>
  </si>
  <si>
    <t>Cereal, yoghurt &amp; baked beans on toast</t>
  </si>
  <si>
    <t>cheese sandwich &amp; kasha salad</t>
  </si>
  <si>
    <t>Mushroom risotto &amp; crispie cake</t>
  </si>
  <si>
    <t>Grapes &amp; mixed nuts with raisins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</si>
</sst>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48"/>
      <name val="Calibri"/>
      <family val="2"/>
      <scheme val="minor"/>
    </font>
    <font>
      <sz val="9"/>
      <name val="Geneva"/>
    </font>
    <font>
      <sz val="20"/>
      <name val="Calibri"/>
      <family val="2"/>
    </font>
    <font>
      <b/>
      <sz val="11"/>
      <color rgb="FFFF0000"/>
      <name val="Calibri"/>
      <family val="2"/>
      <scheme val="minor"/>
    </font>
    <font>
      <sz val="18"/>
      <name val="Calibri"/>
      <family val="2"/>
    </font>
    <font>
      <sz val="11"/>
      <name val="Calibri"/>
      <family val="2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00B050"/>
      <name val="Calibri"/>
      <family val="2"/>
      <scheme val="minor"/>
    </font>
    <font>
      <u/>
      <sz val="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55"/>
      </bottom>
      <diagonal/>
    </border>
    <border>
      <left style="double">
        <color indexed="64"/>
      </left>
      <right style="double">
        <color indexed="64"/>
      </right>
      <top style="hair">
        <color indexed="55"/>
      </top>
      <bottom style="hair">
        <color indexed="55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hair">
        <color indexed="55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55"/>
      </top>
      <bottom/>
      <diagonal/>
    </border>
    <border>
      <left style="double">
        <color indexed="64"/>
      </left>
      <right style="double">
        <color indexed="64"/>
      </right>
      <top style="hair">
        <color indexed="55"/>
      </top>
      <bottom style="double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1" fillId="0" borderId="0"/>
  </cellStyleXfs>
  <cellXfs count="15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2" fontId="4" fillId="0" borderId="0" xfId="2" applyNumberFormat="1" applyFont="1" applyAlignment="1">
      <alignment horizontal="center"/>
    </xf>
    <xf numFmtId="2" fontId="4" fillId="0" borderId="0" xfId="3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2" fontId="9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2" fillId="0" borderId="3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14" fillId="0" borderId="8" xfId="4" applyFont="1" applyBorder="1" applyAlignment="1">
      <alignment horizontal="center" vertical="center"/>
    </xf>
    <xf numFmtId="0" fontId="14" fillId="0" borderId="4" xfId="4" applyFont="1" applyBorder="1" applyAlignment="1">
      <alignment horizontal="center" vertical="center"/>
    </xf>
    <xf numFmtId="0" fontId="14" fillId="0" borderId="5" xfId="4" applyFont="1" applyBorder="1" applyAlignment="1">
      <alignment horizontal="center" vertical="center" wrapText="1"/>
    </xf>
    <xf numFmtId="0" fontId="14" fillId="0" borderId="7" xfId="4" applyFont="1" applyBorder="1" applyAlignment="1">
      <alignment horizontal="center" vertical="center"/>
    </xf>
    <xf numFmtId="0" fontId="14" fillId="0" borderId="8" xfId="4" applyFont="1" applyBorder="1" applyAlignment="1">
      <alignment horizontal="center" vertical="center" wrapText="1"/>
    </xf>
    <xf numFmtId="0" fontId="14" fillId="0" borderId="9" xfId="4" applyFont="1" applyBorder="1" applyAlignment="1">
      <alignment horizontal="center" vertical="center" wrapText="1"/>
    </xf>
    <xf numFmtId="0" fontId="14" fillId="0" borderId="4" xfId="4" applyFont="1" applyBorder="1" applyAlignment="1">
      <alignment horizontal="center" vertical="center" wrapText="1"/>
    </xf>
    <xf numFmtId="0" fontId="14" fillId="0" borderId="10" xfId="4" applyFont="1" applyBorder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4" fillId="0" borderId="6" xfId="4" applyFont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12" fillId="3" borderId="5" xfId="4" applyFont="1" applyFill="1" applyBorder="1" applyAlignment="1">
      <alignment horizontal="center" vertical="center" wrapText="1"/>
    </xf>
    <xf numFmtId="0" fontId="12" fillId="3" borderId="11" xfId="4" applyFont="1" applyFill="1" applyBorder="1" applyAlignment="1">
      <alignment horizontal="center" vertical="center" wrapText="1"/>
    </xf>
    <xf numFmtId="0" fontId="12" fillId="3" borderId="7" xfId="4" applyFont="1" applyFill="1" applyBorder="1" applyAlignment="1">
      <alignment horizontal="center" vertical="center" wrapText="1"/>
    </xf>
    <xf numFmtId="0" fontId="14" fillId="0" borderId="6" xfId="4" applyFont="1" applyBorder="1" applyAlignment="1">
      <alignment horizontal="center" vertical="center" wrapText="1"/>
    </xf>
    <xf numFmtId="0" fontId="14" fillId="0" borderId="7" xfId="4" applyFont="1" applyBorder="1" applyAlignment="1">
      <alignment horizontal="center" vertical="center" wrapText="1"/>
    </xf>
    <xf numFmtId="0" fontId="12" fillId="3" borderId="8" xfId="4" applyFont="1" applyFill="1" applyBorder="1" applyAlignment="1">
      <alignment horizontal="center" vertical="center" wrapText="1"/>
    </xf>
    <xf numFmtId="20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7" fillId="0" borderId="0" xfId="1" applyNumberFormat="1" applyFont="1" applyAlignment="1">
      <alignment horizontal="center" vertical="center"/>
    </xf>
    <xf numFmtId="2" fontId="6" fillId="0" borderId="0" xfId="1" applyNumberFormat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/>
    </xf>
    <xf numFmtId="2" fontId="5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2" fontId="6" fillId="0" borderId="0" xfId="1" applyNumberFormat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6" fillId="2" borderId="0" xfId="1" applyNumberFormat="1" applyFont="1" applyFill="1" applyAlignment="1">
      <alignment horizontal="center"/>
    </xf>
    <xf numFmtId="9" fontId="6" fillId="0" borderId="0" xfId="1" applyNumberFormat="1" applyFont="1" applyAlignment="1">
      <alignment horizontal="center" vertical="center"/>
    </xf>
    <xf numFmtId="20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wrapText="1"/>
    </xf>
    <xf numFmtId="0" fontId="3" fillId="0" borderId="0" xfId="1" applyAlignment="1">
      <alignment wrapText="1"/>
    </xf>
    <xf numFmtId="0" fontId="6" fillId="0" borderId="0" xfId="1" applyFont="1" applyAlignment="1">
      <alignment horizontal="left"/>
    </xf>
    <xf numFmtId="0" fontId="3" fillId="0" borderId="0" xfId="1"/>
    <xf numFmtId="10" fontId="6" fillId="0" borderId="0" xfId="1" applyNumberFormat="1" applyFont="1" applyAlignment="1">
      <alignment horizontal="center"/>
    </xf>
    <xf numFmtId="9" fontId="6" fillId="0" borderId="0" xfId="1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4" fillId="4" borderId="0" xfId="1" applyFont="1" applyFill="1" applyAlignment="1">
      <alignment horizontal="left"/>
    </xf>
    <xf numFmtId="0" fontId="4" fillId="0" borderId="0" xfId="1" applyFont="1" applyAlignment="1">
      <alignment horizontal="left" wrapText="1"/>
    </xf>
    <xf numFmtId="0" fontId="5" fillId="0" borderId="0" xfId="1" applyFont="1" applyAlignment="1">
      <alignment horizontal="center"/>
    </xf>
    <xf numFmtId="2" fontId="16" fillId="0" borderId="0" xfId="1" applyNumberFormat="1" applyFont="1" applyAlignment="1">
      <alignment horizontal="center"/>
    </xf>
    <xf numFmtId="0" fontId="4" fillId="0" borderId="0" xfId="1" applyFont="1"/>
    <xf numFmtId="164" fontId="4" fillId="0" borderId="0" xfId="1" applyNumberFormat="1" applyFont="1" applyAlignment="1">
      <alignment horizontal="center" vertical="center"/>
    </xf>
    <xf numFmtId="2" fontId="17" fillId="0" borderId="0" xfId="1" applyNumberFormat="1" applyFont="1" applyAlignment="1">
      <alignment horizontal="center"/>
    </xf>
    <xf numFmtId="0" fontId="15" fillId="0" borderId="0" xfId="0" applyFont="1" applyAlignment="1">
      <alignment horizontal="center" vertical="center"/>
    </xf>
    <xf numFmtId="2" fontId="18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18" fillId="0" borderId="0" xfId="1" applyFont="1" applyAlignment="1">
      <alignment horizontal="center"/>
    </xf>
    <xf numFmtId="2" fontId="5" fillId="0" borderId="0" xfId="1" applyNumberFormat="1" applyFont="1" applyAlignment="1">
      <alignment horizontal="center" vertical="center"/>
    </xf>
    <xf numFmtId="2" fontId="9" fillId="0" borderId="0" xfId="1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2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2" fontId="4" fillId="0" borderId="2" xfId="1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  <xf numFmtId="2" fontId="13" fillId="0" borderId="2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6" fillId="4" borderId="0" xfId="1" applyFont="1" applyFill="1" applyAlignment="1">
      <alignment horizontal="left" vertical="center"/>
    </xf>
    <xf numFmtId="2" fontId="6" fillId="4" borderId="0" xfId="1" applyNumberFormat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6" fillId="2" borderId="0" xfId="1" applyNumberFormat="1" applyFont="1" applyFill="1" applyAlignment="1">
      <alignment horizontal="center" wrapText="1"/>
    </xf>
    <xf numFmtId="0" fontId="6" fillId="0" borderId="0" xfId="1" applyFont="1" applyAlignment="1">
      <alignment horizontal="left" vertical="center"/>
    </xf>
    <xf numFmtId="2" fontId="7" fillId="5" borderId="0" xfId="1" applyNumberFormat="1" applyFont="1" applyFill="1" applyAlignment="1">
      <alignment horizontal="center"/>
    </xf>
    <xf numFmtId="0" fontId="4" fillId="0" borderId="0" xfId="6" applyFont="1" applyAlignment="1">
      <alignment horizontal="center"/>
    </xf>
    <xf numFmtId="0" fontId="4" fillId="0" borderId="0" xfId="6" applyFont="1" applyAlignment="1">
      <alignment horizontal="left"/>
    </xf>
    <xf numFmtId="2" fontId="5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center"/>
    </xf>
    <xf numFmtId="0" fontId="3" fillId="0" borderId="0" xfId="1" applyAlignment="1">
      <alignment horizontal="left" vertical="center"/>
    </xf>
    <xf numFmtId="0" fontId="12" fillId="0" borderId="4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9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/>
    </xf>
    <xf numFmtId="0" fontId="12" fillId="0" borderId="4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11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9" fillId="0" borderId="8" xfId="4" applyFont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3" xfId="5" xr:uid="{00000000-0005-0000-0000-000002000000}"/>
    <cellStyle name="Normal 3 2" xfId="6" xr:uid="{D2F0D1C2-EB00-4002-A186-428ACEAEFFD5}"/>
    <cellStyle name="Normal_Final NSP diet draft" xfId="3" xr:uid="{00000000-0005-0000-0000-000003000000}"/>
    <cellStyle name="Normal_Final RS diet draft" xfId="2" xr:uid="{00000000-0005-0000-0000-000004000000}"/>
    <cellStyle name="Normal_Scaled MTD Kitchen sheets" xfId="4" xr:uid="{00000000-0005-0000-0000-000005000000}"/>
  </cellStyles>
  <dxfs count="0"/>
  <tableStyles count="0" defaultTableStyle="TableStyleMedium9" defaultPivotStyle="PivotStyleLight16"/>
  <colors>
    <mruColors>
      <color rgb="FFCCFFCC"/>
      <color rgb="FF66FF99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"/>
  <sheetViews>
    <sheetView zoomScale="80" zoomScaleNormal="80" workbookViewId="0">
      <selection activeCell="F16" sqref="F16"/>
    </sheetView>
  </sheetViews>
  <sheetFormatPr defaultColWidth="43.140625" defaultRowHeight="26.25"/>
  <cols>
    <col min="1" max="1" width="8" style="42" customWidth="1"/>
    <col min="2" max="2" width="40.5703125" style="42" customWidth="1"/>
    <col min="3" max="3" width="39.42578125" style="42" customWidth="1"/>
    <col min="4" max="4" width="33.42578125" style="42" customWidth="1"/>
    <col min="5" max="5" width="3.42578125" style="42" customWidth="1"/>
    <col min="6" max="16384" width="43.140625" style="42"/>
  </cols>
  <sheetData>
    <row r="1" spans="1:6" ht="54" thickTop="1" thickBot="1">
      <c r="A1" s="41" t="s">
        <v>59</v>
      </c>
      <c r="B1" s="41" t="s">
        <v>150</v>
      </c>
      <c r="C1" s="41" t="s">
        <v>151</v>
      </c>
      <c r="D1" s="41" t="s">
        <v>152</v>
      </c>
    </row>
    <row r="2" spans="1:6" ht="27" thickTop="1">
      <c r="A2" s="61">
        <v>1</v>
      </c>
      <c r="B2" s="52" t="s">
        <v>170</v>
      </c>
      <c r="C2" s="53" t="s">
        <v>156</v>
      </c>
      <c r="D2" s="65" t="s">
        <v>147</v>
      </c>
    </row>
    <row r="3" spans="1:6">
      <c r="A3" s="64"/>
      <c r="B3" s="54" t="s">
        <v>146</v>
      </c>
      <c r="C3" s="55" t="s">
        <v>60</v>
      </c>
      <c r="D3" s="66"/>
    </row>
    <row r="4" spans="1:6" ht="27" thickBot="1">
      <c r="A4" s="62"/>
      <c r="B4" s="53"/>
      <c r="C4" s="56" t="s">
        <v>167</v>
      </c>
      <c r="D4" s="51" t="s">
        <v>177</v>
      </c>
    </row>
    <row r="5" spans="1:6" ht="27" thickTop="1">
      <c r="A5" s="61">
        <v>2</v>
      </c>
      <c r="B5" s="52" t="s">
        <v>168</v>
      </c>
      <c r="C5" s="52" t="s">
        <v>61</v>
      </c>
      <c r="D5" s="57" t="s">
        <v>187</v>
      </c>
    </row>
    <row r="6" spans="1:6" ht="46.5">
      <c r="A6" s="62"/>
      <c r="B6" s="58" t="s">
        <v>169</v>
      </c>
      <c r="C6" s="51" t="s">
        <v>157</v>
      </c>
      <c r="D6" s="51" t="s">
        <v>171</v>
      </c>
    </row>
    <row r="7" spans="1:6" ht="27" thickBot="1">
      <c r="A7" s="62"/>
      <c r="B7" s="58"/>
      <c r="C7" s="59" t="s">
        <v>158</v>
      </c>
      <c r="D7" s="58" t="s">
        <v>155</v>
      </c>
    </row>
    <row r="8" spans="1:6" ht="27" thickTop="1">
      <c r="A8" s="61">
        <v>3</v>
      </c>
      <c r="B8" s="65" t="s">
        <v>148</v>
      </c>
      <c r="C8" s="65" t="s">
        <v>149</v>
      </c>
      <c r="D8" s="65" t="s">
        <v>153</v>
      </c>
    </row>
    <row r="9" spans="1:6">
      <c r="A9" s="64"/>
      <c r="B9" s="66"/>
      <c r="C9" s="66"/>
      <c r="D9" s="66"/>
    </row>
    <row r="10" spans="1:6" ht="47.25" thickBot="1">
      <c r="A10" s="67"/>
      <c r="B10" s="54" t="s">
        <v>170</v>
      </c>
      <c r="C10" s="55" t="s">
        <v>176</v>
      </c>
      <c r="D10" s="55" t="s">
        <v>154</v>
      </c>
    </row>
    <row r="11" spans="1:6" ht="27" thickTop="1">
      <c r="A11" s="61">
        <v>4</v>
      </c>
      <c r="B11" s="52" t="s">
        <v>179</v>
      </c>
      <c r="C11" s="60" t="s">
        <v>173</v>
      </c>
      <c r="D11" s="60" t="s">
        <v>174</v>
      </c>
    </row>
    <row r="12" spans="1:6" ht="24" customHeight="1">
      <c r="A12" s="62"/>
      <c r="B12" s="55" t="s">
        <v>172</v>
      </c>
      <c r="C12" s="55" t="s">
        <v>123</v>
      </c>
      <c r="D12" s="55" t="s">
        <v>178</v>
      </c>
    </row>
    <row r="13" spans="1:6" ht="27" thickBot="1">
      <c r="A13" s="63"/>
      <c r="B13" s="56" t="s">
        <v>168</v>
      </c>
      <c r="C13" s="56" t="s">
        <v>180</v>
      </c>
      <c r="D13" s="56" t="s">
        <v>175</v>
      </c>
    </row>
    <row r="14" spans="1:6" ht="27" thickTop="1"/>
    <row r="15" spans="1:6">
      <c r="F15" s="43"/>
    </row>
  </sheetData>
  <mergeCells count="8">
    <mergeCell ref="A11:A13"/>
    <mergeCell ref="A2:A4"/>
    <mergeCell ref="D2:D3"/>
    <mergeCell ref="A5:A7"/>
    <mergeCell ref="A8:A10"/>
    <mergeCell ref="B8:B9"/>
    <mergeCell ref="C8:C9"/>
    <mergeCell ref="D8:D9"/>
  </mergeCells>
  <pageMargins left="0.17" right="0.16" top="0.21" bottom="0.2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C143-3A3C-4F70-9C6A-B260AF209CF8}">
  <dimension ref="A1:F18"/>
  <sheetViews>
    <sheetView tabSelected="1" workbookViewId="0">
      <selection activeCell="F7" sqref="F7"/>
    </sheetView>
  </sheetViews>
  <sheetFormatPr defaultColWidth="43.140625" defaultRowHeight="26.25"/>
  <cols>
    <col min="1" max="1" width="8" style="42" customWidth="1"/>
    <col min="2" max="2" width="40.5703125" style="42" customWidth="1"/>
    <col min="3" max="3" width="39.42578125" style="42" customWidth="1"/>
    <col min="4" max="4" width="33.42578125" style="42" customWidth="1"/>
    <col min="5" max="5" width="3.42578125" style="42" customWidth="1"/>
    <col min="6" max="16384" width="43.140625" style="42"/>
  </cols>
  <sheetData>
    <row r="1" spans="1:4" ht="54" thickTop="1" thickBot="1">
      <c r="A1" s="41" t="s">
        <v>59</v>
      </c>
      <c r="B1" s="41" t="s">
        <v>263</v>
      </c>
      <c r="C1" s="41" t="s">
        <v>264</v>
      </c>
      <c r="D1" s="41" t="s">
        <v>265</v>
      </c>
    </row>
    <row r="2" spans="1:4" ht="79.5" thickTop="1">
      <c r="A2" s="61">
        <v>1</v>
      </c>
      <c r="B2" s="136" t="s">
        <v>266</v>
      </c>
      <c r="C2" s="137" t="s">
        <v>267</v>
      </c>
      <c r="D2" s="138" t="s">
        <v>268</v>
      </c>
    </row>
    <row r="3" spans="1:4">
      <c r="A3" s="64"/>
      <c r="B3" s="139" t="s">
        <v>269</v>
      </c>
      <c r="C3" s="140" t="s">
        <v>270</v>
      </c>
      <c r="D3" s="141"/>
    </row>
    <row r="4" spans="1:4" ht="27" thickBot="1">
      <c r="A4" s="62"/>
      <c r="B4" s="137"/>
      <c r="C4" s="142"/>
      <c r="D4" s="143" t="s">
        <v>271</v>
      </c>
    </row>
    <row r="5" spans="1:4" ht="27" thickTop="1">
      <c r="A5" s="61">
        <v>2</v>
      </c>
      <c r="B5" s="136" t="s">
        <v>272</v>
      </c>
      <c r="C5" s="136" t="s">
        <v>273</v>
      </c>
      <c r="D5" s="144" t="s">
        <v>274</v>
      </c>
    </row>
    <row r="6" spans="1:4" ht="52.5">
      <c r="A6" s="62"/>
      <c r="B6" s="145" t="s">
        <v>275</v>
      </c>
      <c r="C6" s="140" t="s">
        <v>276</v>
      </c>
      <c r="D6" s="140" t="s">
        <v>277</v>
      </c>
    </row>
    <row r="7" spans="1:4">
      <c r="A7" s="62"/>
      <c r="B7" s="145"/>
      <c r="D7" s="145"/>
    </row>
    <row r="8" spans="1:4" ht="27" thickBot="1">
      <c r="A8" s="62"/>
      <c r="B8" s="145"/>
      <c r="C8" s="146"/>
      <c r="D8" s="145"/>
    </row>
    <row r="9" spans="1:4" ht="27" thickTop="1">
      <c r="A9" s="61">
        <v>3</v>
      </c>
      <c r="B9" s="138" t="s">
        <v>278</v>
      </c>
      <c r="C9" s="138" t="s">
        <v>157</v>
      </c>
      <c r="D9" s="138" t="s">
        <v>279</v>
      </c>
    </row>
    <row r="10" spans="1:4">
      <c r="A10" s="64"/>
      <c r="B10" s="141"/>
      <c r="C10" s="141"/>
      <c r="D10" s="141"/>
    </row>
    <row r="11" spans="1:4" ht="52.5">
      <c r="A11" s="67"/>
      <c r="B11" s="147" t="s">
        <v>280</v>
      </c>
      <c r="C11" s="140" t="s">
        <v>281</v>
      </c>
      <c r="D11" s="140"/>
    </row>
    <row r="12" spans="1:4" ht="27" thickBot="1">
      <c r="A12" s="63"/>
      <c r="B12" s="146"/>
      <c r="C12" s="146"/>
      <c r="D12" s="140"/>
    </row>
    <row r="13" spans="1:4" ht="53.25" thickTop="1">
      <c r="A13" s="61">
        <v>4</v>
      </c>
      <c r="B13" s="144" t="s">
        <v>282</v>
      </c>
      <c r="C13" s="138" t="s">
        <v>283</v>
      </c>
      <c r="D13" s="138" t="s">
        <v>284</v>
      </c>
    </row>
    <row r="14" spans="1:4">
      <c r="A14" s="62"/>
      <c r="B14" s="148"/>
      <c r="C14" s="141"/>
      <c r="D14" s="149"/>
    </row>
    <row r="15" spans="1:4">
      <c r="A15" s="62"/>
      <c r="B15" s="149"/>
      <c r="C15" s="150"/>
      <c r="D15" s="140"/>
    </row>
    <row r="16" spans="1:4" ht="53.25" thickBot="1">
      <c r="A16" s="63"/>
      <c r="B16" s="142"/>
      <c r="C16" s="142" t="s">
        <v>285</v>
      </c>
      <c r="D16" s="142"/>
    </row>
    <row r="17" spans="6:6" ht="27" thickTop="1"/>
    <row r="18" spans="6:6">
      <c r="F18" s="43"/>
    </row>
  </sheetData>
  <mergeCells count="11">
    <mergeCell ref="A13:A16"/>
    <mergeCell ref="C13:C14"/>
    <mergeCell ref="D13:D14"/>
    <mergeCell ref="B14:B15"/>
    <mergeCell ref="A2:A4"/>
    <mergeCell ref="D2:D3"/>
    <mergeCell ref="A5:A8"/>
    <mergeCell ref="A9:A12"/>
    <mergeCell ref="B9:B10"/>
    <mergeCell ref="C9:C10"/>
    <mergeCell ref="D9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326"/>
  <sheetViews>
    <sheetView zoomScaleNormal="100" workbookViewId="0">
      <pane xSplit="22170" ySplit="555" topLeftCell="A84" activePane="bottomLeft"/>
      <selection activeCell="D186" sqref="D186:AN187"/>
      <selection pane="topRight" activeCell="T1" sqref="T1"/>
      <selection pane="bottomLeft" activeCell="C97" sqref="C97"/>
      <selection pane="bottomRight" activeCell="AP187" sqref="AP187"/>
    </sheetView>
  </sheetViews>
  <sheetFormatPr defaultRowHeight="15"/>
  <cols>
    <col min="1" max="1" width="4.42578125" style="1" bestFit="1" customWidth="1"/>
    <col min="2" max="2" width="6.7109375" style="5" bestFit="1" customWidth="1"/>
    <col min="3" max="3" width="37.42578125" style="2" customWidth="1"/>
    <col min="4" max="4" width="10.5703125" style="1" bestFit="1" customWidth="1"/>
    <col min="5" max="5" width="10.5703125" style="3" bestFit="1" customWidth="1"/>
    <col min="6" max="6" width="8.85546875" style="4" customWidth="1"/>
    <col min="7" max="7" width="9.28515625" style="12" bestFit="1" customWidth="1"/>
    <col min="8" max="8" width="8.28515625" style="4" bestFit="1" customWidth="1"/>
    <col min="9" max="9" width="8.28515625" style="3" bestFit="1" customWidth="1"/>
    <col min="10" max="10" width="10.42578125" style="12" bestFit="1" customWidth="1"/>
    <col min="11" max="11" width="8.28515625" style="4" customWidth="1"/>
    <col min="12" max="12" width="8.5703125" style="3" bestFit="1" customWidth="1"/>
    <col min="13" max="13" width="9.28515625" style="12" customWidth="1"/>
    <col min="14" max="14" width="7.85546875" style="4" customWidth="1"/>
    <col min="15" max="15" width="10.140625" style="3" customWidth="1"/>
    <col min="16" max="17" width="11.28515625" style="4" bestFit="1" customWidth="1"/>
    <col min="18" max="18" width="10.5703125" style="4" customWidth="1"/>
    <col min="19" max="19" width="7.140625" style="4" customWidth="1"/>
    <col min="20" max="20" width="9.42578125" style="4" customWidth="1"/>
    <col min="21" max="21" width="7.140625" style="4" bestFit="1" customWidth="1"/>
    <col min="22" max="22" width="8.28515625" style="4" bestFit="1" customWidth="1"/>
    <col min="23" max="23" width="10.42578125" style="4" bestFit="1" customWidth="1"/>
    <col min="24" max="24" width="10.28515625" style="4" bestFit="1" customWidth="1"/>
    <col min="25" max="25" width="9.42578125" style="4" bestFit="1" customWidth="1"/>
    <col min="26" max="27" width="10.85546875" style="4" bestFit="1" customWidth="1"/>
    <col min="28" max="28" width="10.140625" style="4" bestFit="1" customWidth="1"/>
    <col min="29" max="29" width="10" style="4" bestFit="1" customWidth="1"/>
    <col min="30" max="30" width="8.85546875" style="4" bestFit="1" customWidth="1"/>
    <col min="31" max="31" width="8.7109375" style="4" bestFit="1" customWidth="1"/>
    <col min="32" max="35" width="7.140625" style="4" bestFit="1" customWidth="1"/>
    <col min="36" max="36" width="9.28515625" style="4" bestFit="1" customWidth="1"/>
    <col min="37" max="37" width="8.28515625" style="4" bestFit="1" customWidth="1"/>
    <col min="38" max="38" width="9" style="4" customWidth="1"/>
    <col min="39" max="39" width="10.42578125" style="1" bestFit="1" customWidth="1"/>
    <col min="40" max="40" width="10.28515625" style="1" bestFit="1" customWidth="1"/>
    <col min="41" max="41" width="3.7109375" style="1" customWidth="1"/>
    <col min="42" max="42" width="35.85546875" style="1" bestFit="1" customWidth="1"/>
    <col min="43" max="43" width="10.28515625" style="1" bestFit="1" customWidth="1"/>
    <col min="44" max="44" width="8.85546875" style="1" bestFit="1" customWidth="1"/>
    <col min="45" max="45" width="10.42578125" style="1" bestFit="1" customWidth="1"/>
    <col min="46" max="46" width="11.140625" style="1" bestFit="1" customWidth="1"/>
    <col min="47" max="48" width="13.28515625" style="1" bestFit="1" customWidth="1"/>
    <col min="49" max="49" width="10.5703125" style="1" bestFit="1" customWidth="1"/>
    <col min="50" max="50" width="11.28515625" style="1" bestFit="1" customWidth="1"/>
    <col min="51" max="51" width="10" style="1" customWidth="1"/>
    <col min="52" max="52" width="9.5703125" style="1" customWidth="1"/>
    <col min="53" max="54" width="13.28515625" style="1" bestFit="1" customWidth="1"/>
    <col min="55" max="55" width="13.28515625" style="1" customWidth="1"/>
    <col min="56" max="56" width="9.28515625" style="1" bestFit="1" customWidth="1"/>
    <col min="57" max="58" width="13.28515625" style="1" bestFit="1" customWidth="1"/>
    <col min="59" max="59" width="6.7109375" style="1" bestFit="1" customWidth="1"/>
    <col min="60" max="60" width="7.140625" style="1" bestFit="1" customWidth="1"/>
    <col min="61" max="62" width="6" style="1" bestFit="1" customWidth="1"/>
    <col min="63" max="65" width="13.28515625" style="1" bestFit="1" customWidth="1"/>
    <col min="66" max="66" width="7.140625" style="1" bestFit="1" customWidth="1"/>
    <col min="67" max="69" width="9.140625" style="1"/>
    <col min="70" max="70" width="9.140625" style="4"/>
    <col min="71" max="16384" width="9.140625" style="1"/>
  </cols>
  <sheetData>
    <row r="1" spans="1:70">
      <c r="A1" s="1" t="s">
        <v>0</v>
      </c>
      <c r="B1" s="5" t="s">
        <v>39</v>
      </c>
      <c r="C1" s="2" t="s">
        <v>1</v>
      </c>
      <c r="D1" s="6" t="s">
        <v>2</v>
      </c>
      <c r="E1" s="7" t="s">
        <v>3</v>
      </c>
      <c r="F1" s="8" t="s">
        <v>28</v>
      </c>
      <c r="G1" s="9" t="s">
        <v>4</v>
      </c>
      <c r="H1" s="8" t="s">
        <v>5</v>
      </c>
      <c r="I1" s="7" t="s">
        <v>29</v>
      </c>
      <c r="J1" s="9" t="s">
        <v>8</v>
      </c>
      <c r="K1" s="8" t="s">
        <v>9</v>
      </c>
      <c r="L1" s="7" t="s">
        <v>33</v>
      </c>
      <c r="M1" s="9" t="s">
        <v>6</v>
      </c>
      <c r="N1" s="8" t="s">
        <v>7</v>
      </c>
      <c r="O1" s="7" t="s">
        <v>32</v>
      </c>
      <c r="P1" s="8" t="s">
        <v>10</v>
      </c>
      <c r="Q1" s="8" t="s">
        <v>11</v>
      </c>
      <c r="R1" s="9" t="s">
        <v>62</v>
      </c>
      <c r="S1" s="8" t="s">
        <v>63</v>
      </c>
      <c r="T1" s="7" t="s">
        <v>64</v>
      </c>
      <c r="U1" s="8" t="s">
        <v>12</v>
      </c>
      <c r="V1" s="8" t="s">
        <v>13</v>
      </c>
      <c r="W1" s="8" t="s">
        <v>34</v>
      </c>
      <c r="X1" s="8" t="s">
        <v>35</v>
      </c>
      <c r="Y1" s="8" t="s">
        <v>14</v>
      </c>
      <c r="Z1" s="8" t="s">
        <v>15</v>
      </c>
      <c r="AA1" s="4" t="s">
        <v>30</v>
      </c>
      <c r="AB1" s="8" t="s">
        <v>31</v>
      </c>
      <c r="AC1" s="8" t="s">
        <v>18</v>
      </c>
      <c r="AD1" s="8" t="s">
        <v>17</v>
      </c>
      <c r="AE1" s="8" t="s">
        <v>38</v>
      </c>
      <c r="AF1" s="8" t="s">
        <v>16</v>
      </c>
      <c r="AG1" s="8" t="s">
        <v>19</v>
      </c>
      <c r="AH1" s="8" t="s">
        <v>20</v>
      </c>
      <c r="AI1" s="8" t="s">
        <v>21</v>
      </c>
      <c r="AJ1" s="8" t="s">
        <v>22</v>
      </c>
      <c r="AK1" s="8" t="s">
        <v>23</v>
      </c>
      <c r="AL1" s="8" t="s">
        <v>24</v>
      </c>
      <c r="AM1" s="8" t="s">
        <v>57</v>
      </c>
      <c r="AN1" s="9" t="s">
        <v>25</v>
      </c>
      <c r="AP1" s="1" t="s">
        <v>1</v>
      </c>
      <c r="AQ1" s="4" t="s">
        <v>2</v>
      </c>
      <c r="AR1" s="4" t="s">
        <v>3</v>
      </c>
      <c r="AS1" s="4" t="s">
        <v>28</v>
      </c>
      <c r="AT1" s="4" t="s">
        <v>4</v>
      </c>
      <c r="AU1" s="4" t="s">
        <v>5</v>
      </c>
      <c r="AV1" s="4" t="s">
        <v>8</v>
      </c>
      <c r="AW1" s="4" t="s">
        <v>9</v>
      </c>
      <c r="AX1" s="4" t="s">
        <v>6</v>
      </c>
      <c r="AY1" s="4" t="s">
        <v>7</v>
      </c>
      <c r="AZ1" s="4" t="s">
        <v>10</v>
      </c>
      <c r="BA1" s="4" t="s">
        <v>11</v>
      </c>
      <c r="BB1" s="4" t="s">
        <v>62</v>
      </c>
      <c r="BC1" s="4" t="s">
        <v>63</v>
      </c>
      <c r="BD1" s="4" t="s">
        <v>27</v>
      </c>
      <c r="BE1" s="4" t="s">
        <v>13</v>
      </c>
      <c r="BF1" s="4" t="s">
        <v>13</v>
      </c>
      <c r="BG1" s="4" t="s">
        <v>14</v>
      </c>
      <c r="BH1" s="4" t="s">
        <v>15</v>
      </c>
      <c r="BI1" s="4" t="s">
        <v>18</v>
      </c>
      <c r="BJ1" s="4" t="s">
        <v>17</v>
      </c>
      <c r="BK1" s="4" t="s">
        <v>16</v>
      </c>
      <c r="BL1" s="4" t="s">
        <v>19</v>
      </c>
      <c r="BM1" s="4" t="s">
        <v>20</v>
      </c>
      <c r="BN1" s="4" t="s">
        <v>21</v>
      </c>
      <c r="BO1" s="4" t="s">
        <v>22</v>
      </c>
      <c r="BP1" s="4" t="s">
        <v>23</v>
      </c>
      <c r="BQ1" s="4" t="s">
        <v>24</v>
      </c>
      <c r="BR1" s="4" t="s">
        <v>57</v>
      </c>
    </row>
    <row r="2" spans="1:70">
      <c r="A2" s="1">
        <v>1</v>
      </c>
      <c r="B2" s="1">
        <v>100</v>
      </c>
      <c r="C2" s="17" t="s">
        <v>79</v>
      </c>
      <c r="D2" s="16">
        <v>170.2</v>
      </c>
      <c r="E2" s="18">
        <f t="shared" ref="E2:H7" si="0">AR2*($D2/$AQ2)</f>
        <v>542.93799999999999</v>
      </c>
      <c r="F2" s="19">
        <f t="shared" si="0"/>
        <v>129.352</v>
      </c>
      <c r="G2" s="19">
        <f t="shared" si="0"/>
        <v>0.68080000000000007</v>
      </c>
      <c r="H2" s="19">
        <f t="shared" si="0"/>
        <v>25.189600000000002</v>
      </c>
      <c r="I2" s="18">
        <f t="shared" ref="I2:I7" si="1">H2/$E2*100</f>
        <v>4.639498432601882</v>
      </c>
      <c r="J2" s="19">
        <f t="shared" ref="J2:K7" si="2">AV2*($D2/$AQ2)</f>
        <v>7.4888000000000003</v>
      </c>
      <c r="K2" s="19">
        <f t="shared" si="2"/>
        <v>127.30960000000002</v>
      </c>
      <c r="L2" s="18">
        <f t="shared" ref="L2:L7" si="3">K2/$E2*100</f>
        <v>23.448275862068968</v>
      </c>
      <c r="M2" s="19">
        <f t="shared" ref="M2:N7" si="4">AX2*($D2/$AQ2)</f>
        <v>18.5518</v>
      </c>
      <c r="N2" s="19">
        <f t="shared" si="4"/>
        <v>296.8288</v>
      </c>
      <c r="O2" s="18">
        <f t="shared" ref="O2:O7" si="5">N2/$E2*100</f>
        <v>54.670846394984331</v>
      </c>
      <c r="P2" s="19">
        <f t="shared" ref="P2:R7" si="6">AZ2*($D2/$AQ2)</f>
        <v>0</v>
      </c>
      <c r="Q2" s="19">
        <f t="shared" si="6"/>
        <v>0</v>
      </c>
      <c r="R2" s="19">
        <f t="shared" si="6"/>
        <v>9.1908000000000012</v>
      </c>
      <c r="S2" s="19">
        <f t="shared" ref="S2:S7" si="7">R2*8.36</f>
        <v>76.835087999999999</v>
      </c>
      <c r="T2" s="18">
        <f t="shared" ref="T2:T7" si="8">S2/$E2*100</f>
        <v>14.151724137931035</v>
      </c>
      <c r="U2" s="19">
        <f t="shared" ref="U2:V7" si="9">BD2*($D2/$AQ2)</f>
        <v>1.0211999999999999</v>
      </c>
      <c r="V2" s="19">
        <f t="shared" si="9"/>
        <v>0.17020000000000002</v>
      </c>
      <c r="W2" s="19">
        <f t="shared" ref="W2:W7" si="10">V2*37</f>
        <v>6.2974000000000006</v>
      </c>
      <c r="X2" s="19">
        <f t="shared" ref="X2:X7" si="11">W2/$E2*100</f>
        <v>1.1598746081504705</v>
      </c>
      <c r="Y2" s="19">
        <f t="shared" ref="Y2:Z7" si="12">BG2*($D2/$AQ2)</f>
        <v>0</v>
      </c>
      <c r="Z2" s="19">
        <f t="shared" si="12"/>
        <v>0</v>
      </c>
      <c r="AA2" s="19" t="e">
        <f t="shared" ref="AA2:AA7" si="13">V2/Y2</f>
        <v>#DIV/0!</v>
      </c>
      <c r="AB2" s="19" t="e">
        <f t="shared" ref="AB2:AB7" si="14">V2/Z2</f>
        <v>#DIV/0!</v>
      </c>
      <c r="AC2" s="19">
        <f t="shared" ref="AC2:AD7" si="15">BI2*($D2/$AQ2)</f>
        <v>0</v>
      </c>
      <c r="AD2" s="19">
        <f t="shared" si="15"/>
        <v>0</v>
      </c>
      <c r="AE2" s="19" t="e">
        <f t="shared" ref="AE2:AE7" si="16">AC2/AD2</f>
        <v>#DIV/0!</v>
      </c>
      <c r="AF2" s="19">
        <f t="shared" ref="AF2:AM7" si="17">BK2*($D2/$AQ2)</f>
        <v>0</v>
      </c>
      <c r="AG2" s="19">
        <f t="shared" si="17"/>
        <v>0</v>
      </c>
      <c r="AH2" s="19">
        <f t="shared" si="17"/>
        <v>0</v>
      </c>
      <c r="AI2" s="19">
        <f t="shared" si="17"/>
        <v>0</v>
      </c>
      <c r="AJ2" s="19">
        <f t="shared" si="17"/>
        <v>0</v>
      </c>
      <c r="AK2" s="19">
        <f t="shared" si="17"/>
        <v>0</v>
      </c>
      <c r="AL2" s="19">
        <f t="shared" si="17"/>
        <v>0</v>
      </c>
      <c r="AM2" s="19">
        <f t="shared" si="17"/>
        <v>79.994</v>
      </c>
      <c r="AN2" s="19">
        <f t="shared" ref="AN2:AN7" si="18">E2/D2*100</f>
        <v>319</v>
      </c>
      <c r="AO2" s="31"/>
      <c r="AP2" s="17" t="s">
        <v>79</v>
      </c>
      <c r="AQ2" s="16">
        <v>100</v>
      </c>
      <c r="AR2" s="19">
        <v>319</v>
      </c>
      <c r="AS2" s="19">
        <v>76</v>
      </c>
      <c r="AT2" s="19">
        <v>0.4</v>
      </c>
      <c r="AU2" s="19">
        <f>AT2*37</f>
        <v>14.8</v>
      </c>
      <c r="AV2" s="19">
        <v>4.4000000000000004</v>
      </c>
      <c r="AW2" s="19">
        <f>AV2*17</f>
        <v>74.800000000000011</v>
      </c>
      <c r="AX2" s="19">
        <v>10.9</v>
      </c>
      <c r="AY2" s="19">
        <f>AX2*16</f>
        <v>174.4</v>
      </c>
      <c r="AZ2" s="19">
        <v>0</v>
      </c>
      <c r="BA2" s="19">
        <v>0</v>
      </c>
      <c r="BB2" s="19">
        <v>5.4</v>
      </c>
      <c r="BC2" s="19">
        <f>BB2*8.36</f>
        <v>45.143999999999998</v>
      </c>
      <c r="BD2" s="19">
        <v>0.6</v>
      </c>
      <c r="BE2" s="19">
        <v>0.1</v>
      </c>
      <c r="BF2" s="19">
        <f>BE2*37</f>
        <v>3.7</v>
      </c>
      <c r="BG2" s="19"/>
      <c r="BH2" s="19"/>
      <c r="BI2" s="19"/>
      <c r="BJ2" s="19"/>
      <c r="BK2" s="19"/>
      <c r="BL2" s="19"/>
      <c r="BM2" s="19"/>
      <c r="BN2" s="19"/>
      <c r="BO2" s="4"/>
      <c r="BP2" s="4"/>
      <c r="BQ2" s="4"/>
      <c r="BR2" s="19">
        <v>47</v>
      </c>
    </row>
    <row r="3" spans="1:70" s="16" customFormat="1">
      <c r="A3" s="1">
        <v>1</v>
      </c>
      <c r="B3" s="1">
        <v>100</v>
      </c>
      <c r="C3" s="17" t="s">
        <v>104</v>
      </c>
      <c r="D3" s="16">
        <v>18</v>
      </c>
      <c r="E3" s="18">
        <f t="shared" si="0"/>
        <v>550.62</v>
      </c>
      <c r="F3" s="19">
        <f t="shared" si="0"/>
        <v>133.91999999999999</v>
      </c>
      <c r="G3" s="19">
        <f t="shared" si="0"/>
        <v>14.795999999999999</v>
      </c>
      <c r="H3" s="19">
        <f t="shared" si="0"/>
        <v>547.452</v>
      </c>
      <c r="I3" s="18">
        <f t="shared" si="1"/>
        <v>99.42464857796665</v>
      </c>
      <c r="J3" s="19">
        <f t="shared" si="2"/>
        <v>0.108</v>
      </c>
      <c r="K3" s="19">
        <f t="shared" si="2"/>
        <v>1.8359999999999999</v>
      </c>
      <c r="L3" s="18">
        <f t="shared" si="3"/>
        <v>0.33344230140568809</v>
      </c>
      <c r="M3" s="19">
        <f t="shared" si="4"/>
        <v>0.108</v>
      </c>
      <c r="N3" s="19">
        <f t="shared" si="4"/>
        <v>1.728</v>
      </c>
      <c r="O3" s="18">
        <f t="shared" si="5"/>
        <v>0.31382804838182415</v>
      </c>
      <c r="P3" s="19">
        <f t="shared" si="6"/>
        <v>0</v>
      </c>
      <c r="Q3" s="19">
        <f t="shared" si="6"/>
        <v>0</v>
      </c>
      <c r="R3" s="19">
        <f t="shared" si="6"/>
        <v>0</v>
      </c>
      <c r="S3" s="19">
        <f t="shared" si="7"/>
        <v>0</v>
      </c>
      <c r="T3" s="18">
        <f t="shared" si="8"/>
        <v>0</v>
      </c>
      <c r="U3" s="19">
        <f t="shared" si="9"/>
        <v>0.27</v>
      </c>
      <c r="V3" s="19">
        <f t="shared" si="9"/>
        <v>9.3780000000000001</v>
      </c>
      <c r="W3" s="19">
        <f t="shared" si="10"/>
        <v>346.98599999999999</v>
      </c>
      <c r="X3" s="19">
        <f t="shared" si="11"/>
        <v>63.017325923504409</v>
      </c>
      <c r="Y3" s="19">
        <f t="shared" si="12"/>
        <v>3.7619999999999996</v>
      </c>
      <c r="Z3" s="19">
        <f t="shared" si="12"/>
        <v>0.504</v>
      </c>
      <c r="AA3" s="19">
        <f t="shared" si="13"/>
        <v>2.4928229665071773</v>
      </c>
      <c r="AB3" s="19">
        <f t="shared" si="14"/>
        <v>18.607142857142858</v>
      </c>
      <c r="AC3" s="19">
        <f t="shared" si="15"/>
        <v>0.108</v>
      </c>
      <c r="AD3" s="19">
        <f t="shared" si="15"/>
        <v>0</v>
      </c>
      <c r="AE3" s="19" t="e">
        <f t="shared" si="16"/>
        <v>#DIV/0!</v>
      </c>
      <c r="AF3" s="19">
        <f t="shared" si="17"/>
        <v>38.339999999999996</v>
      </c>
      <c r="AG3" s="19">
        <f t="shared" si="17"/>
        <v>0</v>
      </c>
      <c r="AH3" s="19">
        <f t="shared" si="17"/>
        <v>0.34199999999999997</v>
      </c>
      <c r="AI3" s="19">
        <f t="shared" si="17"/>
        <v>0</v>
      </c>
      <c r="AJ3" s="19">
        <f t="shared" si="17"/>
        <v>0.16200000000000001</v>
      </c>
      <c r="AK3" s="19">
        <f t="shared" si="17"/>
        <v>109.44</v>
      </c>
      <c r="AL3" s="19">
        <f t="shared" si="17"/>
        <v>172.44</v>
      </c>
      <c r="AM3" s="19">
        <f t="shared" si="17"/>
        <v>0</v>
      </c>
      <c r="AN3" s="19">
        <f t="shared" si="18"/>
        <v>3059</v>
      </c>
      <c r="AO3" s="30"/>
      <c r="AP3" s="17" t="s">
        <v>103</v>
      </c>
      <c r="AQ3" s="16">
        <v>100</v>
      </c>
      <c r="AR3" s="19">
        <v>3059</v>
      </c>
      <c r="AS3" s="19">
        <v>744</v>
      </c>
      <c r="AT3" s="19">
        <v>82.2</v>
      </c>
      <c r="AU3" s="19">
        <v>3041.4</v>
      </c>
      <c r="AV3" s="19">
        <v>0.6</v>
      </c>
      <c r="AW3" s="19">
        <v>10.199999999999999</v>
      </c>
      <c r="AX3" s="19">
        <v>0.6</v>
      </c>
      <c r="AY3" s="19">
        <v>9.6</v>
      </c>
      <c r="AZ3" s="19">
        <v>0</v>
      </c>
      <c r="BA3" s="19">
        <v>0</v>
      </c>
      <c r="BB3" s="19">
        <v>0</v>
      </c>
      <c r="BC3" s="19">
        <v>0</v>
      </c>
      <c r="BD3" s="19">
        <v>1.5</v>
      </c>
      <c r="BE3" s="19">
        <v>52.1</v>
      </c>
      <c r="BF3" s="19">
        <v>1927.7</v>
      </c>
      <c r="BG3" s="19">
        <v>20.9</v>
      </c>
      <c r="BH3" s="19">
        <v>2.8</v>
      </c>
      <c r="BI3" s="19">
        <v>0.6</v>
      </c>
      <c r="BJ3" s="19">
        <v>0</v>
      </c>
      <c r="BK3" s="19">
        <v>213</v>
      </c>
      <c r="BL3" s="19">
        <v>0</v>
      </c>
      <c r="BM3" s="19">
        <v>1.9</v>
      </c>
      <c r="BN3" s="19">
        <v>0</v>
      </c>
      <c r="BO3" s="19">
        <v>0.9</v>
      </c>
      <c r="BP3" s="19">
        <v>608</v>
      </c>
      <c r="BQ3" s="19">
        <v>958</v>
      </c>
      <c r="BR3" s="19">
        <v>0</v>
      </c>
    </row>
    <row r="4" spans="1:70">
      <c r="A4" s="1">
        <v>1</v>
      </c>
      <c r="B4" s="1">
        <v>100</v>
      </c>
      <c r="C4" s="2" t="s">
        <v>89</v>
      </c>
      <c r="D4" s="16">
        <v>69</v>
      </c>
      <c r="E4" s="18">
        <f t="shared" si="0"/>
        <v>636.17999999999995</v>
      </c>
      <c r="F4" s="19">
        <f t="shared" si="0"/>
        <v>149.72999999999999</v>
      </c>
      <c r="G4" s="19">
        <f t="shared" si="0"/>
        <v>1.7249999999999999</v>
      </c>
      <c r="H4" s="19">
        <f t="shared" si="0"/>
        <v>63.824999999999996</v>
      </c>
      <c r="I4" s="18">
        <f t="shared" si="1"/>
        <v>10.032537960954448</v>
      </c>
      <c r="J4" s="19">
        <f t="shared" si="2"/>
        <v>6.4859999999999998</v>
      </c>
      <c r="K4" s="19">
        <f t="shared" si="2"/>
        <v>110.262</v>
      </c>
      <c r="L4" s="18">
        <f t="shared" si="3"/>
        <v>17.331887201735359</v>
      </c>
      <c r="M4" s="19">
        <f t="shared" si="4"/>
        <v>28.979999999999997</v>
      </c>
      <c r="N4" s="19">
        <f t="shared" si="4"/>
        <v>463.67999999999995</v>
      </c>
      <c r="O4" s="18">
        <f t="shared" si="5"/>
        <v>72.885032537960953</v>
      </c>
      <c r="P4" s="19">
        <f t="shared" si="6"/>
        <v>0</v>
      </c>
      <c r="Q4" s="19">
        <f t="shared" si="6"/>
        <v>0</v>
      </c>
      <c r="R4" s="19">
        <f t="shared" si="6"/>
        <v>4.83</v>
      </c>
      <c r="S4" s="19">
        <f t="shared" si="7"/>
        <v>40.378799999999998</v>
      </c>
      <c r="T4" s="18">
        <f t="shared" si="8"/>
        <v>6.3470715835140998</v>
      </c>
      <c r="U4" s="19">
        <f t="shared" si="9"/>
        <v>0.82799999999999996</v>
      </c>
      <c r="V4" s="19">
        <f t="shared" si="9"/>
        <v>0.34499999999999997</v>
      </c>
      <c r="W4" s="19">
        <f t="shared" si="10"/>
        <v>12.764999999999999</v>
      </c>
      <c r="X4" s="19">
        <f t="shared" si="11"/>
        <v>2.0065075921908893</v>
      </c>
      <c r="Y4" s="19">
        <f t="shared" si="12"/>
        <v>0.41399999999999998</v>
      </c>
      <c r="Z4" s="19">
        <f t="shared" si="12"/>
        <v>0.55199999999999994</v>
      </c>
      <c r="AA4" s="19">
        <f t="shared" si="13"/>
        <v>0.83333333333333326</v>
      </c>
      <c r="AB4" s="19">
        <f t="shared" si="14"/>
        <v>0.625</v>
      </c>
      <c r="AC4" s="19">
        <f t="shared" si="15"/>
        <v>1.9319999999999997</v>
      </c>
      <c r="AD4" s="19">
        <f t="shared" si="15"/>
        <v>27.116999999999997</v>
      </c>
      <c r="AE4" s="19">
        <f t="shared" si="16"/>
        <v>7.124681933842239E-2</v>
      </c>
      <c r="AF4" s="19">
        <f t="shared" si="17"/>
        <v>0</v>
      </c>
      <c r="AG4" s="19">
        <f t="shared" si="17"/>
        <v>0</v>
      </c>
      <c r="AH4" s="19">
        <f t="shared" si="17"/>
        <v>0</v>
      </c>
      <c r="AI4" s="19">
        <f t="shared" si="17"/>
        <v>0</v>
      </c>
      <c r="AJ4" s="19">
        <f t="shared" si="17"/>
        <v>0</v>
      </c>
      <c r="AK4" s="19">
        <f t="shared" si="17"/>
        <v>0</v>
      </c>
      <c r="AL4" s="19">
        <f t="shared" si="17"/>
        <v>0</v>
      </c>
      <c r="AM4" s="19">
        <f t="shared" si="17"/>
        <v>0</v>
      </c>
      <c r="AN4" s="19">
        <f t="shared" si="18"/>
        <v>921.99999999999989</v>
      </c>
      <c r="AO4" s="20"/>
      <c r="AP4" s="17" t="s">
        <v>89</v>
      </c>
      <c r="AQ4" s="16">
        <v>100</v>
      </c>
      <c r="AR4" s="16">
        <v>922</v>
      </c>
      <c r="AS4" s="16">
        <v>217</v>
      </c>
      <c r="AT4" s="16">
        <v>2.5</v>
      </c>
      <c r="AU4" s="19">
        <f t="shared" ref="AU4" si="19">AT4*37</f>
        <v>92.5</v>
      </c>
      <c r="AV4" s="16">
        <v>9.4</v>
      </c>
      <c r="AW4" s="19">
        <f t="shared" ref="AW4" si="20">AV4*17</f>
        <v>159.80000000000001</v>
      </c>
      <c r="AX4" s="16">
        <v>42</v>
      </c>
      <c r="AY4" s="19">
        <f t="shared" ref="AY4" si="21">AX4*16</f>
        <v>672</v>
      </c>
      <c r="AZ4" s="16">
        <v>0</v>
      </c>
      <c r="BA4" s="16">
        <v>0</v>
      </c>
      <c r="BB4" s="16">
        <v>7</v>
      </c>
      <c r="BC4" s="19">
        <f t="shared" ref="BC4:BC7" si="22">BB4*8.36</f>
        <v>58.519999999999996</v>
      </c>
      <c r="BD4" s="16">
        <v>1.2</v>
      </c>
      <c r="BE4" s="16">
        <v>0.5</v>
      </c>
      <c r="BF4" s="19">
        <f t="shared" ref="BF4" si="23">BE4*37</f>
        <v>18.5</v>
      </c>
      <c r="BG4" s="16">
        <v>0.6</v>
      </c>
      <c r="BH4" s="16">
        <v>0.8</v>
      </c>
      <c r="BI4" s="16">
        <v>2.8</v>
      </c>
      <c r="BJ4" s="16">
        <v>39.299999999999997</v>
      </c>
      <c r="BK4" s="16"/>
      <c r="BL4" s="16"/>
      <c r="BM4" s="16"/>
      <c r="BN4" s="16"/>
      <c r="BO4" s="4"/>
      <c r="BP4" s="4"/>
      <c r="BQ4" s="4"/>
      <c r="BR4" s="4">
        <v>0</v>
      </c>
    </row>
    <row r="5" spans="1:70">
      <c r="A5" s="1">
        <v>1</v>
      </c>
      <c r="B5" s="1">
        <v>100</v>
      </c>
      <c r="C5" s="17" t="s">
        <v>90</v>
      </c>
      <c r="D5" s="16">
        <v>26.1</v>
      </c>
      <c r="E5" s="18">
        <f t="shared" si="0"/>
        <v>158.6619</v>
      </c>
      <c r="F5" s="19">
        <f t="shared" si="0"/>
        <v>37.957392344497613</v>
      </c>
      <c r="G5" s="19">
        <f t="shared" si="0"/>
        <v>0.10440000000000001</v>
      </c>
      <c r="H5" s="19">
        <f t="shared" si="0"/>
        <v>3.8628000000000005</v>
      </c>
      <c r="I5" s="18">
        <f t="shared" si="1"/>
        <v>2.4346109557493012</v>
      </c>
      <c r="J5" s="19">
        <f t="shared" si="2"/>
        <v>0.28710000000000002</v>
      </c>
      <c r="K5" s="19">
        <f t="shared" si="2"/>
        <v>4.8807000000000009</v>
      </c>
      <c r="L5" s="18">
        <f t="shared" si="3"/>
        <v>3.076163842737293</v>
      </c>
      <c r="M5" s="19">
        <f t="shared" si="4"/>
        <v>9.3698999999999995</v>
      </c>
      <c r="N5" s="19">
        <f t="shared" si="4"/>
        <v>149.91839999999999</v>
      </c>
      <c r="O5" s="18">
        <f t="shared" si="5"/>
        <v>94.489225201513406</v>
      </c>
      <c r="P5" s="19">
        <f t="shared" si="6"/>
        <v>0</v>
      </c>
      <c r="Q5" s="19">
        <f t="shared" si="6"/>
        <v>0</v>
      </c>
      <c r="R5" s="19">
        <f t="shared" si="6"/>
        <v>0</v>
      </c>
      <c r="S5" s="19">
        <f t="shared" si="7"/>
        <v>0</v>
      </c>
      <c r="T5" s="18">
        <f t="shared" si="8"/>
        <v>0</v>
      </c>
      <c r="U5" s="19">
        <f t="shared" si="9"/>
        <v>0</v>
      </c>
      <c r="V5" s="19">
        <f t="shared" si="9"/>
        <v>0</v>
      </c>
      <c r="W5" s="19">
        <f t="shared" si="10"/>
        <v>0</v>
      </c>
      <c r="X5" s="19">
        <f t="shared" si="11"/>
        <v>0</v>
      </c>
      <c r="Y5" s="19">
        <f t="shared" si="12"/>
        <v>0</v>
      </c>
      <c r="Z5" s="19">
        <f t="shared" si="12"/>
        <v>0</v>
      </c>
      <c r="AA5" s="19" t="e">
        <f t="shared" si="13"/>
        <v>#DIV/0!</v>
      </c>
      <c r="AB5" s="19" t="e">
        <f t="shared" si="14"/>
        <v>#DIV/0!</v>
      </c>
      <c r="AC5" s="19">
        <f t="shared" si="15"/>
        <v>0</v>
      </c>
      <c r="AD5" s="19">
        <f t="shared" si="15"/>
        <v>0</v>
      </c>
      <c r="AE5" s="19" t="e">
        <f t="shared" si="16"/>
        <v>#DIV/0!</v>
      </c>
      <c r="AF5" s="19">
        <f t="shared" si="17"/>
        <v>0</v>
      </c>
      <c r="AG5" s="19">
        <f t="shared" si="17"/>
        <v>0</v>
      </c>
      <c r="AH5" s="19">
        <f t="shared" si="17"/>
        <v>0</v>
      </c>
      <c r="AI5" s="19">
        <f t="shared" si="17"/>
        <v>0</v>
      </c>
      <c r="AJ5" s="19">
        <f t="shared" si="17"/>
        <v>0</v>
      </c>
      <c r="AK5" s="19">
        <f t="shared" si="17"/>
        <v>0</v>
      </c>
      <c r="AL5" s="19">
        <f t="shared" si="17"/>
        <v>0</v>
      </c>
      <c r="AM5" s="19">
        <f t="shared" si="17"/>
        <v>0</v>
      </c>
      <c r="AN5" s="19">
        <f t="shared" si="18"/>
        <v>607.9</v>
      </c>
      <c r="AO5" s="20"/>
      <c r="AP5" s="17" t="s">
        <v>90</v>
      </c>
      <c r="AQ5" s="16">
        <v>100</v>
      </c>
      <c r="AR5" s="16">
        <v>607.9</v>
      </c>
      <c r="AS5" s="16">
        <v>145.43062200956939</v>
      </c>
      <c r="AT5" s="16">
        <v>0.4</v>
      </c>
      <c r="AU5" s="19">
        <v>14.8</v>
      </c>
      <c r="AV5" s="16">
        <v>1.1000000000000001</v>
      </c>
      <c r="AW5" s="19">
        <v>18.700000000000003</v>
      </c>
      <c r="AX5" s="16">
        <v>35.9</v>
      </c>
      <c r="AY5" s="19">
        <v>574.4</v>
      </c>
      <c r="AZ5" s="16">
        <v>0</v>
      </c>
      <c r="BA5" s="16">
        <v>0</v>
      </c>
      <c r="BB5" s="16">
        <v>0</v>
      </c>
      <c r="BC5" s="19">
        <f t="shared" si="22"/>
        <v>0</v>
      </c>
      <c r="BD5" s="16">
        <v>0</v>
      </c>
      <c r="BE5" s="16">
        <v>0</v>
      </c>
      <c r="BF5" s="19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6">
        <v>0</v>
      </c>
      <c r="BM5" s="16">
        <v>0</v>
      </c>
      <c r="BN5" s="16">
        <v>0</v>
      </c>
      <c r="BO5" s="4">
        <v>0</v>
      </c>
      <c r="BP5" s="4">
        <v>0</v>
      </c>
      <c r="BQ5" s="4">
        <v>0</v>
      </c>
      <c r="BR5" s="4">
        <v>0</v>
      </c>
    </row>
    <row r="6" spans="1:70">
      <c r="A6" s="1">
        <v>1</v>
      </c>
      <c r="B6" s="1">
        <v>100</v>
      </c>
      <c r="C6" s="2" t="s">
        <v>84</v>
      </c>
      <c r="D6" s="16">
        <v>2.1</v>
      </c>
      <c r="E6" s="18">
        <f t="shared" si="0"/>
        <v>0</v>
      </c>
      <c r="F6" s="19">
        <f t="shared" si="0"/>
        <v>0</v>
      </c>
      <c r="G6" s="19">
        <f t="shared" si="0"/>
        <v>0</v>
      </c>
      <c r="H6" s="19">
        <f t="shared" si="0"/>
        <v>0</v>
      </c>
      <c r="I6" s="18" t="e">
        <f t="shared" si="1"/>
        <v>#DIV/0!</v>
      </c>
      <c r="J6" s="19">
        <f t="shared" si="2"/>
        <v>0</v>
      </c>
      <c r="K6" s="19">
        <f t="shared" si="2"/>
        <v>0</v>
      </c>
      <c r="L6" s="18" t="e">
        <f t="shared" si="3"/>
        <v>#DIV/0!</v>
      </c>
      <c r="M6" s="19">
        <f t="shared" si="4"/>
        <v>0</v>
      </c>
      <c r="N6" s="19">
        <f t="shared" si="4"/>
        <v>0</v>
      </c>
      <c r="O6" s="18" t="e">
        <f t="shared" si="5"/>
        <v>#DIV/0!</v>
      </c>
      <c r="P6" s="19">
        <f t="shared" si="6"/>
        <v>0</v>
      </c>
      <c r="Q6" s="19">
        <f t="shared" si="6"/>
        <v>0</v>
      </c>
      <c r="R6" s="19">
        <f t="shared" si="6"/>
        <v>0</v>
      </c>
      <c r="S6" s="19">
        <f t="shared" si="7"/>
        <v>0</v>
      </c>
      <c r="T6" s="18" t="e">
        <f t="shared" si="8"/>
        <v>#DIV/0!</v>
      </c>
      <c r="U6" s="19">
        <f t="shared" si="9"/>
        <v>0</v>
      </c>
      <c r="V6" s="19">
        <f t="shared" si="9"/>
        <v>0</v>
      </c>
      <c r="W6" s="19">
        <f t="shared" si="10"/>
        <v>0</v>
      </c>
      <c r="X6" s="19" t="e">
        <f t="shared" si="11"/>
        <v>#DIV/0!</v>
      </c>
      <c r="Y6" s="19">
        <f t="shared" si="12"/>
        <v>0</v>
      </c>
      <c r="Z6" s="19">
        <f t="shared" si="12"/>
        <v>0</v>
      </c>
      <c r="AA6" s="19" t="e">
        <f t="shared" si="13"/>
        <v>#DIV/0!</v>
      </c>
      <c r="AB6" s="19" t="e">
        <f t="shared" si="14"/>
        <v>#DIV/0!</v>
      </c>
      <c r="AC6" s="19">
        <f t="shared" si="15"/>
        <v>0</v>
      </c>
      <c r="AD6" s="19">
        <f t="shared" si="15"/>
        <v>0</v>
      </c>
      <c r="AE6" s="19" t="e">
        <f t="shared" si="16"/>
        <v>#DIV/0!</v>
      </c>
      <c r="AF6" s="19">
        <f t="shared" si="17"/>
        <v>0</v>
      </c>
      <c r="AG6" s="19">
        <f t="shared" si="17"/>
        <v>0</v>
      </c>
      <c r="AH6" s="19">
        <f t="shared" si="17"/>
        <v>0</v>
      </c>
      <c r="AI6" s="19">
        <f t="shared" si="17"/>
        <v>0</v>
      </c>
      <c r="AJ6" s="19">
        <f t="shared" si="17"/>
        <v>0</v>
      </c>
      <c r="AK6" s="19">
        <f t="shared" si="17"/>
        <v>0</v>
      </c>
      <c r="AL6" s="19">
        <f t="shared" si="17"/>
        <v>0</v>
      </c>
      <c r="AM6" s="19">
        <f t="shared" si="17"/>
        <v>0</v>
      </c>
      <c r="AN6" s="19">
        <f t="shared" si="18"/>
        <v>0</v>
      </c>
      <c r="AO6" s="20"/>
      <c r="AP6" s="17" t="s">
        <v>84</v>
      </c>
      <c r="AQ6" s="16">
        <v>100</v>
      </c>
      <c r="AR6" s="16">
        <v>0</v>
      </c>
      <c r="AS6" s="16">
        <v>0</v>
      </c>
      <c r="AT6" s="16">
        <v>0</v>
      </c>
      <c r="AU6" s="19">
        <v>0</v>
      </c>
      <c r="AV6" s="16">
        <v>0</v>
      </c>
      <c r="AW6" s="19">
        <v>0</v>
      </c>
      <c r="AX6" s="16">
        <v>0</v>
      </c>
      <c r="AY6" s="19">
        <v>0</v>
      </c>
      <c r="AZ6" s="16">
        <v>0</v>
      </c>
      <c r="BA6" s="16">
        <v>0</v>
      </c>
      <c r="BB6" s="16">
        <v>0</v>
      </c>
      <c r="BC6" s="19">
        <f t="shared" si="22"/>
        <v>0</v>
      </c>
      <c r="BD6" s="16">
        <v>0</v>
      </c>
      <c r="BE6" s="16">
        <v>0</v>
      </c>
      <c r="BF6" s="19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4">
        <v>0</v>
      </c>
      <c r="BP6" s="4">
        <v>0</v>
      </c>
      <c r="BQ6" s="4">
        <v>0</v>
      </c>
      <c r="BR6" s="4">
        <v>0</v>
      </c>
    </row>
    <row r="7" spans="1:70">
      <c r="A7" s="1">
        <v>1</v>
      </c>
      <c r="B7" s="1">
        <v>100</v>
      </c>
      <c r="C7" s="2" t="s">
        <v>91</v>
      </c>
      <c r="D7" s="16">
        <v>12.5</v>
      </c>
      <c r="E7" s="18">
        <f t="shared" si="0"/>
        <v>136.48026315789474</v>
      </c>
      <c r="F7" s="19">
        <f t="shared" si="0"/>
        <v>32.650780659783436</v>
      </c>
      <c r="G7" s="19">
        <f t="shared" si="0"/>
        <v>1.875</v>
      </c>
      <c r="H7" s="19">
        <f t="shared" si="0"/>
        <v>69.375</v>
      </c>
      <c r="I7" s="18">
        <f t="shared" si="1"/>
        <v>50.831525668835866</v>
      </c>
      <c r="J7" s="19">
        <f t="shared" si="2"/>
        <v>3.9473684210526314</v>
      </c>
      <c r="K7" s="19">
        <f t="shared" si="2"/>
        <v>67.10526315789474</v>
      </c>
      <c r="L7" s="18">
        <f t="shared" si="3"/>
        <v>49.168474331164134</v>
      </c>
      <c r="M7" s="19">
        <f t="shared" si="4"/>
        <v>0</v>
      </c>
      <c r="N7" s="19">
        <f t="shared" si="4"/>
        <v>0</v>
      </c>
      <c r="O7" s="18">
        <f t="shared" si="5"/>
        <v>0</v>
      </c>
      <c r="P7" s="19">
        <f t="shared" si="6"/>
        <v>0</v>
      </c>
      <c r="Q7" s="19">
        <f t="shared" si="6"/>
        <v>0</v>
      </c>
      <c r="R7" s="19">
        <f t="shared" si="6"/>
        <v>0</v>
      </c>
      <c r="S7" s="19">
        <f t="shared" si="7"/>
        <v>0</v>
      </c>
      <c r="T7" s="18">
        <f t="shared" si="8"/>
        <v>0</v>
      </c>
      <c r="U7" s="19">
        <f t="shared" si="9"/>
        <v>0.20937500000000001</v>
      </c>
      <c r="V7" s="19">
        <f t="shared" si="9"/>
        <v>1.1842105263157896</v>
      </c>
      <c r="W7" s="19">
        <f t="shared" si="10"/>
        <v>43.815789473684212</v>
      </c>
      <c r="X7" s="19">
        <f t="shared" si="11"/>
        <v>32.104121475054228</v>
      </c>
      <c r="Y7" s="19">
        <f t="shared" si="12"/>
        <v>0.55921052631578949</v>
      </c>
      <c r="Z7" s="19">
        <f t="shared" si="12"/>
        <v>6.5789473684210523E-2</v>
      </c>
      <c r="AA7" s="19">
        <f t="shared" si="13"/>
        <v>2.1176470588235294</v>
      </c>
      <c r="AB7" s="19">
        <f t="shared" si="14"/>
        <v>18.000000000000004</v>
      </c>
      <c r="AC7" s="19">
        <f t="shared" si="15"/>
        <v>0</v>
      </c>
      <c r="AD7" s="19">
        <f t="shared" si="15"/>
        <v>0</v>
      </c>
      <c r="AE7" s="19" t="e">
        <f t="shared" si="16"/>
        <v>#DIV/0!</v>
      </c>
      <c r="AF7" s="19">
        <f t="shared" si="17"/>
        <v>5.3618421052631575</v>
      </c>
      <c r="AG7" s="19">
        <f t="shared" si="17"/>
        <v>0</v>
      </c>
      <c r="AH7" s="19">
        <f t="shared" si="17"/>
        <v>3.2894736842105261E-2</v>
      </c>
      <c r="AI7" s="19">
        <f t="shared" si="17"/>
        <v>0</v>
      </c>
      <c r="AJ7" s="19">
        <f t="shared" si="17"/>
        <v>0</v>
      </c>
      <c r="AK7" s="19">
        <f t="shared" si="17"/>
        <v>12.5</v>
      </c>
      <c r="AL7" s="19">
        <f t="shared" si="17"/>
        <v>20.625</v>
      </c>
      <c r="AM7" s="19">
        <f t="shared" si="17"/>
        <v>0</v>
      </c>
      <c r="AN7" s="19">
        <f t="shared" si="18"/>
        <v>1091.8421052631579</v>
      </c>
      <c r="AO7" s="20"/>
      <c r="AP7" s="17" t="s">
        <v>91</v>
      </c>
      <c r="AQ7" s="16">
        <v>100</v>
      </c>
      <c r="AR7" s="16">
        <v>1091.8421052631579</v>
      </c>
      <c r="AS7" s="16">
        <v>261.20624527826749</v>
      </c>
      <c r="AT7" s="16">
        <v>15</v>
      </c>
      <c r="AU7" s="19">
        <v>555</v>
      </c>
      <c r="AV7" s="16">
        <v>31.578947368421051</v>
      </c>
      <c r="AW7" s="19">
        <v>536.84210526315792</v>
      </c>
      <c r="AX7" s="16">
        <v>0</v>
      </c>
      <c r="AY7" s="19">
        <v>0</v>
      </c>
      <c r="AZ7" s="16">
        <v>0</v>
      </c>
      <c r="BA7" s="16">
        <v>0</v>
      </c>
      <c r="BB7" s="16">
        <v>0</v>
      </c>
      <c r="BC7" s="19">
        <f t="shared" si="22"/>
        <v>0</v>
      </c>
      <c r="BD7" s="16">
        <v>1.675</v>
      </c>
      <c r="BE7" s="16">
        <v>9.4736842105263168</v>
      </c>
      <c r="BF7" s="19">
        <v>350.5263157894737</v>
      </c>
      <c r="BG7" s="16">
        <v>4.4736842105263159</v>
      </c>
      <c r="BH7" s="16">
        <v>0.52631578947368418</v>
      </c>
      <c r="BI7" s="16">
        <v>0</v>
      </c>
      <c r="BJ7" s="16">
        <v>0</v>
      </c>
      <c r="BK7" s="16">
        <v>42.89473684210526</v>
      </c>
      <c r="BL7" s="16">
        <v>0</v>
      </c>
      <c r="BM7" s="16">
        <v>0.26315789473684209</v>
      </c>
      <c r="BN7" s="16">
        <v>0</v>
      </c>
      <c r="BO7" s="4">
        <v>0</v>
      </c>
      <c r="BP7" s="4">
        <v>100</v>
      </c>
      <c r="BQ7" s="4">
        <v>165</v>
      </c>
      <c r="BR7" s="4">
        <v>0</v>
      </c>
    </row>
    <row r="8" spans="1:70">
      <c r="B8" s="1"/>
      <c r="D8" s="16"/>
      <c r="E8" s="18"/>
      <c r="F8" s="19"/>
      <c r="G8" s="19"/>
      <c r="H8" s="19"/>
      <c r="I8" s="18"/>
      <c r="J8" s="19"/>
      <c r="K8" s="19"/>
      <c r="L8" s="18"/>
      <c r="M8" s="19"/>
      <c r="N8" s="19"/>
      <c r="O8" s="18"/>
      <c r="P8" s="19"/>
      <c r="Q8" s="19"/>
      <c r="R8" s="19"/>
      <c r="S8" s="19"/>
      <c r="T8" s="18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20"/>
      <c r="AP8" s="17"/>
      <c r="AQ8" s="16"/>
      <c r="AR8" s="16"/>
      <c r="AS8" s="16"/>
      <c r="AT8" s="16"/>
      <c r="AU8" s="19"/>
      <c r="AV8" s="16"/>
      <c r="AW8" s="19"/>
      <c r="AX8" s="16"/>
      <c r="AY8" s="19"/>
      <c r="AZ8" s="16"/>
      <c r="BA8" s="16"/>
      <c r="BB8" s="16"/>
      <c r="BC8" s="19"/>
      <c r="BD8" s="16"/>
      <c r="BE8" s="16"/>
      <c r="BF8" s="19"/>
      <c r="BG8" s="16"/>
      <c r="BH8" s="16"/>
      <c r="BI8" s="16"/>
      <c r="BJ8" s="16"/>
      <c r="BK8" s="16"/>
      <c r="BL8" s="16"/>
      <c r="BM8" s="16"/>
      <c r="BN8" s="16"/>
      <c r="BO8" s="4"/>
      <c r="BP8" s="4"/>
      <c r="BQ8" s="4"/>
    </row>
    <row r="9" spans="1:70">
      <c r="A9" s="1">
        <v>1</v>
      </c>
      <c r="B9" s="1">
        <v>100</v>
      </c>
      <c r="C9" s="2" t="s">
        <v>105</v>
      </c>
      <c r="D9" s="16">
        <v>99.6</v>
      </c>
      <c r="E9" s="18">
        <f t="shared" ref="E9:H11" si="24">AR9*($D9/$AQ9)</f>
        <v>194.5188</v>
      </c>
      <c r="F9" s="19">
        <f t="shared" si="24"/>
        <v>46.535598086124409</v>
      </c>
      <c r="G9" s="19">
        <f t="shared" si="24"/>
        <v>1.5936000000000001</v>
      </c>
      <c r="H9" s="19">
        <f t="shared" si="24"/>
        <v>58.963200000000001</v>
      </c>
      <c r="I9" s="18">
        <f t="shared" ref="I9:I11" si="25">H9/$E9*100</f>
        <v>30.312339989759344</v>
      </c>
      <c r="J9" s="19">
        <f t="shared" ref="J9:K11" si="26">AV9*($D9/$AQ9)</f>
        <v>3.2867999999999999</v>
      </c>
      <c r="K9" s="19">
        <f t="shared" si="26"/>
        <v>55.875599999999991</v>
      </c>
      <c r="L9" s="18">
        <f t="shared" ref="L9:L11" si="27">K9/$E9*100</f>
        <v>28.725038402457752</v>
      </c>
      <c r="M9" s="19">
        <f t="shared" ref="M9:N11" si="28">AX9*($D9/$AQ9)</f>
        <v>4.9800000000000004</v>
      </c>
      <c r="N9" s="19">
        <f t="shared" si="28"/>
        <v>79.680000000000007</v>
      </c>
      <c r="O9" s="18">
        <f t="shared" ref="O9:O11" si="29">N9/$E9*100</f>
        <v>40.9626216077829</v>
      </c>
      <c r="P9" s="19">
        <f t="shared" ref="P9:R11" si="30">AZ9*($D9/$AQ9)</f>
        <v>0</v>
      </c>
      <c r="Q9" s="19">
        <f t="shared" si="30"/>
        <v>0</v>
      </c>
      <c r="R9" s="19">
        <f t="shared" si="30"/>
        <v>0</v>
      </c>
      <c r="S9" s="19">
        <f t="shared" ref="S9:S11" si="31">R9*8.36</f>
        <v>0</v>
      </c>
      <c r="T9" s="18">
        <f t="shared" ref="T9:T11" si="32">S9/$E9*100</f>
        <v>0</v>
      </c>
      <c r="U9" s="19">
        <f t="shared" ref="U9:V11" si="33">BD9*($D9/$AQ9)</f>
        <v>0.13695000000000002</v>
      </c>
      <c r="V9" s="19">
        <f t="shared" si="33"/>
        <v>0.996</v>
      </c>
      <c r="W9" s="19">
        <f t="shared" ref="W9:W11" si="34">V9*37</f>
        <v>36.851999999999997</v>
      </c>
      <c r="X9" s="19">
        <f t="shared" ref="X9:X11" si="35">W9/$E9*100</f>
        <v>18.945212493599588</v>
      </c>
      <c r="Y9" s="19">
        <f t="shared" ref="Y9:Z11" si="36">BG9*($D9/$AQ9)</f>
        <v>0.498</v>
      </c>
      <c r="Z9" s="19">
        <f t="shared" si="36"/>
        <v>0</v>
      </c>
      <c r="AA9" s="19">
        <f t="shared" ref="AA9:AA11" si="37">V9/Y9</f>
        <v>2</v>
      </c>
      <c r="AB9" s="19" t="e">
        <f t="shared" ref="AB9:AB11" si="38">V9/Z9</f>
        <v>#DIV/0!</v>
      </c>
      <c r="AC9" s="19">
        <f t="shared" ref="AC9:AD11" si="39">BI9*($D9/$AQ9)</f>
        <v>4.9800000000000004</v>
      </c>
      <c r="AD9" s="19">
        <f t="shared" si="39"/>
        <v>0</v>
      </c>
      <c r="AE9" s="19" t="e">
        <f t="shared" ref="AE9:AE11" si="40">AC9/AD9</f>
        <v>#DIV/0!</v>
      </c>
      <c r="AF9" s="19">
        <f t="shared" ref="AF9:AM11" si="41">BK9*($D9/$AQ9)</f>
        <v>6.9719999999999995</v>
      </c>
      <c r="AG9" s="19">
        <f t="shared" si="41"/>
        <v>0</v>
      </c>
      <c r="AH9" s="19">
        <f t="shared" si="41"/>
        <v>4.9800000000000004E-2</v>
      </c>
      <c r="AI9" s="19">
        <f t="shared" si="41"/>
        <v>0.996</v>
      </c>
      <c r="AJ9" s="19">
        <f t="shared" si="41"/>
        <v>0</v>
      </c>
      <c r="AK9" s="19">
        <f t="shared" si="41"/>
        <v>8.9640000000000004</v>
      </c>
      <c r="AL9" s="19">
        <f t="shared" si="41"/>
        <v>20.916</v>
      </c>
      <c r="AM9" s="19">
        <f t="shared" si="41"/>
        <v>0</v>
      </c>
      <c r="AN9" s="19">
        <f t="shared" ref="AN9:AN11" si="42">E9/D9*100</f>
        <v>195.3</v>
      </c>
      <c r="AO9" s="20"/>
      <c r="AP9" s="17" t="s">
        <v>105</v>
      </c>
      <c r="AQ9" s="16">
        <v>100</v>
      </c>
      <c r="AR9" s="16">
        <v>195.3</v>
      </c>
      <c r="AS9" s="16">
        <v>46.722488038277518</v>
      </c>
      <c r="AT9" s="16">
        <v>1.6</v>
      </c>
      <c r="AU9" s="19">
        <v>59.2</v>
      </c>
      <c r="AV9" s="16">
        <v>3.3</v>
      </c>
      <c r="AW9" s="19">
        <v>56.099999999999994</v>
      </c>
      <c r="AX9" s="16">
        <v>5</v>
      </c>
      <c r="AY9" s="19">
        <v>80</v>
      </c>
      <c r="AZ9" s="16">
        <v>0</v>
      </c>
      <c r="BA9" s="16">
        <v>0</v>
      </c>
      <c r="BB9" s="16">
        <v>0</v>
      </c>
      <c r="BC9" s="19">
        <v>0</v>
      </c>
      <c r="BD9" s="16">
        <v>0.13750000000000001</v>
      </c>
      <c r="BE9" s="16">
        <v>1</v>
      </c>
      <c r="BF9" s="19">
        <v>37</v>
      </c>
      <c r="BG9" s="16">
        <v>0.5</v>
      </c>
      <c r="BH9" s="16">
        <v>0</v>
      </c>
      <c r="BI9" s="16">
        <v>5</v>
      </c>
      <c r="BJ9" s="16">
        <v>0</v>
      </c>
      <c r="BK9" s="16">
        <v>7</v>
      </c>
      <c r="BL9" s="16">
        <v>0</v>
      </c>
      <c r="BM9" s="16">
        <v>0.05</v>
      </c>
      <c r="BN9" s="16">
        <v>1</v>
      </c>
      <c r="BO9" s="4">
        <v>0</v>
      </c>
      <c r="BP9" s="4">
        <v>9</v>
      </c>
      <c r="BQ9" s="4">
        <v>21</v>
      </c>
      <c r="BR9" s="4">
        <v>0</v>
      </c>
    </row>
    <row r="10" spans="1:70">
      <c r="A10" s="1">
        <v>1</v>
      </c>
      <c r="B10" s="1">
        <v>100</v>
      </c>
      <c r="C10" s="2" t="s">
        <v>186</v>
      </c>
      <c r="D10" s="16">
        <v>25</v>
      </c>
      <c r="E10" s="18">
        <f t="shared" si="24"/>
        <v>387.82166666666666</v>
      </c>
      <c r="F10" s="19">
        <f t="shared" si="24"/>
        <v>92.780303030303031</v>
      </c>
      <c r="G10" s="19">
        <f t="shared" si="24"/>
        <v>1.7083333333333333</v>
      </c>
      <c r="H10" s="19">
        <f t="shared" si="24"/>
        <v>63.208333333333329</v>
      </c>
      <c r="I10" s="18">
        <f t="shared" si="25"/>
        <v>16.298298616632216</v>
      </c>
      <c r="J10" s="19">
        <f t="shared" si="26"/>
        <v>2.5</v>
      </c>
      <c r="K10" s="19">
        <f t="shared" si="26"/>
        <v>42.5</v>
      </c>
      <c r="L10" s="18">
        <f t="shared" si="27"/>
        <v>10.958645081717112</v>
      </c>
      <c r="M10" s="19">
        <f t="shared" si="28"/>
        <v>16.5</v>
      </c>
      <c r="N10" s="19">
        <f t="shared" si="28"/>
        <v>264</v>
      </c>
      <c r="O10" s="18">
        <f t="shared" si="29"/>
        <v>68.072524742901592</v>
      </c>
      <c r="P10" s="19">
        <f t="shared" si="30"/>
        <v>0</v>
      </c>
      <c r="Q10" s="19">
        <f t="shared" si="30"/>
        <v>0</v>
      </c>
      <c r="R10" s="19">
        <f t="shared" si="30"/>
        <v>2.166666666666667</v>
      </c>
      <c r="S10" s="19">
        <f t="shared" si="31"/>
        <v>18.113333333333333</v>
      </c>
      <c r="T10" s="18">
        <f t="shared" si="32"/>
        <v>4.6705315587490821</v>
      </c>
      <c r="U10" s="19">
        <f t="shared" si="33"/>
        <v>0</v>
      </c>
      <c r="V10" s="19">
        <f t="shared" si="33"/>
        <v>0.16666666666666669</v>
      </c>
      <c r="W10" s="19">
        <f t="shared" si="34"/>
        <v>6.166666666666667</v>
      </c>
      <c r="X10" s="19">
        <f t="shared" si="35"/>
        <v>1.5900779138177772</v>
      </c>
      <c r="Y10" s="19">
        <f t="shared" si="36"/>
        <v>0.16666666666666669</v>
      </c>
      <c r="Z10" s="19">
        <f t="shared" si="36"/>
        <v>0.20833333333333334</v>
      </c>
      <c r="AA10" s="19">
        <f t="shared" si="37"/>
        <v>1</v>
      </c>
      <c r="AB10" s="19">
        <f t="shared" si="38"/>
        <v>0.8</v>
      </c>
      <c r="AC10" s="19">
        <f t="shared" si="39"/>
        <v>0.54166666666666674</v>
      </c>
      <c r="AD10" s="19">
        <f t="shared" si="39"/>
        <v>11.666666666666666</v>
      </c>
      <c r="AE10" s="19">
        <f t="shared" si="40"/>
        <v>4.6428571428571437E-2</v>
      </c>
      <c r="AF10" s="19">
        <f t="shared" si="41"/>
        <v>0</v>
      </c>
      <c r="AG10" s="19">
        <f t="shared" si="41"/>
        <v>0</v>
      </c>
      <c r="AH10" s="19">
        <f t="shared" si="41"/>
        <v>0</v>
      </c>
      <c r="AI10" s="19">
        <f t="shared" si="41"/>
        <v>0</v>
      </c>
      <c r="AJ10" s="19">
        <f t="shared" si="41"/>
        <v>0</v>
      </c>
      <c r="AK10" s="19">
        <f t="shared" si="41"/>
        <v>0</v>
      </c>
      <c r="AL10" s="19">
        <f t="shared" si="41"/>
        <v>0</v>
      </c>
      <c r="AM10" s="19">
        <f t="shared" si="41"/>
        <v>0</v>
      </c>
      <c r="AN10" s="19">
        <f t="shared" si="42"/>
        <v>1551.2866666666666</v>
      </c>
      <c r="AO10" s="20"/>
      <c r="AP10" s="17" t="s">
        <v>186</v>
      </c>
      <c r="AQ10" s="16">
        <v>100</v>
      </c>
      <c r="AR10" s="16">
        <v>1551.2866666666666</v>
      </c>
      <c r="AS10" s="16">
        <v>371.12121212121212</v>
      </c>
      <c r="AT10" s="16">
        <v>6.833333333333333</v>
      </c>
      <c r="AU10" s="19">
        <v>252.83333333333331</v>
      </c>
      <c r="AV10" s="16">
        <v>10</v>
      </c>
      <c r="AW10" s="19">
        <v>170</v>
      </c>
      <c r="AX10" s="16">
        <v>66</v>
      </c>
      <c r="AY10" s="19">
        <v>1056</v>
      </c>
      <c r="AZ10" s="16">
        <v>0</v>
      </c>
      <c r="BA10" s="16">
        <v>0</v>
      </c>
      <c r="BB10" s="16">
        <v>8.6666666666666679</v>
      </c>
      <c r="BC10" s="19">
        <v>72.453333333333333</v>
      </c>
      <c r="BD10" s="16">
        <v>0</v>
      </c>
      <c r="BE10" s="16">
        <v>0.66666666666666674</v>
      </c>
      <c r="BF10" s="19">
        <v>24.666666666666668</v>
      </c>
      <c r="BG10" s="16">
        <v>0.66666666666666674</v>
      </c>
      <c r="BH10" s="16">
        <v>0.83333333333333337</v>
      </c>
      <c r="BI10" s="16">
        <v>2.166666666666667</v>
      </c>
      <c r="BJ10" s="16">
        <v>46.666666666666664</v>
      </c>
      <c r="BK10" s="16">
        <v>0</v>
      </c>
      <c r="BL10" s="16">
        <v>0</v>
      </c>
      <c r="BM10" s="16">
        <v>0</v>
      </c>
      <c r="BN10" s="16">
        <v>0</v>
      </c>
      <c r="BO10" s="4">
        <v>0</v>
      </c>
      <c r="BP10" s="4">
        <v>0</v>
      </c>
      <c r="BQ10" s="4">
        <v>0</v>
      </c>
      <c r="BR10" s="4">
        <v>0</v>
      </c>
    </row>
    <row r="11" spans="1:70">
      <c r="A11" s="1">
        <v>1</v>
      </c>
      <c r="B11" s="1">
        <v>100</v>
      </c>
      <c r="C11" s="2" t="s">
        <v>99</v>
      </c>
      <c r="D11" s="16">
        <v>100</v>
      </c>
      <c r="E11" s="18">
        <f t="shared" si="24"/>
        <v>153</v>
      </c>
      <c r="F11" s="19">
        <f t="shared" si="24"/>
        <v>36</v>
      </c>
      <c r="G11" s="19">
        <f t="shared" si="24"/>
        <v>0.1</v>
      </c>
      <c r="H11" s="19">
        <f t="shared" si="24"/>
        <v>3.7</v>
      </c>
      <c r="I11" s="18">
        <f t="shared" si="25"/>
        <v>2.4183006535947715</v>
      </c>
      <c r="J11" s="19">
        <f t="shared" si="26"/>
        <v>0.5</v>
      </c>
      <c r="K11" s="19">
        <f t="shared" si="26"/>
        <v>8.5</v>
      </c>
      <c r="L11" s="18">
        <f t="shared" si="27"/>
        <v>5.5555555555555554</v>
      </c>
      <c r="M11" s="19">
        <f t="shared" si="28"/>
        <v>8.8000000000000007</v>
      </c>
      <c r="N11" s="19">
        <f t="shared" si="28"/>
        <v>140.80000000000001</v>
      </c>
      <c r="O11" s="18">
        <f t="shared" si="29"/>
        <v>92.026143790849673</v>
      </c>
      <c r="P11" s="19">
        <f t="shared" si="30"/>
        <v>0</v>
      </c>
      <c r="Q11" s="19">
        <f t="shared" si="30"/>
        <v>0</v>
      </c>
      <c r="R11" s="19">
        <f t="shared" si="30"/>
        <v>0.1</v>
      </c>
      <c r="S11" s="19">
        <f t="shared" si="31"/>
        <v>0.83599999999999997</v>
      </c>
      <c r="T11" s="18">
        <f t="shared" si="32"/>
        <v>0.54640522875816999</v>
      </c>
      <c r="U11" s="19">
        <f t="shared" si="33"/>
        <v>0.03</v>
      </c>
      <c r="V11" s="19">
        <f t="shared" si="33"/>
        <v>0</v>
      </c>
      <c r="W11" s="19">
        <f t="shared" si="34"/>
        <v>0</v>
      </c>
      <c r="X11" s="19">
        <f t="shared" si="35"/>
        <v>0</v>
      </c>
      <c r="Y11" s="19">
        <f t="shared" si="36"/>
        <v>0</v>
      </c>
      <c r="Z11" s="19">
        <f t="shared" si="36"/>
        <v>0</v>
      </c>
      <c r="AA11" s="19" t="e">
        <f t="shared" si="37"/>
        <v>#DIV/0!</v>
      </c>
      <c r="AB11" s="19" t="e">
        <f t="shared" si="38"/>
        <v>#DIV/0!</v>
      </c>
      <c r="AC11" s="19">
        <f t="shared" si="39"/>
        <v>8.8000000000000007</v>
      </c>
      <c r="AD11" s="19">
        <f t="shared" si="39"/>
        <v>0</v>
      </c>
      <c r="AE11" s="19" t="e">
        <f t="shared" si="40"/>
        <v>#DIV/0!</v>
      </c>
      <c r="AF11" s="19">
        <f t="shared" si="41"/>
        <v>0</v>
      </c>
      <c r="AG11" s="19">
        <f t="shared" si="41"/>
        <v>0</v>
      </c>
      <c r="AH11" s="19">
        <f t="shared" si="41"/>
        <v>0</v>
      </c>
      <c r="AI11" s="19">
        <f t="shared" si="41"/>
        <v>0</v>
      </c>
      <c r="AJ11" s="19">
        <f t="shared" si="41"/>
        <v>0</v>
      </c>
      <c r="AK11" s="19">
        <f t="shared" si="41"/>
        <v>0</v>
      </c>
      <c r="AL11" s="19">
        <f t="shared" si="41"/>
        <v>0</v>
      </c>
      <c r="AM11" s="19">
        <f t="shared" si="41"/>
        <v>0</v>
      </c>
      <c r="AN11" s="19">
        <f t="shared" si="42"/>
        <v>153</v>
      </c>
      <c r="AO11" s="20"/>
      <c r="AP11" s="17" t="s">
        <v>99</v>
      </c>
      <c r="AQ11" s="16">
        <v>100</v>
      </c>
      <c r="AR11" s="16">
        <v>153</v>
      </c>
      <c r="AS11" s="16">
        <v>36</v>
      </c>
      <c r="AT11" s="16">
        <v>0.1</v>
      </c>
      <c r="AU11" s="19">
        <v>3.7</v>
      </c>
      <c r="AV11" s="16">
        <v>0.5</v>
      </c>
      <c r="AW11" s="19">
        <v>8.5</v>
      </c>
      <c r="AX11" s="16">
        <v>8.8000000000000007</v>
      </c>
      <c r="AY11" s="19">
        <v>140.80000000000001</v>
      </c>
      <c r="AZ11" s="16">
        <v>0</v>
      </c>
      <c r="BA11" s="16">
        <v>0</v>
      </c>
      <c r="BB11" s="16">
        <v>0.1</v>
      </c>
      <c r="BC11" s="19">
        <v>0.83599999999999997</v>
      </c>
      <c r="BD11" s="16">
        <v>0.03</v>
      </c>
      <c r="BE11" s="16">
        <v>0</v>
      </c>
      <c r="BF11" s="19">
        <v>0</v>
      </c>
      <c r="BG11" s="16">
        <v>0</v>
      </c>
      <c r="BH11" s="16">
        <v>0</v>
      </c>
      <c r="BI11" s="16">
        <v>8.8000000000000007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4">
        <v>0</v>
      </c>
      <c r="BP11" s="4">
        <v>0</v>
      </c>
      <c r="BQ11" s="4">
        <v>0</v>
      </c>
      <c r="BR11" s="4">
        <v>0</v>
      </c>
    </row>
    <row r="12" spans="1:70">
      <c r="B12" s="6"/>
      <c r="D12" s="16"/>
      <c r="E12" s="18"/>
      <c r="F12" s="19"/>
      <c r="G12" s="19"/>
      <c r="H12" s="19"/>
      <c r="I12" s="18"/>
      <c r="J12" s="19"/>
      <c r="K12" s="19"/>
      <c r="L12" s="18"/>
      <c r="M12" s="19"/>
      <c r="N12" s="19"/>
      <c r="O12" s="18"/>
      <c r="P12" s="19"/>
      <c r="Q12" s="19"/>
      <c r="R12" s="19"/>
      <c r="S12" s="19"/>
      <c r="T12" s="18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20"/>
      <c r="AP12" s="17"/>
      <c r="AQ12" s="16"/>
      <c r="AR12" s="16"/>
      <c r="AS12" s="16"/>
      <c r="AT12" s="16"/>
      <c r="AU12" s="19"/>
      <c r="AV12" s="16"/>
      <c r="AW12" s="19"/>
      <c r="AX12" s="16"/>
      <c r="AY12" s="19"/>
      <c r="AZ12" s="16"/>
      <c r="BA12" s="16"/>
      <c r="BB12" s="16"/>
      <c r="BC12" s="19"/>
      <c r="BD12" s="16"/>
      <c r="BE12" s="16"/>
      <c r="BF12" s="19"/>
      <c r="BG12" s="16"/>
      <c r="BH12" s="16"/>
      <c r="BI12" s="16"/>
      <c r="BJ12" s="16"/>
      <c r="BK12" s="16"/>
      <c r="BL12" s="16"/>
      <c r="BM12" s="16"/>
      <c r="BN12" s="16"/>
      <c r="BO12" s="4"/>
      <c r="BP12" s="4"/>
      <c r="BQ12" s="4"/>
    </row>
    <row r="13" spans="1:70" s="16" customFormat="1">
      <c r="B13" s="20"/>
      <c r="C13" s="21" t="s">
        <v>26</v>
      </c>
      <c r="D13" s="50">
        <f t="shared" ref="D13:AN13" si="43">SUM(D2:D11)</f>
        <v>522.5</v>
      </c>
      <c r="E13" s="22">
        <f t="shared" si="43"/>
        <v>2760.2206298245615</v>
      </c>
      <c r="F13" s="22">
        <f t="shared" si="43"/>
        <v>658.92607412070845</v>
      </c>
      <c r="G13" s="22">
        <f t="shared" si="43"/>
        <v>22.583133333333329</v>
      </c>
      <c r="H13" s="22">
        <f t="shared" si="43"/>
        <v>835.57593333333352</v>
      </c>
      <c r="I13" s="22" t="e">
        <f t="shared" si="43"/>
        <v>#DIV/0!</v>
      </c>
      <c r="J13" s="22">
        <f t="shared" si="43"/>
        <v>24.604068421052631</v>
      </c>
      <c r="K13" s="22">
        <f t="shared" si="43"/>
        <v>418.2691631578947</v>
      </c>
      <c r="L13" s="22" t="e">
        <f t="shared" si="43"/>
        <v>#DIV/0!</v>
      </c>
      <c r="M13" s="22">
        <f t="shared" si="43"/>
        <v>87.289699999999996</v>
      </c>
      <c r="N13" s="22">
        <f t="shared" si="43"/>
        <v>1396.6351999999999</v>
      </c>
      <c r="O13" s="22" t="e">
        <f t="shared" si="43"/>
        <v>#DIV/0!</v>
      </c>
      <c r="P13" s="22">
        <f t="shared" si="43"/>
        <v>0</v>
      </c>
      <c r="Q13" s="22">
        <f t="shared" si="43"/>
        <v>0</v>
      </c>
      <c r="R13" s="22">
        <f t="shared" si="43"/>
        <v>16.287466666666671</v>
      </c>
      <c r="S13" s="22">
        <f t="shared" si="43"/>
        <v>136.16322133333335</v>
      </c>
      <c r="T13" s="22" t="e">
        <f t="shared" si="43"/>
        <v>#DIV/0!</v>
      </c>
      <c r="U13" s="22">
        <f t="shared" si="43"/>
        <v>2.4955249999999998</v>
      </c>
      <c r="V13" s="22">
        <f t="shared" si="43"/>
        <v>12.240077192982456</v>
      </c>
      <c r="W13" s="22">
        <f t="shared" si="43"/>
        <v>452.88285614035084</v>
      </c>
      <c r="X13" s="22" t="e">
        <f t="shared" si="43"/>
        <v>#DIV/0!</v>
      </c>
      <c r="Y13" s="22">
        <f t="shared" si="43"/>
        <v>5.3998771929824558</v>
      </c>
      <c r="Z13" s="22">
        <f t="shared" si="43"/>
        <v>1.3301228070175439</v>
      </c>
      <c r="AA13" s="22" t="e">
        <f t="shared" si="43"/>
        <v>#DIV/0!</v>
      </c>
      <c r="AB13" s="22" t="e">
        <f t="shared" si="43"/>
        <v>#DIV/0!</v>
      </c>
      <c r="AC13" s="22">
        <f t="shared" si="43"/>
        <v>16.361666666666668</v>
      </c>
      <c r="AD13" s="22">
        <f t="shared" si="43"/>
        <v>38.783666666666662</v>
      </c>
      <c r="AE13" s="20" t="e">
        <f t="shared" si="43"/>
        <v>#DIV/0!</v>
      </c>
      <c r="AF13" s="22">
        <f t="shared" si="43"/>
        <v>50.673842105263155</v>
      </c>
      <c r="AG13" s="22">
        <f t="shared" si="43"/>
        <v>0</v>
      </c>
      <c r="AH13" s="22">
        <f t="shared" si="43"/>
        <v>0.42469473684210524</v>
      </c>
      <c r="AI13" s="22">
        <f t="shared" si="43"/>
        <v>0.996</v>
      </c>
      <c r="AJ13" s="22">
        <f t="shared" si="43"/>
        <v>0.16200000000000001</v>
      </c>
      <c r="AK13" s="22">
        <f t="shared" si="43"/>
        <v>130.904</v>
      </c>
      <c r="AL13" s="22">
        <f t="shared" si="43"/>
        <v>213.98099999999999</v>
      </c>
      <c r="AM13" s="22">
        <f t="shared" si="43"/>
        <v>79.994</v>
      </c>
      <c r="AN13" s="22">
        <f t="shared" si="43"/>
        <v>7899.3287719298251</v>
      </c>
      <c r="BR13" s="22"/>
    </row>
    <row r="14" spans="1:70" s="16" customFormat="1">
      <c r="A14" s="20"/>
      <c r="B14" s="20"/>
      <c r="C14" s="21" t="s">
        <v>36</v>
      </c>
      <c r="D14" s="20"/>
      <c r="E14" s="23">
        <f>SUM(G14,J14,M14,R14)</f>
        <v>2786.6435178245611</v>
      </c>
      <c r="F14" s="24"/>
      <c r="G14" s="23">
        <f>G13*37</f>
        <v>835.57593333333318</v>
      </c>
      <c r="H14" s="23"/>
      <c r="I14" s="23"/>
      <c r="J14" s="23">
        <f>J13*17</f>
        <v>418.2691631578947</v>
      </c>
      <c r="K14" s="23"/>
      <c r="L14" s="23"/>
      <c r="M14" s="23">
        <f>M13*16</f>
        <v>1396.6351999999999</v>
      </c>
      <c r="N14" s="24"/>
      <c r="O14" s="23"/>
      <c r="P14" s="24"/>
      <c r="Q14" s="22"/>
      <c r="R14" s="23">
        <f>R13*8.36</f>
        <v>136.16322133333335</v>
      </c>
      <c r="S14" s="24"/>
      <c r="T14" s="23"/>
      <c r="U14" s="22"/>
      <c r="V14" s="22"/>
      <c r="W14" s="22"/>
      <c r="X14" s="23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BR14" s="19"/>
    </row>
    <row r="15" spans="1:70" s="16" customFormat="1">
      <c r="A15" s="20"/>
      <c r="B15" s="20"/>
      <c r="C15" s="21" t="s">
        <v>37</v>
      </c>
      <c r="D15" s="20"/>
      <c r="E15" s="22"/>
      <c r="F15" s="22"/>
      <c r="G15" s="24">
        <f>G14/$E14*100</f>
        <v>29.985031382329062</v>
      </c>
      <c r="H15" s="24"/>
      <c r="I15" s="23"/>
      <c r="J15" s="24">
        <f>J14/$E14*100</f>
        <v>15.009783651280353</v>
      </c>
      <c r="K15" s="24"/>
      <c r="L15" s="23"/>
      <c r="M15" s="24">
        <f>M14/$E14*100</f>
        <v>50.118904376054033</v>
      </c>
      <c r="N15" s="22"/>
      <c r="O15" s="23"/>
      <c r="P15" s="22"/>
      <c r="Q15" s="22"/>
      <c r="R15" s="24">
        <f>R14/$E14*100</f>
        <v>4.8862805903365567</v>
      </c>
      <c r="S15" s="22"/>
      <c r="T15" s="23"/>
      <c r="U15" s="22"/>
      <c r="V15" s="22"/>
      <c r="W15" s="22"/>
      <c r="X15" s="23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BR15" s="19"/>
    </row>
    <row r="16" spans="1:70" s="16" customFormat="1">
      <c r="A16" s="20"/>
      <c r="B16" s="20"/>
      <c r="C16" s="21" t="s">
        <v>40</v>
      </c>
      <c r="D16" s="25">
        <f>E14/D13*100</f>
        <v>533.3289029329303</v>
      </c>
      <c r="E16" s="22"/>
      <c r="F16" s="22"/>
      <c r="G16" s="22"/>
      <c r="H16" s="22"/>
      <c r="I16" s="23"/>
      <c r="J16" s="22"/>
      <c r="K16" s="22"/>
      <c r="L16" s="23"/>
      <c r="M16" s="22"/>
      <c r="N16" s="22"/>
      <c r="O16" s="23"/>
      <c r="P16" s="22">
        <f>SUM(M15:R15)</f>
        <v>55.005184966390587</v>
      </c>
      <c r="Q16" s="22"/>
      <c r="R16" s="22"/>
      <c r="S16" s="22"/>
      <c r="T16" s="23"/>
      <c r="U16" s="22"/>
      <c r="V16" s="22"/>
      <c r="W16" s="22"/>
      <c r="X16" s="23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BR16" s="19"/>
    </row>
    <row r="17" spans="1:70" s="6" customFormat="1">
      <c r="B17" s="11"/>
      <c r="C17" s="10"/>
      <c r="E17" s="7"/>
      <c r="F17" s="8"/>
      <c r="G17" s="9"/>
      <c r="H17" s="8"/>
      <c r="I17" s="7"/>
      <c r="J17" s="9"/>
      <c r="K17" s="8"/>
      <c r="L17" s="7"/>
      <c r="M17" s="9"/>
      <c r="N17" s="8"/>
      <c r="O17" s="7"/>
      <c r="P17" s="8"/>
      <c r="Q17" s="8"/>
      <c r="R17" s="9"/>
      <c r="S17" s="8"/>
      <c r="T17" s="7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P17" s="10"/>
      <c r="AQ17" s="10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</row>
    <row r="18" spans="1:70" s="16" customFormat="1">
      <c r="A18" s="16">
        <v>1</v>
      </c>
      <c r="B18" s="16">
        <v>200</v>
      </c>
      <c r="C18" s="17" t="s">
        <v>81</v>
      </c>
      <c r="D18" s="16">
        <v>80</v>
      </c>
      <c r="E18" s="18">
        <f t="shared" ref="E18:H29" si="44">AR18*($D18/$AQ18)</f>
        <v>204.8</v>
      </c>
      <c r="F18" s="19">
        <f t="shared" si="44"/>
        <v>48.800000000000004</v>
      </c>
      <c r="G18" s="19">
        <f t="shared" si="44"/>
        <v>0.32000000000000006</v>
      </c>
      <c r="H18" s="19">
        <f t="shared" si="44"/>
        <v>11.840000000000002</v>
      </c>
      <c r="I18" s="18">
        <f t="shared" ref="I18:I29" si="45">H18/$E18*100</f>
        <v>5.78125</v>
      </c>
      <c r="J18" s="19">
        <f t="shared" ref="J18:K29" si="46">AV18*($D18/$AQ18)</f>
        <v>4</v>
      </c>
      <c r="K18" s="19">
        <f t="shared" si="46"/>
        <v>68</v>
      </c>
      <c r="L18" s="18">
        <f t="shared" ref="L18:L27" si="47">K18/$E18*100</f>
        <v>33.203125</v>
      </c>
      <c r="M18" s="19">
        <f t="shared" ref="M18:N29" si="48">AX18*($D18/$AQ18)</f>
        <v>4.88</v>
      </c>
      <c r="N18" s="19">
        <f t="shared" si="48"/>
        <v>78.08</v>
      </c>
      <c r="O18" s="18">
        <f t="shared" ref="O18:O29" si="49">N18/$E18*100</f>
        <v>38.125</v>
      </c>
      <c r="P18" s="19">
        <f t="shared" ref="P18:R29" si="50">AZ18*($D18/$AQ18)</f>
        <v>0</v>
      </c>
      <c r="Q18" s="19">
        <f t="shared" si="50"/>
        <v>0</v>
      </c>
      <c r="R18" s="19">
        <f>BB18*($D18/$AQ18)</f>
        <v>5.2</v>
      </c>
      <c r="S18" s="19">
        <f t="shared" ref="S18:S29" si="51">R18*8.36</f>
        <v>43.472000000000001</v>
      </c>
      <c r="T18" s="18">
        <f t="shared" ref="T18:T29" si="52">S18/$E18*100</f>
        <v>21.2265625</v>
      </c>
      <c r="U18" s="19">
        <f t="shared" ref="U18:V29" si="53">BD18*($D18/$AQ18)</f>
        <v>0</v>
      </c>
      <c r="V18" s="19">
        <f t="shared" si="53"/>
        <v>8.0000000000000016E-2</v>
      </c>
      <c r="W18" s="19">
        <f t="shared" ref="W18:W29" si="54">V18*37</f>
        <v>2.9600000000000004</v>
      </c>
      <c r="X18" s="19">
        <f t="shared" ref="X18:X29" si="55">W18/$E18*100</f>
        <v>1.4453125</v>
      </c>
      <c r="Y18" s="19">
        <f t="shared" ref="Y18:Z29" si="56">BG18*($D18/$AQ18)</f>
        <v>0</v>
      </c>
      <c r="Z18" s="19">
        <f t="shared" si="56"/>
        <v>0</v>
      </c>
      <c r="AA18" s="19" t="e">
        <f t="shared" ref="AA18:AA29" si="57">V18/Y18</f>
        <v>#DIV/0!</v>
      </c>
      <c r="AB18" s="19" t="e">
        <f t="shared" ref="AB18:AB29" si="58">V18/Z18</f>
        <v>#DIV/0!</v>
      </c>
      <c r="AC18" s="19">
        <f t="shared" ref="AC18:AD29" si="59">BI18*($D18/$AQ18)</f>
        <v>0</v>
      </c>
      <c r="AD18" s="19">
        <f t="shared" si="59"/>
        <v>0</v>
      </c>
      <c r="AE18" s="19" t="e">
        <f t="shared" ref="AE18:AE29" si="60">AC18/AD18</f>
        <v>#DIV/0!</v>
      </c>
      <c r="AF18" s="19">
        <f t="shared" ref="AF18:AM29" si="61">BK18*($D18/$AQ18)</f>
        <v>0</v>
      </c>
      <c r="AG18" s="19">
        <f t="shared" si="61"/>
        <v>0</v>
      </c>
      <c r="AH18" s="19">
        <f t="shared" si="61"/>
        <v>0</v>
      </c>
      <c r="AI18" s="19">
        <f t="shared" si="61"/>
        <v>0</v>
      </c>
      <c r="AJ18" s="19">
        <f t="shared" si="61"/>
        <v>0</v>
      </c>
      <c r="AK18" s="19">
        <f t="shared" si="61"/>
        <v>0</v>
      </c>
      <c r="AL18" s="19">
        <f t="shared" si="61"/>
        <v>0</v>
      </c>
      <c r="AM18" s="19">
        <f t="shared" si="61"/>
        <v>80</v>
      </c>
      <c r="AN18" s="19">
        <f t="shared" ref="AN18:AN29" si="62">E18/D18*100</f>
        <v>256</v>
      </c>
      <c r="AO18" s="31"/>
      <c r="AP18" s="17" t="s">
        <v>81</v>
      </c>
      <c r="AQ18" s="16">
        <v>100</v>
      </c>
      <c r="AR18" s="19">
        <v>256</v>
      </c>
      <c r="AS18" s="19">
        <v>61</v>
      </c>
      <c r="AT18" s="19">
        <v>0.4</v>
      </c>
      <c r="AU18" s="19">
        <v>14.8</v>
      </c>
      <c r="AV18" s="19">
        <v>5</v>
      </c>
      <c r="AW18" s="19">
        <v>85</v>
      </c>
      <c r="AX18" s="19">
        <v>6.1</v>
      </c>
      <c r="AY18" s="19">
        <v>97.6</v>
      </c>
      <c r="AZ18" s="19">
        <v>0</v>
      </c>
      <c r="BA18" s="19">
        <v>0</v>
      </c>
      <c r="BB18" s="19">
        <v>6.5</v>
      </c>
      <c r="BC18" s="19">
        <v>54.339999999999996</v>
      </c>
      <c r="BD18" s="19">
        <v>0</v>
      </c>
      <c r="BE18" s="19">
        <v>0.1</v>
      </c>
      <c r="BF18" s="19">
        <v>3.7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100</v>
      </c>
    </row>
    <row r="19" spans="1:70" s="16" customFormat="1">
      <c r="A19" s="16">
        <v>1</v>
      </c>
      <c r="B19" s="16">
        <v>200</v>
      </c>
      <c r="C19" s="17" t="s">
        <v>93</v>
      </c>
      <c r="D19" s="16">
        <v>2</v>
      </c>
      <c r="E19" s="18">
        <f t="shared" si="44"/>
        <v>31.64</v>
      </c>
      <c r="F19" s="19">
        <f t="shared" si="44"/>
        <v>7.5693779904306231</v>
      </c>
      <c r="G19" s="19">
        <f t="shared" si="44"/>
        <v>0.68</v>
      </c>
      <c r="H19" s="19">
        <f t="shared" si="44"/>
        <v>25.16</v>
      </c>
      <c r="I19" s="18">
        <f t="shared" si="45"/>
        <v>79.519595448798981</v>
      </c>
      <c r="J19" s="19">
        <f t="shared" si="46"/>
        <v>8.0000000000000016E-2</v>
      </c>
      <c r="K19" s="19">
        <f t="shared" si="46"/>
        <v>1.3600000000000003</v>
      </c>
      <c r="L19" s="18">
        <f t="shared" si="47"/>
        <v>4.2983565107458928</v>
      </c>
      <c r="M19" s="19">
        <f t="shared" si="48"/>
        <v>0.32000000000000006</v>
      </c>
      <c r="N19" s="19">
        <f t="shared" si="48"/>
        <v>5.120000000000001</v>
      </c>
      <c r="O19" s="18">
        <f t="shared" si="49"/>
        <v>16.182048040455125</v>
      </c>
      <c r="P19" s="19">
        <f t="shared" si="50"/>
        <v>0</v>
      </c>
      <c r="Q19" s="19">
        <f t="shared" si="50"/>
        <v>0</v>
      </c>
      <c r="R19" s="19">
        <f t="shared" si="50"/>
        <v>0</v>
      </c>
      <c r="S19" s="19">
        <f t="shared" si="51"/>
        <v>0</v>
      </c>
      <c r="T19" s="18">
        <f t="shared" si="52"/>
        <v>0</v>
      </c>
      <c r="U19" s="19">
        <f t="shared" si="53"/>
        <v>0.13700000000000001</v>
      </c>
      <c r="V19" s="19">
        <f t="shared" si="53"/>
        <v>0</v>
      </c>
      <c r="W19" s="19">
        <f t="shared" si="54"/>
        <v>0</v>
      </c>
      <c r="X19" s="19">
        <f t="shared" si="55"/>
        <v>0</v>
      </c>
      <c r="Y19" s="19">
        <f t="shared" si="56"/>
        <v>0</v>
      </c>
      <c r="Z19" s="19">
        <f t="shared" si="56"/>
        <v>0</v>
      </c>
      <c r="AA19" s="19" t="e">
        <f t="shared" si="57"/>
        <v>#DIV/0!</v>
      </c>
      <c r="AB19" s="19" t="e">
        <f t="shared" si="58"/>
        <v>#DIV/0!</v>
      </c>
      <c r="AC19" s="19">
        <f t="shared" si="59"/>
        <v>0.32000000000000006</v>
      </c>
      <c r="AD19" s="19">
        <f t="shared" si="59"/>
        <v>0</v>
      </c>
      <c r="AE19" s="19" t="e">
        <f t="shared" si="60"/>
        <v>#DIV/0!</v>
      </c>
      <c r="AF19" s="19">
        <f t="shared" si="61"/>
        <v>0</v>
      </c>
      <c r="AG19" s="19">
        <f t="shared" si="61"/>
        <v>0</v>
      </c>
      <c r="AH19" s="19">
        <f t="shared" si="61"/>
        <v>0</v>
      </c>
      <c r="AI19" s="19">
        <f t="shared" si="61"/>
        <v>0</v>
      </c>
      <c r="AJ19" s="19">
        <f t="shared" si="61"/>
        <v>0</v>
      </c>
      <c r="AK19" s="19">
        <f t="shared" si="61"/>
        <v>0</v>
      </c>
      <c r="AL19" s="19">
        <f t="shared" si="61"/>
        <v>0</v>
      </c>
      <c r="AM19" s="19">
        <f t="shared" si="61"/>
        <v>0</v>
      </c>
      <c r="AN19" s="19">
        <f t="shared" si="62"/>
        <v>1582</v>
      </c>
      <c r="AO19" s="31"/>
      <c r="AP19" s="17" t="s">
        <v>93</v>
      </c>
      <c r="AQ19" s="16">
        <v>5</v>
      </c>
      <c r="AR19" s="19">
        <v>79.099999999999994</v>
      </c>
      <c r="AS19" s="19">
        <v>18.923444976076556</v>
      </c>
      <c r="AT19" s="19">
        <v>1.7</v>
      </c>
      <c r="AU19" s="19">
        <v>62.9</v>
      </c>
      <c r="AV19" s="19">
        <v>0.2</v>
      </c>
      <c r="AW19" s="19">
        <v>3.4000000000000004</v>
      </c>
      <c r="AX19" s="19">
        <v>0.8</v>
      </c>
      <c r="AY19" s="19">
        <v>12.8</v>
      </c>
      <c r="AZ19" s="19">
        <v>0</v>
      </c>
      <c r="BA19" s="19">
        <v>0</v>
      </c>
      <c r="BB19" s="19">
        <v>0</v>
      </c>
      <c r="BC19" s="19">
        <f t="shared" ref="BC19:BC28" si="63">BB19*8.36</f>
        <v>0</v>
      </c>
      <c r="BD19" s="19">
        <v>0.34250000000000003</v>
      </c>
      <c r="BE19" s="19">
        <v>0</v>
      </c>
      <c r="BF19" s="19">
        <v>0</v>
      </c>
      <c r="BG19" s="19">
        <v>0</v>
      </c>
      <c r="BH19" s="19">
        <v>0</v>
      </c>
      <c r="BI19" s="19">
        <v>0.8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</row>
    <row r="20" spans="1:70" s="16" customFormat="1">
      <c r="A20" s="16">
        <v>1</v>
      </c>
      <c r="B20" s="16">
        <v>200</v>
      </c>
      <c r="C20" s="17" t="s">
        <v>76</v>
      </c>
      <c r="D20" s="16">
        <v>3.2</v>
      </c>
      <c r="E20" s="18">
        <f t="shared" si="44"/>
        <v>1.009152</v>
      </c>
      <c r="F20" s="19">
        <f t="shared" si="44"/>
        <v>0.24142392344497612</v>
      </c>
      <c r="G20" s="19">
        <f t="shared" si="44"/>
        <v>0</v>
      </c>
      <c r="H20" s="19">
        <f t="shared" si="44"/>
        <v>0</v>
      </c>
      <c r="I20" s="18">
        <f t="shared" si="45"/>
        <v>0</v>
      </c>
      <c r="J20" s="19">
        <f t="shared" si="46"/>
        <v>9.5999999999999992E-3</v>
      </c>
      <c r="K20" s="19">
        <f t="shared" si="46"/>
        <v>0.16319999999999998</v>
      </c>
      <c r="L20" s="18">
        <f t="shared" si="47"/>
        <v>16.171993911719937</v>
      </c>
      <c r="M20" s="19">
        <f t="shared" si="48"/>
        <v>5.1200000000000002E-2</v>
      </c>
      <c r="N20" s="19">
        <f t="shared" si="48"/>
        <v>0.81920000000000004</v>
      </c>
      <c r="O20" s="18">
        <f t="shared" si="49"/>
        <v>81.177067478437337</v>
      </c>
      <c r="P20" s="19">
        <f t="shared" si="50"/>
        <v>0</v>
      </c>
      <c r="Q20" s="19">
        <f t="shared" si="50"/>
        <v>0</v>
      </c>
      <c r="R20" s="19">
        <f t="shared" si="50"/>
        <v>3.2000000000000002E-3</v>
      </c>
      <c r="S20" s="19">
        <f t="shared" si="51"/>
        <v>2.6751999999999998E-2</v>
      </c>
      <c r="T20" s="18">
        <f t="shared" si="52"/>
        <v>2.650938609842719</v>
      </c>
      <c r="U20" s="19">
        <f t="shared" si="53"/>
        <v>8.0000000000000007E-5</v>
      </c>
      <c r="V20" s="19">
        <f t="shared" si="53"/>
        <v>0</v>
      </c>
      <c r="W20" s="19">
        <f t="shared" si="54"/>
        <v>0</v>
      </c>
      <c r="X20" s="19">
        <f t="shared" si="55"/>
        <v>0</v>
      </c>
      <c r="Y20" s="19">
        <f t="shared" si="56"/>
        <v>0</v>
      </c>
      <c r="Z20" s="19">
        <f t="shared" si="56"/>
        <v>0</v>
      </c>
      <c r="AA20" s="19" t="e">
        <f t="shared" si="57"/>
        <v>#DIV/0!</v>
      </c>
      <c r="AB20" s="19" t="e">
        <f t="shared" si="58"/>
        <v>#DIV/0!</v>
      </c>
      <c r="AC20" s="19">
        <f t="shared" si="59"/>
        <v>5.1200000000000002E-2</v>
      </c>
      <c r="AD20" s="19">
        <f t="shared" si="59"/>
        <v>0</v>
      </c>
      <c r="AE20" s="19" t="e">
        <f t="shared" si="60"/>
        <v>#DIV/0!</v>
      </c>
      <c r="AF20" s="19">
        <f t="shared" si="61"/>
        <v>0</v>
      </c>
      <c r="AG20" s="19">
        <f t="shared" si="61"/>
        <v>3.2000000000000002E-3</v>
      </c>
      <c r="AH20" s="19">
        <f t="shared" si="61"/>
        <v>0</v>
      </c>
      <c r="AI20" s="19">
        <f t="shared" si="61"/>
        <v>1.1520000000000001</v>
      </c>
      <c r="AJ20" s="19">
        <f t="shared" si="61"/>
        <v>0</v>
      </c>
      <c r="AK20" s="19">
        <f t="shared" si="61"/>
        <v>0.38400000000000001</v>
      </c>
      <c r="AL20" s="19">
        <f t="shared" si="61"/>
        <v>0</v>
      </c>
      <c r="AM20" s="19">
        <f t="shared" si="61"/>
        <v>0</v>
      </c>
      <c r="AN20" s="19">
        <f t="shared" si="62"/>
        <v>31.535999999999998</v>
      </c>
      <c r="AO20" s="31"/>
      <c r="AP20" s="17" t="s">
        <v>76</v>
      </c>
      <c r="AQ20" s="16">
        <v>100</v>
      </c>
      <c r="AR20" s="19">
        <v>31.536000000000001</v>
      </c>
      <c r="AS20" s="19">
        <v>7.5444976076555035</v>
      </c>
      <c r="AT20" s="19">
        <v>0</v>
      </c>
      <c r="AU20" s="19">
        <v>0</v>
      </c>
      <c r="AV20" s="19">
        <v>0.3</v>
      </c>
      <c r="AW20" s="19">
        <v>5.0999999999999996</v>
      </c>
      <c r="AX20" s="19">
        <v>1.6</v>
      </c>
      <c r="AY20" s="19">
        <v>25.6</v>
      </c>
      <c r="AZ20" s="19">
        <v>0</v>
      </c>
      <c r="BA20" s="19">
        <v>0</v>
      </c>
      <c r="BB20" s="19">
        <v>0.1</v>
      </c>
      <c r="BC20" s="19">
        <f t="shared" si="63"/>
        <v>0.83599999999999997</v>
      </c>
      <c r="BD20" s="19">
        <v>2.5000000000000001E-3</v>
      </c>
      <c r="BE20" s="19">
        <v>0</v>
      </c>
      <c r="BF20" s="19">
        <v>0</v>
      </c>
      <c r="BG20" s="19">
        <v>0</v>
      </c>
      <c r="BH20" s="19">
        <v>0</v>
      </c>
      <c r="BI20" s="19">
        <v>1.6</v>
      </c>
      <c r="BJ20" s="19">
        <v>0</v>
      </c>
      <c r="BK20" s="19">
        <v>0</v>
      </c>
      <c r="BL20" s="19">
        <v>0.1</v>
      </c>
      <c r="BM20" s="19">
        <v>0</v>
      </c>
      <c r="BN20" s="19">
        <v>36</v>
      </c>
      <c r="BO20" s="19">
        <v>0</v>
      </c>
      <c r="BP20" s="19">
        <v>12</v>
      </c>
      <c r="BQ20" s="19">
        <v>0</v>
      </c>
      <c r="BR20" s="19">
        <v>0</v>
      </c>
    </row>
    <row r="21" spans="1:70" s="16" customFormat="1">
      <c r="A21" s="16">
        <v>1</v>
      </c>
      <c r="B21" s="16">
        <v>200</v>
      </c>
      <c r="C21" s="17" t="s">
        <v>94</v>
      </c>
      <c r="D21" s="16">
        <v>0.8</v>
      </c>
      <c r="E21" s="18">
        <f t="shared" si="44"/>
        <v>0</v>
      </c>
      <c r="F21" s="19">
        <f t="shared" si="44"/>
        <v>0</v>
      </c>
      <c r="G21" s="19">
        <f t="shared" si="44"/>
        <v>0.14560000000000001</v>
      </c>
      <c r="H21" s="19">
        <f t="shared" si="44"/>
        <v>5.3872</v>
      </c>
      <c r="I21" s="18" t="e">
        <f t="shared" si="45"/>
        <v>#DIV/0!</v>
      </c>
      <c r="J21" s="19">
        <f t="shared" si="46"/>
        <v>0.1424</v>
      </c>
      <c r="K21" s="19">
        <f t="shared" si="46"/>
        <v>2.4208000000000003</v>
      </c>
      <c r="L21" s="18" t="e">
        <f t="shared" si="47"/>
        <v>#DIV/0!</v>
      </c>
      <c r="M21" s="19">
        <f t="shared" si="48"/>
        <v>0</v>
      </c>
      <c r="N21" s="19">
        <f t="shared" si="48"/>
        <v>0</v>
      </c>
      <c r="O21" s="18" t="e">
        <f t="shared" si="49"/>
        <v>#DIV/0!</v>
      </c>
      <c r="P21" s="19">
        <f t="shared" si="50"/>
        <v>0</v>
      </c>
      <c r="Q21" s="19">
        <f t="shared" si="50"/>
        <v>0</v>
      </c>
      <c r="R21" s="19">
        <f t="shared" si="50"/>
        <v>8.4000000000000005E-2</v>
      </c>
      <c r="S21" s="19">
        <f t="shared" si="51"/>
        <v>0.70223999999999998</v>
      </c>
      <c r="T21" s="18" t="e">
        <f t="shared" si="52"/>
        <v>#DIV/0!</v>
      </c>
      <c r="U21" s="19">
        <f t="shared" si="53"/>
        <v>3.2000000000000002E-3</v>
      </c>
      <c r="V21" s="19">
        <f t="shared" si="53"/>
        <v>7.2000000000000007E-3</v>
      </c>
      <c r="W21" s="19">
        <f t="shared" si="54"/>
        <v>0.26640000000000003</v>
      </c>
      <c r="X21" s="19" t="e">
        <f t="shared" si="55"/>
        <v>#DIV/0!</v>
      </c>
      <c r="Y21" s="19">
        <f t="shared" si="56"/>
        <v>8.4000000000000005E-2</v>
      </c>
      <c r="Z21" s="19">
        <f t="shared" si="56"/>
        <v>4.7200000000000006E-2</v>
      </c>
      <c r="AA21" s="19">
        <f t="shared" si="57"/>
        <v>8.5714285714285715E-2</v>
      </c>
      <c r="AB21" s="19">
        <f t="shared" si="58"/>
        <v>0.15254237288135591</v>
      </c>
      <c r="AC21" s="19">
        <f t="shared" si="59"/>
        <v>0</v>
      </c>
      <c r="AD21" s="19">
        <f t="shared" si="59"/>
        <v>0</v>
      </c>
      <c r="AE21" s="19" t="e">
        <f t="shared" si="60"/>
        <v>#DIV/0!</v>
      </c>
      <c r="AF21" s="19">
        <f t="shared" si="61"/>
        <v>0</v>
      </c>
      <c r="AG21" s="19">
        <f t="shared" si="61"/>
        <v>0</v>
      </c>
      <c r="AH21" s="19">
        <f t="shared" si="61"/>
        <v>0</v>
      </c>
      <c r="AI21" s="19">
        <f t="shared" si="61"/>
        <v>0</v>
      </c>
      <c r="AJ21" s="19">
        <f t="shared" si="61"/>
        <v>0</v>
      </c>
      <c r="AK21" s="19">
        <f t="shared" si="61"/>
        <v>0</v>
      </c>
      <c r="AL21" s="19">
        <f t="shared" si="61"/>
        <v>0</v>
      </c>
      <c r="AM21" s="19">
        <f t="shared" si="61"/>
        <v>0</v>
      </c>
      <c r="AN21" s="19">
        <f t="shared" si="62"/>
        <v>0</v>
      </c>
      <c r="AO21" s="31"/>
      <c r="AP21" s="17" t="s">
        <v>71</v>
      </c>
      <c r="AQ21" s="16">
        <v>100</v>
      </c>
      <c r="AR21" s="19">
        <v>0</v>
      </c>
      <c r="AS21" s="19">
        <v>0</v>
      </c>
      <c r="AT21" s="19">
        <v>18.2</v>
      </c>
      <c r="AU21" s="19">
        <f>AT21*37</f>
        <v>673.4</v>
      </c>
      <c r="AV21" s="19">
        <v>17.8</v>
      </c>
      <c r="AW21" s="19">
        <f>AV21*17</f>
        <v>302.60000000000002</v>
      </c>
      <c r="AX21" s="19">
        <v>0</v>
      </c>
      <c r="AY21" s="19">
        <v>0</v>
      </c>
      <c r="AZ21" s="19">
        <v>0</v>
      </c>
      <c r="BA21" s="19">
        <v>0</v>
      </c>
      <c r="BB21" s="19">
        <v>10.5</v>
      </c>
      <c r="BC21" s="19">
        <f t="shared" si="63"/>
        <v>87.78</v>
      </c>
      <c r="BD21" s="19">
        <v>0.4</v>
      </c>
      <c r="BE21" s="19">
        <v>0.9</v>
      </c>
      <c r="BF21" s="19">
        <f>BE21*37</f>
        <v>33.300000000000004</v>
      </c>
      <c r="BG21" s="19">
        <v>10.5</v>
      </c>
      <c r="BH21" s="19">
        <v>5.9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</row>
    <row r="22" spans="1:70" s="16" customFormat="1">
      <c r="A22" s="16">
        <v>1</v>
      </c>
      <c r="B22" s="16">
        <v>200</v>
      </c>
      <c r="C22" s="17" t="s">
        <v>27</v>
      </c>
      <c r="D22" s="16">
        <v>0.2</v>
      </c>
      <c r="E22" s="18">
        <f t="shared" si="44"/>
        <v>0</v>
      </c>
      <c r="F22" s="19">
        <f t="shared" si="44"/>
        <v>0</v>
      </c>
      <c r="G22" s="19">
        <f t="shared" si="44"/>
        <v>0</v>
      </c>
      <c r="H22" s="19">
        <f t="shared" si="44"/>
        <v>0</v>
      </c>
      <c r="I22" s="18" t="e">
        <f t="shared" si="45"/>
        <v>#DIV/0!</v>
      </c>
      <c r="J22" s="19">
        <f t="shared" si="46"/>
        <v>0</v>
      </c>
      <c r="K22" s="19">
        <f t="shared" si="46"/>
        <v>0</v>
      </c>
      <c r="L22" s="18" t="e">
        <f t="shared" si="47"/>
        <v>#DIV/0!</v>
      </c>
      <c r="M22" s="19">
        <f t="shared" si="48"/>
        <v>0</v>
      </c>
      <c r="N22" s="19">
        <f t="shared" si="48"/>
        <v>0</v>
      </c>
      <c r="O22" s="18" t="e">
        <f t="shared" si="49"/>
        <v>#DIV/0!</v>
      </c>
      <c r="P22" s="19">
        <f t="shared" si="50"/>
        <v>0</v>
      </c>
      <c r="Q22" s="19">
        <f t="shared" si="50"/>
        <v>0</v>
      </c>
      <c r="R22" s="19">
        <f t="shared" si="50"/>
        <v>0</v>
      </c>
      <c r="S22" s="19">
        <f t="shared" si="51"/>
        <v>0</v>
      </c>
      <c r="T22" s="18" t="e">
        <f t="shared" si="52"/>
        <v>#DIV/0!</v>
      </c>
      <c r="U22" s="19">
        <f t="shared" si="53"/>
        <v>0.19425000000000001</v>
      </c>
      <c r="V22" s="19">
        <f t="shared" si="53"/>
        <v>0</v>
      </c>
      <c r="W22" s="19">
        <f t="shared" si="54"/>
        <v>0</v>
      </c>
      <c r="X22" s="19" t="e">
        <f t="shared" si="55"/>
        <v>#DIV/0!</v>
      </c>
      <c r="Y22" s="19">
        <f t="shared" si="56"/>
        <v>0</v>
      </c>
      <c r="Z22" s="19">
        <f t="shared" si="56"/>
        <v>0</v>
      </c>
      <c r="AA22" s="19" t="e">
        <f t="shared" si="57"/>
        <v>#DIV/0!</v>
      </c>
      <c r="AB22" s="19" t="e">
        <f t="shared" si="58"/>
        <v>#DIV/0!</v>
      </c>
      <c r="AC22" s="19">
        <f t="shared" si="59"/>
        <v>0</v>
      </c>
      <c r="AD22" s="19">
        <f t="shared" si="59"/>
        <v>0</v>
      </c>
      <c r="AE22" s="19" t="e">
        <f t="shared" si="60"/>
        <v>#DIV/0!</v>
      </c>
      <c r="AF22" s="19">
        <f t="shared" si="61"/>
        <v>0</v>
      </c>
      <c r="AG22" s="19">
        <f t="shared" si="61"/>
        <v>0</v>
      </c>
      <c r="AH22" s="19">
        <f t="shared" si="61"/>
        <v>0</v>
      </c>
      <c r="AI22" s="19">
        <f t="shared" si="61"/>
        <v>0</v>
      </c>
      <c r="AJ22" s="19">
        <f t="shared" si="61"/>
        <v>0</v>
      </c>
      <c r="AK22" s="19">
        <f t="shared" si="61"/>
        <v>0</v>
      </c>
      <c r="AL22" s="19">
        <f t="shared" si="61"/>
        <v>0</v>
      </c>
      <c r="AM22" s="19">
        <f t="shared" si="61"/>
        <v>0</v>
      </c>
      <c r="AN22" s="19">
        <f t="shared" si="62"/>
        <v>0</v>
      </c>
      <c r="AO22" s="31"/>
      <c r="AP22" s="17" t="s">
        <v>27</v>
      </c>
      <c r="AQ22" s="16">
        <v>100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f t="shared" si="63"/>
        <v>0</v>
      </c>
      <c r="BD22" s="19">
        <v>97.125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</row>
    <row r="23" spans="1:70" s="16" customFormat="1">
      <c r="A23" s="16">
        <v>1</v>
      </c>
      <c r="B23" s="16">
        <v>200</v>
      </c>
      <c r="C23" s="17" t="s">
        <v>69</v>
      </c>
      <c r="D23" s="16">
        <v>1.5</v>
      </c>
      <c r="E23" s="18">
        <f t="shared" si="44"/>
        <v>55.44</v>
      </c>
      <c r="F23" s="19">
        <f t="shared" si="44"/>
        <v>13.484999999999999</v>
      </c>
      <c r="G23" s="19">
        <f t="shared" si="44"/>
        <v>1.4984999999999999</v>
      </c>
      <c r="H23" s="19">
        <f t="shared" si="44"/>
        <v>55.444499999999998</v>
      </c>
      <c r="I23" s="18">
        <f t="shared" si="45"/>
        <v>100.00811688311688</v>
      </c>
      <c r="J23" s="19">
        <f t="shared" si="46"/>
        <v>0</v>
      </c>
      <c r="K23" s="19">
        <f t="shared" si="46"/>
        <v>0</v>
      </c>
      <c r="L23" s="18">
        <f t="shared" si="47"/>
        <v>0</v>
      </c>
      <c r="M23" s="19">
        <f t="shared" si="48"/>
        <v>0</v>
      </c>
      <c r="N23" s="19">
        <f t="shared" si="48"/>
        <v>0</v>
      </c>
      <c r="O23" s="18">
        <f t="shared" si="49"/>
        <v>0</v>
      </c>
      <c r="P23" s="19">
        <f t="shared" si="50"/>
        <v>0</v>
      </c>
      <c r="Q23" s="19">
        <f t="shared" si="50"/>
        <v>0</v>
      </c>
      <c r="R23" s="19">
        <f t="shared" si="50"/>
        <v>0</v>
      </c>
      <c r="S23" s="19">
        <f t="shared" si="51"/>
        <v>0</v>
      </c>
      <c r="T23" s="18">
        <f t="shared" si="52"/>
        <v>0</v>
      </c>
      <c r="U23" s="19">
        <f t="shared" si="53"/>
        <v>0</v>
      </c>
      <c r="V23" s="19">
        <f t="shared" si="53"/>
        <v>0.2145</v>
      </c>
      <c r="W23" s="19">
        <f t="shared" si="54"/>
        <v>7.9364999999999997</v>
      </c>
      <c r="X23" s="19">
        <f t="shared" si="55"/>
        <v>14.31547619047619</v>
      </c>
      <c r="Y23" s="19">
        <f t="shared" si="56"/>
        <v>1.095</v>
      </c>
      <c r="Z23" s="19">
        <f t="shared" si="56"/>
        <v>0.12299999999999998</v>
      </c>
      <c r="AA23" s="19">
        <f t="shared" si="57"/>
        <v>0.19589041095890411</v>
      </c>
      <c r="AB23" s="19">
        <f t="shared" si="58"/>
        <v>1.7439024390243905</v>
      </c>
      <c r="AC23" s="19">
        <f t="shared" si="59"/>
        <v>0</v>
      </c>
      <c r="AD23" s="19">
        <f t="shared" si="59"/>
        <v>0</v>
      </c>
      <c r="AE23" s="19" t="e">
        <f t="shared" si="60"/>
        <v>#DIV/0!</v>
      </c>
      <c r="AF23" s="19">
        <f t="shared" si="61"/>
        <v>0</v>
      </c>
      <c r="AG23" s="19">
        <f t="shared" si="61"/>
        <v>0</v>
      </c>
      <c r="AH23" s="19">
        <f t="shared" si="61"/>
        <v>7.6499999999999999E-2</v>
      </c>
      <c r="AI23" s="19">
        <f t="shared" si="61"/>
        <v>0</v>
      </c>
      <c r="AJ23" s="19">
        <f t="shared" si="61"/>
        <v>0</v>
      </c>
      <c r="AK23" s="19">
        <f t="shared" si="61"/>
        <v>0</v>
      </c>
      <c r="AL23" s="19">
        <f t="shared" si="61"/>
        <v>0</v>
      </c>
      <c r="AM23" s="19">
        <f t="shared" si="61"/>
        <v>0</v>
      </c>
      <c r="AN23" s="19">
        <f t="shared" si="62"/>
        <v>3696</v>
      </c>
      <c r="AO23" s="31"/>
      <c r="AP23" s="17" t="s">
        <v>69</v>
      </c>
      <c r="AQ23" s="16">
        <v>100</v>
      </c>
      <c r="AR23" s="19">
        <v>3696</v>
      </c>
      <c r="AS23" s="19">
        <v>899</v>
      </c>
      <c r="AT23" s="19">
        <v>99.9</v>
      </c>
      <c r="AU23" s="19">
        <v>3696.3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f t="shared" si="63"/>
        <v>0</v>
      </c>
      <c r="BD23" s="19">
        <v>0</v>
      </c>
      <c r="BE23" s="19">
        <v>14.3</v>
      </c>
      <c r="BF23" s="19">
        <v>529.1</v>
      </c>
      <c r="BG23" s="19">
        <v>73</v>
      </c>
      <c r="BH23" s="19">
        <v>8.1999999999999993</v>
      </c>
      <c r="BI23" s="19">
        <v>0</v>
      </c>
      <c r="BJ23" s="19">
        <v>0</v>
      </c>
      <c r="BK23" s="19">
        <v>0</v>
      </c>
      <c r="BL23" s="19">
        <v>0</v>
      </c>
      <c r="BM23" s="19">
        <v>5.0999999999999996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</row>
    <row r="24" spans="1:70" s="16" customFormat="1">
      <c r="A24" s="16">
        <v>1</v>
      </c>
      <c r="B24" s="16">
        <v>200</v>
      </c>
      <c r="C24" s="17" t="s">
        <v>95</v>
      </c>
      <c r="D24" s="16">
        <v>56</v>
      </c>
      <c r="E24" s="18">
        <f t="shared" si="44"/>
        <v>22.400000000000002</v>
      </c>
      <c r="F24" s="19">
        <f t="shared" si="44"/>
        <v>5.6000000000000005</v>
      </c>
      <c r="G24" s="19">
        <f t="shared" si="44"/>
        <v>5.6000000000000008E-2</v>
      </c>
      <c r="H24" s="19">
        <f t="shared" si="44"/>
        <v>2.0720000000000005</v>
      </c>
      <c r="I24" s="18">
        <f t="shared" si="45"/>
        <v>9.2500000000000018</v>
      </c>
      <c r="J24" s="19">
        <f t="shared" si="46"/>
        <v>0.39200000000000002</v>
      </c>
      <c r="K24" s="19">
        <f t="shared" si="46"/>
        <v>7.3248000000000006</v>
      </c>
      <c r="L24" s="18">
        <f t="shared" si="47"/>
        <v>32.700000000000003</v>
      </c>
      <c r="M24" s="19">
        <f t="shared" si="48"/>
        <v>1.7248000000000001</v>
      </c>
      <c r="N24" s="19">
        <f t="shared" si="48"/>
        <v>27.5688</v>
      </c>
      <c r="O24" s="18">
        <f t="shared" si="49"/>
        <v>123.07499999999997</v>
      </c>
      <c r="P24" s="19">
        <f t="shared" si="50"/>
        <v>0</v>
      </c>
      <c r="Q24" s="19">
        <f t="shared" si="50"/>
        <v>0</v>
      </c>
      <c r="R24" s="19">
        <f t="shared" si="50"/>
        <v>0.44800000000000006</v>
      </c>
      <c r="S24" s="19">
        <f t="shared" si="51"/>
        <v>3.7452800000000002</v>
      </c>
      <c r="T24" s="18">
        <f t="shared" si="52"/>
        <v>16.72</v>
      </c>
      <c r="U24" s="19">
        <f t="shared" si="53"/>
        <v>0</v>
      </c>
      <c r="V24" s="19">
        <f t="shared" si="53"/>
        <v>0</v>
      </c>
      <c r="W24" s="19">
        <f t="shared" si="54"/>
        <v>0</v>
      </c>
      <c r="X24" s="19">
        <f t="shared" si="55"/>
        <v>0</v>
      </c>
      <c r="Y24" s="19">
        <f t="shared" si="56"/>
        <v>0</v>
      </c>
      <c r="Z24" s="19">
        <f t="shared" si="56"/>
        <v>0</v>
      </c>
      <c r="AA24" s="19" t="e">
        <f t="shared" si="57"/>
        <v>#DIV/0!</v>
      </c>
      <c r="AB24" s="19" t="e">
        <f t="shared" si="58"/>
        <v>#DIV/0!</v>
      </c>
      <c r="AC24" s="19">
        <f t="shared" si="59"/>
        <v>0.78400000000000003</v>
      </c>
      <c r="AD24" s="19">
        <f t="shared" si="59"/>
        <v>0</v>
      </c>
      <c r="AE24" s="19" t="e">
        <f t="shared" si="60"/>
        <v>#DIV/0!</v>
      </c>
      <c r="AF24" s="19">
        <f t="shared" si="61"/>
        <v>0</v>
      </c>
      <c r="AG24" s="19">
        <f t="shared" si="61"/>
        <v>0.35000000000000003</v>
      </c>
      <c r="AH24" s="19">
        <f t="shared" si="61"/>
        <v>0</v>
      </c>
      <c r="AI24" s="19">
        <f t="shared" si="61"/>
        <v>1.05</v>
      </c>
      <c r="AJ24" s="19">
        <f t="shared" si="61"/>
        <v>0</v>
      </c>
      <c r="AK24" s="19">
        <f t="shared" si="61"/>
        <v>33.6</v>
      </c>
      <c r="AL24" s="19">
        <f t="shared" si="61"/>
        <v>0</v>
      </c>
      <c r="AM24" s="19">
        <f t="shared" si="61"/>
        <v>0</v>
      </c>
      <c r="AN24" s="19">
        <f t="shared" si="62"/>
        <v>40</v>
      </c>
      <c r="AO24" s="31"/>
      <c r="AP24" s="17" t="s">
        <v>95</v>
      </c>
      <c r="AQ24" s="16">
        <v>100</v>
      </c>
      <c r="AR24" s="19">
        <v>40</v>
      </c>
      <c r="AS24" s="19">
        <v>10</v>
      </c>
      <c r="AT24" s="19">
        <v>0.1</v>
      </c>
      <c r="AU24" s="19">
        <v>3.7</v>
      </c>
      <c r="AV24" s="19">
        <v>0.7</v>
      </c>
      <c r="AW24" s="19">
        <v>13.08</v>
      </c>
      <c r="AX24" s="19">
        <v>3.08</v>
      </c>
      <c r="AY24" s="19">
        <v>49.23</v>
      </c>
      <c r="AZ24" s="19">
        <v>0</v>
      </c>
      <c r="BA24" s="19">
        <v>0</v>
      </c>
      <c r="BB24" s="19">
        <v>0.8</v>
      </c>
      <c r="BC24" s="19">
        <f>BB24*8.36</f>
        <v>6.6879999999999997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1.4</v>
      </c>
      <c r="BJ24" s="19">
        <v>0</v>
      </c>
      <c r="BK24" s="19">
        <v>0</v>
      </c>
      <c r="BL24" s="19">
        <v>0.625</v>
      </c>
      <c r="BM24" s="19">
        <v>0</v>
      </c>
      <c r="BN24" s="19">
        <v>1.875</v>
      </c>
      <c r="BO24" s="19">
        <v>0</v>
      </c>
      <c r="BP24" s="19">
        <v>60</v>
      </c>
      <c r="BQ24" s="19">
        <v>0</v>
      </c>
      <c r="BR24" s="19">
        <v>0</v>
      </c>
    </row>
    <row r="25" spans="1:70" s="16" customFormat="1">
      <c r="A25" s="16">
        <v>1</v>
      </c>
      <c r="B25" s="16">
        <v>200</v>
      </c>
      <c r="C25" s="17" t="s">
        <v>96</v>
      </c>
      <c r="D25" s="16">
        <v>69.599999999999994</v>
      </c>
      <c r="E25" s="18">
        <f t="shared" si="44"/>
        <v>50.808</v>
      </c>
      <c r="F25" s="19">
        <f t="shared" si="44"/>
        <v>11.831999999999999</v>
      </c>
      <c r="G25" s="19">
        <f t="shared" si="44"/>
        <v>0.20879999999999999</v>
      </c>
      <c r="H25" s="19">
        <f t="shared" si="44"/>
        <v>7.9236923076923151</v>
      </c>
      <c r="I25" s="18">
        <f t="shared" si="45"/>
        <v>15.595363540569036</v>
      </c>
      <c r="J25" s="19">
        <f t="shared" si="46"/>
        <v>0.48719999999999991</v>
      </c>
      <c r="K25" s="19">
        <f t="shared" si="46"/>
        <v>9.1015384615384587</v>
      </c>
      <c r="L25" s="18">
        <f t="shared" si="47"/>
        <v>17.913593256059006</v>
      </c>
      <c r="M25" s="19">
        <f t="shared" si="48"/>
        <v>2.1415384615384636</v>
      </c>
      <c r="N25" s="19">
        <f t="shared" si="48"/>
        <v>34.264615384615418</v>
      </c>
      <c r="O25" s="18">
        <f t="shared" si="49"/>
        <v>67.439409905163387</v>
      </c>
      <c r="P25" s="19">
        <f t="shared" si="50"/>
        <v>0</v>
      </c>
      <c r="Q25" s="19">
        <f t="shared" si="50"/>
        <v>0</v>
      </c>
      <c r="R25" s="19">
        <f t="shared" si="50"/>
        <v>0.90479999999999994</v>
      </c>
      <c r="S25" s="19">
        <f t="shared" si="51"/>
        <v>7.5641279999999993</v>
      </c>
      <c r="T25" s="18">
        <f t="shared" si="52"/>
        <v>14.887671232876713</v>
      </c>
      <c r="U25" s="19">
        <f t="shared" si="53"/>
        <v>0</v>
      </c>
      <c r="V25" s="19">
        <f t="shared" si="53"/>
        <v>6.9599999999999995E-2</v>
      </c>
      <c r="W25" s="19">
        <f t="shared" si="54"/>
        <v>2.5751999999999997</v>
      </c>
      <c r="X25" s="19">
        <f t="shared" si="55"/>
        <v>5.0684931506849304</v>
      </c>
      <c r="Y25" s="19">
        <f t="shared" si="56"/>
        <v>6.9599999999999995E-2</v>
      </c>
      <c r="Z25" s="19">
        <f t="shared" si="56"/>
        <v>0.13919999999999999</v>
      </c>
      <c r="AA25" s="19">
        <f t="shared" si="57"/>
        <v>1</v>
      </c>
      <c r="AB25" s="19">
        <f t="shared" si="58"/>
        <v>0.5</v>
      </c>
      <c r="AC25" s="19">
        <f t="shared" si="59"/>
        <v>2.1576</v>
      </c>
      <c r="AD25" s="19">
        <f t="shared" si="59"/>
        <v>0</v>
      </c>
      <c r="AE25" s="19" t="e">
        <f t="shared" si="60"/>
        <v>#DIV/0!</v>
      </c>
      <c r="AF25" s="19">
        <f t="shared" si="61"/>
        <v>0</v>
      </c>
      <c r="AG25" s="19">
        <f t="shared" si="61"/>
        <v>0.856615384615384</v>
      </c>
      <c r="AH25" s="19">
        <f t="shared" si="61"/>
        <v>0.856615384615384</v>
      </c>
      <c r="AI25" s="19">
        <f t="shared" si="61"/>
        <v>11.885538461538477</v>
      </c>
      <c r="AJ25" s="19">
        <f t="shared" si="61"/>
        <v>0</v>
      </c>
      <c r="AK25" s="19">
        <f t="shared" si="61"/>
        <v>445.43999999999994</v>
      </c>
      <c r="AL25" s="19">
        <f t="shared" si="61"/>
        <v>0</v>
      </c>
      <c r="AM25" s="19">
        <f t="shared" si="61"/>
        <v>0</v>
      </c>
      <c r="AN25" s="19">
        <f t="shared" si="62"/>
        <v>73.000000000000014</v>
      </c>
      <c r="AO25" s="31"/>
      <c r="AP25" s="17" t="s">
        <v>96</v>
      </c>
      <c r="AQ25" s="16">
        <v>100</v>
      </c>
      <c r="AR25" s="19">
        <v>73</v>
      </c>
      <c r="AS25" s="19">
        <v>17</v>
      </c>
      <c r="AT25" s="19">
        <v>0.3</v>
      </c>
      <c r="AU25" s="19">
        <v>11.384615384615396</v>
      </c>
      <c r="AV25" s="19">
        <v>0.7</v>
      </c>
      <c r="AW25" s="19">
        <v>13.076923076923073</v>
      </c>
      <c r="AX25" s="19">
        <v>3.0769230769230802</v>
      </c>
      <c r="AY25" s="19">
        <v>49.230769230769283</v>
      </c>
      <c r="AZ25" s="19">
        <v>0</v>
      </c>
      <c r="BA25" s="19">
        <v>0</v>
      </c>
      <c r="BB25" s="19">
        <v>1.3</v>
      </c>
      <c r="BC25" s="19">
        <f t="shared" si="63"/>
        <v>10.868</v>
      </c>
      <c r="BD25" s="19">
        <v>0</v>
      </c>
      <c r="BE25" s="19">
        <v>0.1</v>
      </c>
      <c r="BF25" s="19">
        <v>3.7</v>
      </c>
      <c r="BG25" s="19">
        <v>0.1</v>
      </c>
      <c r="BH25" s="19">
        <v>0.2</v>
      </c>
      <c r="BI25" s="19">
        <v>3.1</v>
      </c>
      <c r="BJ25" s="19">
        <v>0</v>
      </c>
      <c r="BK25" s="19">
        <v>0</v>
      </c>
      <c r="BL25" s="19">
        <v>1.2307692307692299</v>
      </c>
      <c r="BM25" s="19">
        <v>1.2307692307692299</v>
      </c>
      <c r="BN25" s="19">
        <v>17.076923076923102</v>
      </c>
      <c r="BO25" s="19">
        <v>0</v>
      </c>
      <c r="BP25" s="19">
        <v>640</v>
      </c>
      <c r="BQ25" s="19">
        <v>0</v>
      </c>
      <c r="BR25" s="19">
        <v>0</v>
      </c>
    </row>
    <row r="26" spans="1:70" s="16" customFormat="1">
      <c r="A26" s="16">
        <v>1</v>
      </c>
      <c r="B26" s="16">
        <v>200</v>
      </c>
      <c r="C26" s="17" t="s">
        <v>97</v>
      </c>
      <c r="D26" s="16">
        <v>35</v>
      </c>
      <c r="E26" s="18">
        <f t="shared" si="44"/>
        <v>21.434000000000001</v>
      </c>
      <c r="F26" s="19">
        <f t="shared" si="44"/>
        <v>5.1277511961722491</v>
      </c>
      <c r="G26" s="19">
        <f t="shared" si="44"/>
        <v>0.11666666666666668</v>
      </c>
      <c r="H26" s="19">
        <f t="shared" si="44"/>
        <v>4.3166666666666673</v>
      </c>
      <c r="I26" s="18">
        <f t="shared" si="45"/>
        <v>20.139342477683435</v>
      </c>
      <c r="J26" s="19">
        <f t="shared" si="46"/>
        <v>0.23333333333333336</v>
      </c>
      <c r="K26" s="19">
        <f t="shared" si="46"/>
        <v>3.9666666666666672</v>
      </c>
      <c r="L26" s="18">
        <f t="shared" si="47"/>
        <v>18.506422817330723</v>
      </c>
      <c r="M26" s="19">
        <f t="shared" si="48"/>
        <v>0.70000000000000007</v>
      </c>
      <c r="N26" s="19">
        <f t="shared" si="48"/>
        <v>11.200000000000001</v>
      </c>
      <c r="O26" s="18">
        <f t="shared" si="49"/>
        <v>52.253429131286744</v>
      </c>
      <c r="P26" s="19">
        <f t="shared" si="50"/>
        <v>0</v>
      </c>
      <c r="Q26" s="19">
        <f t="shared" si="50"/>
        <v>0</v>
      </c>
      <c r="R26" s="19">
        <f t="shared" si="50"/>
        <v>0.23333333333333336</v>
      </c>
      <c r="S26" s="19">
        <f t="shared" si="51"/>
        <v>1.9506666666666668</v>
      </c>
      <c r="T26" s="18">
        <f t="shared" si="52"/>
        <v>9.1008055736991071</v>
      </c>
      <c r="U26" s="19">
        <f t="shared" si="53"/>
        <v>1.7500000000000003E-3</v>
      </c>
      <c r="V26" s="19">
        <f t="shared" si="53"/>
        <v>0</v>
      </c>
      <c r="W26" s="19">
        <f t="shared" si="54"/>
        <v>0</v>
      </c>
      <c r="X26" s="19">
        <f t="shared" si="55"/>
        <v>0</v>
      </c>
      <c r="Y26" s="19">
        <f t="shared" si="56"/>
        <v>0</v>
      </c>
      <c r="Z26" s="19">
        <f t="shared" si="56"/>
        <v>0.11666666666666668</v>
      </c>
      <c r="AA26" s="19" t="e">
        <f t="shared" si="57"/>
        <v>#DIV/0!</v>
      </c>
      <c r="AB26" s="19">
        <f t="shared" si="58"/>
        <v>0</v>
      </c>
      <c r="AC26" s="19">
        <f t="shared" si="59"/>
        <v>0.70000000000000007</v>
      </c>
      <c r="AD26" s="19">
        <f t="shared" si="59"/>
        <v>0</v>
      </c>
      <c r="AE26" s="19" t="e">
        <f t="shared" si="60"/>
        <v>#DIV/0!</v>
      </c>
      <c r="AF26" s="19">
        <f t="shared" si="61"/>
        <v>0</v>
      </c>
      <c r="AG26" s="19">
        <f t="shared" si="61"/>
        <v>0.46666666666666673</v>
      </c>
      <c r="AH26" s="19">
        <f t="shared" si="61"/>
        <v>0.23333333333333336</v>
      </c>
      <c r="AI26" s="19">
        <f t="shared" si="61"/>
        <v>1.05</v>
      </c>
      <c r="AJ26" s="19">
        <f t="shared" si="61"/>
        <v>0</v>
      </c>
      <c r="AK26" s="19">
        <f t="shared" si="61"/>
        <v>17.5</v>
      </c>
      <c r="AL26" s="19">
        <f t="shared" si="61"/>
        <v>0</v>
      </c>
      <c r="AM26" s="19">
        <f t="shared" si="61"/>
        <v>0</v>
      </c>
      <c r="AN26" s="19">
        <f t="shared" si="62"/>
        <v>61.240000000000009</v>
      </c>
      <c r="AO26" s="31"/>
      <c r="AP26" s="17" t="s">
        <v>97</v>
      </c>
      <c r="AQ26" s="16">
        <v>30</v>
      </c>
      <c r="AR26" s="19">
        <v>18.372</v>
      </c>
      <c r="AS26" s="19">
        <v>4.3952153110047849</v>
      </c>
      <c r="AT26" s="19">
        <v>0.1</v>
      </c>
      <c r="AU26" s="19">
        <v>3.7</v>
      </c>
      <c r="AV26" s="19">
        <v>0.2</v>
      </c>
      <c r="AW26" s="19">
        <v>3.4000000000000004</v>
      </c>
      <c r="AX26" s="19">
        <v>0.6</v>
      </c>
      <c r="AY26" s="19">
        <v>9.6</v>
      </c>
      <c r="AZ26" s="19">
        <v>0</v>
      </c>
      <c r="BA26" s="19">
        <v>0</v>
      </c>
      <c r="BB26" s="19">
        <v>0.2</v>
      </c>
      <c r="BC26" s="19">
        <f t="shared" si="63"/>
        <v>1.6719999999999999</v>
      </c>
      <c r="BD26" s="19">
        <v>1.5E-3</v>
      </c>
      <c r="BE26" s="19">
        <v>0</v>
      </c>
      <c r="BF26" s="19">
        <v>0</v>
      </c>
      <c r="BG26" s="19">
        <v>0</v>
      </c>
      <c r="BH26" s="19">
        <v>0.1</v>
      </c>
      <c r="BI26" s="19">
        <v>0.6</v>
      </c>
      <c r="BJ26" s="19">
        <v>0</v>
      </c>
      <c r="BK26" s="19">
        <v>0</v>
      </c>
      <c r="BL26" s="19">
        <v>0.4</v>
      </c>
      <c r="BM26" s="19">
        <v>0.2</v>
      </c>
      <c r="BN26" s="19">
        <v>0.9</v>
      </c>
      <c r="BO26" s="19">
        <v>0</v>
      </c>
      <c r="BP26" s="19">
        <v>15</v>
      </c>
      <c r="BQ26" s="19">
        <v>0</v>
      </c>
      <c r="BR26" s="19">
        <v>0</v>
      </c>
    </row>
    <row r="27" spans="1:70" s="16" customFormat="1">
      <c r="A27" s="16">
        <v>1</v>
      </c>
      <c r="B27" s="16">
        <v>200</v>
      </c>
      <c r="C27" s="17" t="s">
        <v>98</v>
      </c>
      <c r="D27" s="16">
        <v>13.4</v>
      </c>
      <c r="E27" s="18">
        <f t="shared" si="44"/>
        <v>47.808520000000009</v>
      </c>
      <c r="F27" s="19">
        <f t="shared" si="44"/>
        <v>11.437444976076558</v>
      </c>
      <c r="G27" s="19">
        <f t="shared" si="44"/>
        <v>0.26800000000000002</v>
      </c>
      <c r="H27" s="19">
        <f t="shared" si="44"/>
        <v>9.9160000000000004</v>
      </c>
      <c r="I27" s="18">
        <f t="shared" si="45"/>
        <v>20.741072930096976</v>
      </c>
      <c r="J27" s="19">
        <f t="shared" si="46"/>
        <v>2.6800000000000004E-2</v>
      </c>
      <c r="K27" s="19">
        <f t="shared" si="46"/>
        <v>0.45560000000000006</v>
      </c>
      <c r="L27" s="18">
        <f t="shared" si="47"/>
        <v>0.95296821570715839</v>
      </c>
      <c r="M27" s="19">
        <f t="shared" si="48"/>
        <v>2.3048000000000002</v>
      </c>
      <c r="N27" s="19">
        <f t="shared" si="48"/>
        <v>36.876800000000003</v>
      </c>
      <c r="O27" s="18">
        <f t="shared" si="49"/>
        <v>77.134368518414703</v>
      </c>
      <c r="P27" s="19">
        <f t="shared" si="50"/>
        <v>0</v>
      </c>
      <c r="Q27" s="19">
        <f t="shared" si="50"/>
        <v>0</v>
      </c>
      <c r="R27" s="19">
        <f t="shared" si="50"/>
        <v>6.7000000000000004E-2</v>
      </c>
      <c r="S27" s="19">
        <f t="shared" si="51"/>
        <v>0.56011999999999995</v>
      </c>
      <c r="T27" s="18">
        <f t="shared" si="52"/>
        <v>1.1715903357811535</v>
      </c>
      <c r="U27" s="19">
        <f t="shared" si="53"/>
        <v>0.10720000000000002</v>
      </c>
      <c r="V27" s="19">
        <f t="shared" si="53"/>
        <v>6.7000000000000004E-2</v>
      </c>
      <c r="W27" s="19">
        <f t="shared" si="54"/>
        <v>2.4790000000000001</v>
      </c>
      <c r="X27" s="19">
        <f t="shared" si="55"/>
        <v>5.1852682325242441</v>
      </c>
      <c r="Y27" s="19">
        <f t="shared" si="56"/>
        <v>0</v>
      </c>
      <c r="Z27" s="19">
        <f t="shared" si="56"/>
        <v>0</v>
      </c>
      <c r="AA27" s="19" t="e">
        <f t="shared" si="57"/>
        <v>#DIV/0!</v>
      </c>
      <c r="AB27" s="19" t="e">
        <f t="shared" si="58"/>
        <v>#DIV/0!</v>
      </c>
      <c r="AC27" s="19">
        <f t="shared" si="59"/>
        <v>1.7687999999999999</v>
      </c>
      <c r="AD27" s="19">
        <f t="shared" si="59"/>
        <v>0.53600000000000003</v>
      </c>
      <c r="AE27" s="19">
        <f t="shared" si="60"/>
        <v>3.3</v>
      </c>
      <c r="AF27" s="19">
        <f t="shared" si="61"/>
        <v>0</v>
      </c>
      <c r="AG27" s="19">
        <f t="shared" si="61"/>
        <v>0</v>
      </c>
      <c r="AH27" s="19">
        <f t="shared" si="61"/>
        <v>0</v>
      </c>
      <c r="AI27" s="19">
        <f t="shared" si="61"/>
        <v>0</v>
      </c>
      <c r="AJ27" s="19">
        <f t="shared" si="61"/>
        <v>0</v>
      </c>
      <c r="AK27" s="19">
        <f t="shared" si="61"/>
        <v>0</v>
      </c>
      <c r="AL27" s="19">
        <f t="shared" si="61"/>
        <v>0</v>
      </c>
      <c r="AM27" s="19">
        <f t="shared" si="61"/>
        <v>0</v>
      </c>
      <c r="AN27" s="19">
        <f t="shared" si="62"/>
        <v>356.78000000000003</v>
      </c>
      <c r="AO27" s="31"/>
      <c r="AP27" s="17" t="s">
        <v>98</v>
      </c>
      <c r="AQ27" s="16">
        <v>100</v>
      </c>
      <c r="AR27" s="19">
        <v>356.78000000000003</v>
      </c>
      <c r="AS27" s="19">
        <v>85.354066985645943</v>
      </c>
      <c r="AT27" s="19">
        <v>2</v>
      </c>
      <c r="AU27" s="19">
        <v>74</v>
      </c>
      <c r="AV27" s="19">
        <v>0.2</v>
      </c>
      <c r="AW27" s="19">
        <v>3.4000000000000004</v>
      </c>
      <c r="AX27" s="19">
        <v>17.2</v>
      </c>
      <c r="AY27" s="19">
        <v>275.2</v>
      </c>
      <c r="AZ27" s="19">
        <v>0</v>
      </c>
      <c r="BA27" s="19">
        <v>0</v>
      </c>
      <c r="BB27" s="19">
        <v>0.5</v>
      </c>
      <c r="BC27" s="19">
        <f t="shared" si="63"/>
        <v>4.18</v>
      </c>
      <c r="BD27" s="19">
        <v>0.8</v>
      </c>
      <c r="BE27" s="19">
        <v>0.5</v>
      </c>
      <c r="BF27" s="19">
        <v>18.5</v>
      </c>
      <c r="BG27" s="19">
        <v>0</v>
      </c>
      <c r="BH27" s="19">
        <v>0</v>
      </c>
      <c r="BI27" s="19">
        <v>13.2</v>
      </c>
      <c r="BJ27" s="19">
        <v>4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</row>
    <row r="28" spans="1:70" s="16" customFormat="1">
      <c r="A28" s="16">
        <v>1</v>
      </c>
      <c r="B28" s="16">
        <v>200</v>
      </c>
      <c r="C28" s="17" t="s">
        <v>84</v>
      </c>
      <c r="D28" s="16">
        <v>93.7</v>
      </c>
      <c r="E28" s="18">
        <f t="shared" si="44"/>
        <v>0</v>
      </c>
      <c r="F28" s="19">
        <f t="shared" si="44"/>
        <v>0</v>
      </c>
      <c r="G28" s="19">
        <f t="shared" si="44"/>
        <v>0</v>
      </c>
      <c r="H28" s="19">
        <f t="shared" si="44"/>
        <v>0</v>
      </c>
      <c r="I28" s="18" t="e">
        <f t="shared" si="45"/>
        <v>#DIV/0!</v>
      </c>
      <c r="J28" s="19">
        <f t="shared" si="46"/>
        <v>0</v>
      </c>
      <c r="K28" s="19">
        <f t="shared" si="46"/>
        <v>0</v>
      </c>
      <c r="L28" s="18" t="e">
        <f>K28/$E28*100</f>
        <v>#DIV/0!</v>
      </c>
      <c r="M28" s="19">
        <f t="shared" si="48"/>
        <v>0</v>
      </c>
      <c r="N28" s="19">
        <f t="shared" si="48"/>
        <v>0</v>
      </c>
      <c r="O28" s="18" t="e">
        <f t="shared" si="49"/>
        <v>#DIV/0!</v>
      </c>
      <c r="P28" s="19">
        <f t="shared" si="50"/>
        <v>0</v>
      </c>
      <c r="Q28" s="19">
        <f t="shared" si="50"/>
        <v>0</v>
      </c>
      <c r="R28" s="19">
        <f t="shared" si="50"/>
        <v>0</v>
      </c>
      <c r="S28" s="19">
        <f t="shared" si="51"/>
        <v>0</v>
      </c>
      <c r="T28" s="18" t="e">
        <f t="shared" si="52"/>
        <v>#DIV/0!</v>
      </c>
      <c r="U28" s="19">
        <f t="shared" si="53"/>
        <v>0</v>
      </c>
      <c r="V28" s="19">
        <f t="shared" si="53"/>
        <v>0</v>
      </c>
      <c r="W28" s="19">
        <f t="shared" si="54"/>
        <v>0</v>
      </c>
      <c r="X28" s="19" t="e">
        <f t="shared" si="55"/>
        <v>#DIV/0!</v>
      </c>
      <c r="Y28" s="19">
        <f t="shared" si="56"/>
        <v>0</v>
      </c>
      <c r="Z28" s="19">
        <f t="shared" si="56"/>
        <v>0</v>
      </c>
      <c r="AA28" s="19" t="e">
        <f t="shared" si="57"/>
        <v>#DIV/0!</v>
      </c>
      <c r="AB28" s="19" t="e">
        <f t="shared" si="58"/>
        <v>#DIV/0!</v>
      </c>
      <c r="AC28" s="19">
        <f t="shared" si="59"/>
        <v>0</v>
      </c>
      <c r="AD28" s="19">
        <f t="shared" si="59"/>
        <v>0</v>
      </c>
      <c r="AE28" s="19" t="e">
        <f t="shared" si="60"/>
        <v>#DIV/0!</v>
      </c>
      <c r="AF28" s="19">
        <f t="shared" si="61"/>
        <v>0</v>
      </c>
      <c r="AG28" s="19">
        <f t="shared" si="61"/>
        <v>0</v>
      </c>
      <c r="AH28" s="19">
        <f t="shared" si="61"/>
        <v>0</v>
      </c>
      <c r="AI28" s="19">
        <f t="shared" si="61"/>
        <v>0</v>
      </c>
      <c r="AJ28" s="19">
        <f t="shared" si="61"/>
        <v>0</v>
      </c>
      <c r="AK28" s="19">
        <f t="shared" si="61"/>
        <v>0</v>
      </c>
      <c r="AL28" s="19">
        <f t="shared" si="61"/>
        <v>0</v>
      </c>
      <c r="AM28" s="19">
        <f t="shared" si="61"/>
        <v>0</v>
      </c>
      <c r="AN28" s="19">
        <f t="shared" si="62"/>
        <v>0</v>
      </c>
      <c r="AO28" s="31"/>
      <c r="AP28" s="17" t="s">
        <v>84</v>
      </c>
      <c r="AQ28" s="16">
        <v>100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f t="shared" si="63"/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</row>
    <row r="29" spans="1:70" s="16" customFormat="1">
      <c r="A29" s="16">
        <v>1</v>
      </c>
      <c r="B29" s="16">
        <v>200</v>
      </c>
      <c r="C29" s="17" t="s">
        <v>128</v>
      </c>
      <c r="D29" s="16">
        <v>84.7</v>
      </c>
      <c r="E29" s="18">
        <f t="shared" si="44"/>
        <v>968.82069565217387</v>
      </c>
      <c r="F29" s="19">
        <f t="shared" si="44"/>
        <v>231.77528604118996</v>
      </c>
      <c r="G29" s="19">
        <f t="shared" si="44"/>
        <v>0.98202898550724638</v>
      </c>
      <c r="H29" s="19">
        <f t="shared" si="44"/>
        <v>36.335072463768114</v>
      </c>
      <c r="I29" s="18">
        <f t="shared" si="45"/>
        <v>3.7504434645988542</v>
      </c>
      <c r="J29" s="19">
        <f t="shared" si="46"/>
        <v>7.7334782608695649</v>
      </c>
      <c r="K29" s="19">
        <f t="shared" si="46"/>
        <v>131.46913043478258</v>
      </c>
      <c r="L29" s="18">
        <f>K29/$E29*100</f>
        <v>13.570016724950584</v>
      </c>
      <c r="M29" s="19">
        <f t="shared" si="48"/>
        <v>49.101449275362313</v>
      </c>
      <c r="N29" s="19">
        <f t="shared" si="48"/>
        <v>785.62318840579701</v>
      </c>
      <c r="O29" s="18">
        <f t="shared" si="49"/>
        <v>81.090669504840093</v>
      </c>
      <c r="P29" s="19">
        <f t="shared" si="50"/>
        <v>0</v>
      </c>
      <c r="Q29" s="19">
        <f t="shared" si="50"/>
        <v>0</v>
      </c>
      <c r="R29" s="19">
        <f t="shared" si="50"/>
        <v>1.8413043478260869</v>
      </c>
      <c r="S29" s="19">
        <f t="shared" si="51"/>
        <v>15.393304347826085</v>
      </c>
      <c r="T29" s="18">
        <f t="shared" si="52"/>
        <v>1.5888703056104605</v>
      </c>
      <c r="U29" s="19">
        <f t="shared" si="53"/>
        <v>1.1011</v>
      </c>
      <c r="V29" s="19">
        <f t="shared" si="53"/>
        <v>0.1227536231884058</v>
      </c>
      <c r="W29" s="19">
        <f t="shared" si="54"/>
        <v>4.5418840579710142</v>
      </c>
      <c r="X29" s="19">
        <f t="shared" si="55"/>
        <v>0.46880543307485678</v>
      </c>
      <c r="Y29" s="19">
        <f t="shared" si="56"/>
        <v>0.1227536231884058</v>
      </c>
      <c r="Z29" s="19">
        <f t="shared" si="56"/>
        <v>0.36826086956521736</v>
      </c>
      <c r="AA29" s="19">
        <f t="shared" si="57"/>
        <v>1</v>
      </c>
      <c r="AB29" s="19">
        <f t="shared" si="58"/>
        <v>0.33333333333333337</v>
      </c>
      <c r="AC29" s="19">
        <f t="shared" si="59"/>
        <v>2.0868115942028984</v>
      </c>
      <c r="AD29" s="19">
        <f t="shared" si="59"/>
        <v>47.014637681159414</v>
      </c>
      <c r="AE29" s="19">
        <f t="shared" si="60"/>
        <v>4.4386422976501312E-2</v>
      </c>
      <c r="AF29" s="19">
        <f t="shared" si="61"/>
        <v>0</v>
      </c>
      <c r="AG29" s="19">
        <f t="shared" si="61"/>
        <v>3.3143478260869568</v>
      </c>
      <c r="AH29" s="19">
        <f t="shared" si="61"/>
        <v>0</v>
      </c>
      <c r="AI29" s="19">
        <f t="shared" si="61"/>
        <v>0</v>
      </c>
      <c r="AJ29" s="19">
        <f t="shared" si="61"/>
        <v>0</v>
      </c>
      <c r="AK29" s="19">
        <f t="shared" si="61"/>
        <v>0</v>
      </c>
      <c r="AL29" s="19">
        <f t="shared" si="61"/>
        <v>0</v>
      </c>
      <c r="AM29" s="19">
        <f t="shared" si="61"/>
        <v>0</v>
      </c>
      <c r="AN29" s="19">
        <f t="shared" si="62"/>
        <v>1143.8260869565215</v>
      </c>
      <c r="AO29" s="31"/>
      <c r="AP29" s="17" t="s">
        <v>128</v>
      </c>
      <c r="AQ29" s="16">
        <v>69</v>
      </c>
      <c r="AR29" s="19">
        <v>789.24</v>
      </c>
      <c r="AS29" s="19">
        <v>188.81339712918663</v>
      </c>
      <c r="AT29" s="19">
        <v>0.8</v>
      </c>
      <c r="AU29" s="19">
        <v>29.6</v>
      </c>
      <c r="AV29" s="19">
        <v>6.3</v>
      </c>
      <c r="AW29" s="19">
        <v>107.1</v>
      </c>
      <c r="AX29" s="19">
        <v>40</v>
      </c>
      <c r="AY29" s="19">
        <v>640</v>
      </c>
      <c r="AZ29" s="19">
        <v>0</v>
      </c>
      <c r="BA29" s="19">
        <v>0</v>
      </c>
      <c r="BB29" s="19">
        <v>1.5</v>
      </c>
      <c r="BC29" s="19">
        <v>12.54</v>
      </c>
      <c r="BD29" s="19">
        <v>0.89700000000000002</v>
      </c>
      <c r="BE29" s="19">
        <v>0.1</v>
      </c>
      <c r="BF29" s="19">
        <v>3.7</v>
      </c>
      <c r="BG29" s="19">
        <v>0.1</v>
      </c>
      <c r="BH29" s="19">
        <v>0.3</v>
      </c>
      <c r="BI29" s="19">
        <v>1.7</v>
      </c>
      <c r="BJ29" s="19">
        <v>38.299999999999997</v>
      </c>
      <c r="BK29" s="19">
        <v>0</v>
      </c>
      <c r="BL29" s="19">
        <v>2.7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</row>
    <row r="30" spans="1:70" s="16" customFormat="1">
      <c r="C30" s="17"/>
      <c r="E30" s="18"/>
      <c r="F30" s="19"/>
      <c r="G30" s="19"/>
      <c r="H30" s="19"/>
      <c r="I30" s="18"/>
      <c r="J30" s="19"/>
      <c r="K30" s="19"/>
      <c r="L30" s="18"/>
      <c r="M30" s="19"/>
      <c r="N30" s="19"/>
      <c r="O30" s="18"/>
      <c r="P30" s="19"/>
      <c r="Q30" s="19"/>
      <c r="R30" s="19"/>
      <c r="S30" s="19"/>
      <c r="T30" s="18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31"/>
      <c r="AP30" s="17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s="16" customFormat="1">
      <c r="A31" s="16">
        <v>1</v>
      </c>
      <c r="B31" s="16">
        <v>200</v>
      </c>
      <c r="C31" s="17" t="s">
        <v>141</v>
      </c>
      <c r="D31" s="16">
        <v>17.8</v>
      </c>
      <c r="E31" s="18">
        <f t="shared" ref="E31:H37" si="64">AR31*($D31/$AQ31)</f>
        <v>446.78000000000003</v>
      </c>
      <c r="F31" s="19">
        <f t="shared" si="64"/>
        <v>107.86800000000001</v>
      </c>
      <c r="G31" s="19">
        <f t="shared" si="64"/>
        <v>9.2203999999999997</v>
      </c>
      <c r="H31" s="19">
        <f t="shared" si="64"/>
        <v>341.15480000000002</v>
      </c>
      <c r="I31" s="18">
        <f t="shared" ref="I31:I37" si="65">H31/$E31*100</f>
        <v>76.358565737051805</v>
      </c>
      <c r="J31" s="19">
        <f t="shared" ref="J31:K37" si="66">AV31*($D31/$AQ31)</f>
        <v>4.022800000000001</v>
      </c>
      <c r="K31" s="19">
        <f t="shared" si="66"/>
        <v>68.38760000000002</v>
      </c>
      <c r="L31" s="18">
        <f t="shared" ref="L31:L37" si="67">K31/$E31*100</f>
        <v>15.306772908366536</v>
      </c>
      <c r="M31" s="19">
        <f t="shared" ref="M31:N37" si="68">AX31*($D31/$AQ31)</f>
        <v>2.3318000000000003</v>
      </c>
      <c r="N31" s="19">
        <f t="shared" si="68"/>
        <v>37.308800000000005</v>
      </c>
      <c r="O31" s="18">
        <f t="shared" ref="O31:O37" si="69">N31/$E31*100</f>
        <v>8.3505976095617545</v>
      </c>
      <c r="P31" s="19">
        <f t="shared" ref="P31:R37" si="70">AZ31*($D31/$AQ31)</f>
        <v>0</v>
      </c>
      <c r="Q31" s="19">
        <f t="shared" si="70"/>
        <v>0</v>
      </c>
      <c r="R31" s="19">
        <f t="shared" si="70"/>
        <v>1.2816000000000001</v>
      </c>
      <c r="S31" s="19">
        <f t="shared" ref="S31:S37" si="71">R31*8.36</f>
        <v>10.714176</v>
      </c>
      <c r="T31" s="18">
        <f t="shared" ref="T31:T37" si="72">S31/$E31*100</f>
        <v>2.3980876494023904</v>
      </c>
      <c r="U31" s="19">
        <f t="shared" ref="U31:V37" si="73">BD31*($D31/$AQ31)</f>
        <v>0.16020000000000001</v>
      </c>
      <c r="V31" s="19">
        <f t="shared" si="73"/>
        <v>2.2784000000000004</v>
      </c>
      <c r="W31" s="19">
        <f t="shared" ref="W31:W37" si="74">V31*37</f>
        <v>84.30080000000001</v>
      </c>
      <c r="X31" s="19">
        <f t="shared" ref="X31:X37" si="75">W31/$E31*100</f>
        <v>18.868525896414344</v>
      </c>
      <c r="Y31" s="19">
        <f t="shared" ref="Y31:Z37" si="76">BG31*($D31/$AQ31)</f>
        <v>3.5422000000000002</v>
      </c>
      <c r="Z31" s="19">
        <f t="shared" si="76"/>
        <v>2.9904000000000006</v>
      </c>
      <c r="AA31" s="19">
        <f t="shared" ref="AA31:AA37" si="77">V31/Y31</f>
        <v>0.64321608040201017</v>
      </c>
      <c r="AB31" s="19">
        <f t="shared" ref="AB31:AB37" si="78">V31/Z31</f>
        <v>0.76190476190476186</v>
      </c>
      <c r="AC31" s="19">
        <f t="shared" ref="AC31:AD37" si="79">BI31*($D31/$AQ31)</f>
        <v>1.1926000000000001</v>
      </c>
      <c r="AD31" s="19">
        <f t="shared" si="79"/>
        <v>1.1392000000000002</v>
      </c>
      <c r="AE31" s="19">
        <f t="shared" ref="AE31:AE37" si="80">AC31/AD31</f>
        <v>1.046875</v>
      </c>
      <c r="AF31" s="19">
        <f t="shared" ref="AF31:AM37" si="81">BK31*($D31/$AQ31)</f>
        <v>0</v>
      </c>
      <c r="AG31" s="19">
        <f t="shared" si="81"/>
        <v>0</v>
      </c>
      <c r="AH31" s="19">
        <f t="shared" si="81"/>
        <v>0</v>
      </c>
      <c r="AI31" s="19">
        <f t="shared" si="81"/>
        <v>0</v>
      </c>
      <c r="AJ31" s="19">
        <f t="shared" si="81"/>
        <v>0</v>
      </c>
      <c r="AK31" s="19">
        <f t="shared" si="81"/>
        <v>0</v>
      </c>
      <c r="AL31" s="19">
        <f t="shared" si="81"/>
        <v>0</v>
      </c>
      <c r="AM31" s="19">
        <f t="shared" si="81"/>
        <v>0</v>
      </c>
      <c r="AN31" s="19">
        <f t="shared" ref="AN31:AN37" si="82">E31/D31*100</f>
        <v>2510</v>
      </c>
      <c r="AO31" s="31"/>
      <c r="AP31" s="17" t="s">
        <v>141</v>
      </c>
      <c r="AQ31" s="16">
        <v>100</v>
      </c>
      <c r="AR31" s="19">
        <v>2510</v>
      </c>
      <c r="AS31" s="19">
        <v>606</v>
      </c>
      <c r="AT31" s="19">
        <v>51.8</v>
      </c>
      <c r="AU31" s="19">
        <f>AT31*37</f>
        <v>1916.6</v>
      </c>
      <c r="AV31" s="19">
        <v>22.6</v>
      </c>
      <c r="AW31" s="19">
        <f>AV31*17</f>
        <v>384.20000000000005</v>
      </c>
      <c r="AX31" s="19">
        <v>13.1</v>
      </c>
      <c r="AY31" s="19">
        <f>AX31*16</f>
        <v>209.6</v>
      </c>
      <c r="AZ31" s="19">
        <v>0</v>
      </c>
      <c r="BA31" s="19">
        <v>0</v>
      </c>
      <c r="BB31" s="19">
        <v>7.2</v>
      </c>
      <c r="BC31" s="19">
        <f>BB31*8.36</f>
        <v>60.192</v>
      </c>
      <c r="BD31" s="19">
        <v>0.9</v>
      </c>
      <c r="BE31" s="19">
        <v>12.8</v>
      </c>
      <c r="BF31" s="19">
        <f>BE31*37</f>
        <v>473.6</v>
      </c>
      <c r="BG31" s="19">
        <v>19.899999999999999</v>
      </c>
      <c r="BH31" s="19">
        <v>16.8</v>
      </c>
      <c r="BI31" s="19">
        <v>6.7</v>
      </c>
      <c r="BJ31" s="19">
        <v>6.4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</row>
    <row r="32" spans="1:70" s="16" customFormat="1">
      <c r="A32" s="16">
        <v>1</v>
      </c>
      <c r="B32" s="16">
        <v>200</v>
      </c>
      <c r="C32" s="17" t="s">
        <v>144</v>
      </c>
      <c r="D32" s="16">
        <v>6.5</v>
      </c>
      <c r="E32" s="18">
        <f t="shared" si="64"/>
        <v>166.8914</v>
      </c>
      <c r="F32" s="19">
        <f t="shared" si="64"/>
        <v>39.92617224880383</v>
      </c>
      <c r="G32" s="19">
        <f t="shared" si="64"/>
        <v>3.5165000000000002</v>
      </c>
      <c r="H32" s="19">
        <f t="shared" si="64"/>
        <v>130.1105</v>
      </c>
      <c r="I32" s="18">
        <f t="shared" si="65"/>
        <v>77.961177148732645</v>
      </c>
      <c r="J32" s="19">
        <f t="shared" si="66"/>
        <v>1.4884999999999999</v>
      </c>
      <c r="K32" s="19">
        <f t="shared" si="66"/>
        <v>25.304499999999997</v>
      </c>
      <c r="L32" s="18">
        <f t="shared" si="67"/>
        <v>15.162255215067999</v>
      </c>
      <c r="M32" s="19">
        <f t="shared" si="68"/>
        <v>0.51350000000000007</v>
      </c>
      <c r="N32" s="19">
        <f t="shared" si="68"/>
        <v>8.2160000000000011</v>
      </c>
      <c r="O32" s="18">
        <f t="shared" si="69"/>
        <v>4.9229618782034308</v>
      </c>
      <c r="P32" s="19">
        <f t="shared" si="70"/>
        <v>0</v>
      </c>
      <c r="Q32" s="19">
        <f t="shared" si="70"/>
        <v>0</v>
      </c>
      <c r="R32" s="19">
        <f t="shared" si="70"/>
        <v>0.39</v>
      </c>
      <c r="S32" s="19">
        <f t="shared" si="71"/>
        <v>3.2603999999999997</v>
      </c>
      <c r="T32" s="18">
        <f t="shared" si="72"/>
        <v>1.9536057579959181</v>
      </c>
      <c r="U32" s="19">
        <f t="shared" si="73"/>
        <v>4.8750000000000002E-2</v>
      </c>
      <c r="V32" s="19">
        <f t="shared" si="73"/>
        <v>0.54600000000000004</v>
      </c>
      <c r="W32" s="19">
        <f t="shared" si="74"/>
        <v>20.202000000000002</v>
      </c>
      <c r="X32" s="19">
        <f t="shared" si="75"/>
        <v>12.104877782797677</v>
      </c>
      <c r="Y32" s="19">
        <f t="shared" si="76"/>
        <v>1.833</v>
      </c>
      <c r="Z32" s="19">
        <f t="shared" si="76"/>
        <v>0.96200000000000008</v>
      </c>
      <c r="AA32" s="19">
        <f t="shared" si="77"/>
        <v>0.29787234042553196</v>
      </c>
      <c r="AB32" s="19">
        <f t="shared" si="78"/>
        <v>0.56756756756756754</v>
      </c>
      <c r="AC32" s="19">
        <f t="shared" si="79"/>
        <v>0.26</v>
      </c>
      <c r="AD32" s="19">
        <f t="shared" si="79"/>
        <v>0.2535</v>
      </c>
      <c r="AE32" s="19">
        <f t="shared" si="80"/>
        <v>1.0256410256410258</v>
      </c>
      <c r="AF32" s="19">
        <f t="shared" si="81"/>
        <v>0</v>
      </c>
      <c r="AG32" s="19">
        <f t="shared" si="81"/>
        <v>0.48750000000000004</v>
      </c>
      <c r="AH32" s="19">
        <f t="shared" si="81"/>
        <v>0.41860000000000003</v>
      </c>
      <c r="AI32" s="19">
        <f t="shared" si="81"/>
        <v>0</v>
      </c>
      <c r="AJ32" s="19">
        <f t="shared" si="81"/>
        <v>0</v>
      </c>
      <c r="AK32" s="19">
        <f t="shared" si="81"/>
        <v>0</v>
      </c>
      <c r="AL32" s="19">
        <f t="shared" si="81"/>
        <v>0</v>
      </c>
      <c r="AM32" s="19">
        <f t="shared" si="81"/>
        <v>0</v>
      </c>
      <c r="AN32" s="19">
        <f t="shared" si="82"/>
        <v>2567.56</v>
      </c>
      <c r="AO32" s="31"/>
      <c r="AP32" s="17" t="s">
        <v>144</v>
      </c>
      <c r="AQ32" s="16">
        <v>100</v>
      </c>
      <c r="AR32" s="19">
        <v>2567.56</v>
      </c>
      <c r="AS32" s="19">
        <v>614.2488038277512</v>
      </c>
      <c r="AT32" s="19">
        <v>54.1</v>
      </c>
      <c r="AU32" s="19">
        <v>2001.7</v>
      </c>
      <c r="AV32" s="19">
        <v>22.9</v>
      </c>
      <c r="AW32" s="19">
        <v>389.29999999999995</v>
      </c>
      <c r="AX32" s="19">
        <v>7.9</v>
      </c>
      <c r="AY32" s="19">
        <v>126.4</v>
      </c>
      <c r="AZ32" s="19">
        <v>0</v>
      </c>
      <c r="BA32" s="19">
        <v>0</v>
      </c>
      <c r="BB32" s="19">
        <v>6</v>
      </c>
      <c r="BC32" s="19">
        <v>50.16</v>
      </c>
      <c r="BD32" s="19">
        <v>0.75</v>
      </c>
      <c r="BE32" s="19">
        <v>8.4</v>
      </c>
      <c r="BF32" s="19">
        <v>310.8</v>
      </c>
      <c r="BG32" s="19">
        <v>28.2</v>
      </c>
      <c r="BH32" s="19">
        <v>14.8</v>
      </c>
      <c r="BI32" s="19">
        <v>4</v>
      </c>
      <c r="BJ32" s="19">
        <v>3.9</v>
      </c>
      <c r="BK32" s="19">
        <v>0</v>
      </c>
      <c r="BL32" s="19">
        <v>7.5</v>
      </c>
      <c r="BM32" s="19">
        <v>6.44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</row>
    <row r="33" spans="1:70" s="16" customFormat="1">
      <c r="A33" s="16">
        <v>1</v>
      </c>
      <c r="B33" s="16">
        <v>200</v>
      </c>
      <c r="C33" s="17" t="s">
        <v>126</v>
      </c>
      <c r="D33" s="16">
        <v>7</v>
      </c>
      <c r="E33" s="18">
        <f t="shared" si="64"/>
        <v>155.00100000000003</v>
      </c>
      <c r="F33" s="19">
        <f t="shared" si="64"/>
        <v>37.081578947368428</v>
      </c>
      <c r="G33" s="19">
        <f t="shared" si="64"/>
        <v>2.1210000000000004</v>
      </c>
      <c r="H33" s="19">
        <f t="shared" si="64"/>
        <v>78.477000000000018</v>
      </c>
      <c r="I33" s="18">
        <f t="shared" si="65"/>
        <v>50.629995935510095</v>
      </c>
      <c r="J33" s="19">
        <f t="shared" si="66"/>
        <v>0.58800000000000008</v>
      </c>
      <c r="K33" s="19">
        <f t="shared" si="66"/>
        <v>9.9960000000000022</v>
      </c>
      <c r="L33" s="18">
        <f t="shared" si="67"/>
        <v>6.4489906516732161</v>
      </c>
      <c r="M33" s="19">
        <f t="shared" si="68"/>
        <v>4.1580000000000004</v>
      </c>
      <c r="N33" s="19">
        <f t="shared" si="68"/>
        <v>66.528000000000006</v>
      </c>
      <c r="O33" s="18">
        <f t="shared" si="69"/>
        <v>42.921013412816691</v>
      </c>
      <c r="P33" s="19">
        <f t="shared" si="70"/>
        <v>0</v>
      </c>
      <c r="Q33" s="19">
        <f t="shared" si="70"/>
        <v>0</v>
      </c>
      <c r="R33" s="19">
        <f t="shared" si="70"/>
        <v>0</v>
      </c>
      <c r="S33" s="19">
        <f t="shared" si="71"/>
        <v>0</v>
      </c>
      <c r="T33" s="18">
        <f t="shared" si="72"/>
        <v>0</v>
      </c>
      <c r="U33" s="19">
        <f t="shared" si="73"/>
        <v>2.1000000000000001E-2</v>
      </c>
      <c r="V33" s="19">
        <f t="shared" si="73"/>
        <v>1.2460000000000002</v>
      </c>
      <c r="W33" s="19">
        <f t="shared" si="74"/>
        <v>46.102000000000011</v>
      </c>
      <c r="X33" s="19">
        <f t="shared" si="75"/>
        <v>29.743033915910221</v>
      </c>
      <c r="Y33" s="19">
        <f t="shared" si="76"/>
        <v>0.66500000000000004</v>
      </c>
      <c r="Z33" s="19">
        <f t="shared" si="76"/>
        <v>0.10500000000000001</v>
      </c>
      <c r="AA33" s="19">
        <f t="shared" si="77"/>
        <v>1.8736842105263161</v>
      </c>
      <c r="AB33" s="19">
        <f t="shared" si="78"/>
        <v>11.866666666666667</v>
      </c>
      <c r="AC33" s="19">
        <f t="shared" si="79"/>
        <v>3.9550000000000005</v>
      </c>
      <c r="AD33" s="19">
        <f t="shared" si="79"/>
        <v>0.20300000000000001</v>
      </c>
      <c r="AE33" s="19">
        <f t="shared" si="80"/>
        <v>19.482758620689655</v>
      </c>
      <c r="AF33" s="19">
        <f t="shared" si="81"/>
        <v>2.3105599999999997</v>
      </c>
      <c r="AG33" s="19">
        <f t="shared" si="81"/>
        <v>3.8682000000000001E-2</v>
      </c>
      <c r="AH33" s="19">
        <f t="shared" si="81"/>
        <v>5.3258800000000009E-2</v>
      </c>
      <c r="AI33" s="19">
        <f t="shared" si="81"/>
        <v>2.8560000000000002E-2</v>
      </c>
      <c r="AJ33" s="19">
        <f t="shared" si="81"/>
        <v>4.3982400000000005E-2</v>
      </c>
      <c r="AK33" s="19">
        <f t="shared" si="81"/>
        <v>3.8612000000000002</v>
      </c>
      <c r="AL33" s="19">
        <f t="shared" si="81"/>
        <v>6.6044999999999998</v>
      </c>
      <c r="AM33" s="19">
        <f t="shared" si="81"/>
        <v>0</v>
      </c>
      <c r="AN33" s="19">
        <f t="shared" si="82"/>
        <v>2214.3000000000006</v>
      </c>
      <c r="AO33" s="31"/>
      <c r="AP33" s="17" t="s">
        <v>126</v>
      </c>
      <c r="AQ33" s="16">
        <v>100</v>
      </c>
      <c r="AR33" s="19">
        <v>2214.3000000000002</v>
      </c>
      <c r="AS33" s="19">
        <v>529.73684210526324</v>
      </c>
      <c r="AT33" s="19">
        <v>30.3</v>
      </c>
      <c r="AU33" s="19">
        <v>1121.1000000000001</v>
      </c>
      <c r="AV33" s="19">
        <v>8.4</v>
      </c>
      <c r="AW33" s="19">
        <v>142.80000000000001</v>
      </c>
      <c r="AX33" s="19">
        <v>59.4</v>
      </c>
      <c r="AY33" s="19">
        <v>950.4</v>
      </c>
      <c r="AZ33" s="19">
        <v>0</v>
      </c>
      <c r="BA33" s="19">
        <v>0</v>
      </c>
      <c r="BB33" s="19">
        <v>0</v>
      </c>
      <c r="BC33" s="19">
        <v>0</v>
      </c>
      <c r="BD33" s="19">
        <v>0.3</v>
      </c>
      <c r="BE33" s="19">
        <v>17.8</v>
      </c>
      <c r="BF33" s="19">
        <v>658.6</v>
      </c>
      <c r="BG33" s="19">
        <v>9.5</v>
      </c>
      <c r="BH33" s="19">
        <v>1.5</v>
      </c>
      <c r="BI33" s="19">
        <v>56.5</v>
      </c>
      <c r="BJ33" s="19">
        <v>2.9</v>
      </c>
      <c r="BK33" s="19">
        <v>33.007999999999996</v>
      </c>
      <c r="BL33" s="19">
        <v>0.55259999999999998</v>
      </c>
      <c r="BM33" s="19">
        <v>0.76084000000000007</v>
      </c>
      <c r="BN33" s="19">
        <v>0.40799999999999997</v>
      </c>
      <c r="BO33" s="19">
        <v>0.62831999999999999</v>
      </c>
      <c r="BP33" s="19">
        <v>55.16</v>
      </c>
      <c r="BQ33" s="19">
        <v>94.35</v>
      </c>
      <c r="BR33" s="19">
        <v>0</v>
      </c>
    </row>
    <row r="34" spans="1:70" s="16" customFormat="1">
      <c r="A34" s="16">
        <v>1</v>
      </c>
      <c r="B34" s="16">
        <v>200</v>
      </c>
      <c r="C34" s="17" t="s">
        <v>142</v>
      </c>
      <c r="D34" s="16">
        <v>5.4</v>
      </c>
      <c r="E34" s="18">
        <f t="shared" si="64"/>
        <v>87.615000000000009</v>
      </c>
      <c r="F34" s="19">
        <f t="shared" si="64"/>
        <v>20.96052631578948</v>
      </c>
      <c r="G34" s="19">
        <f t="shared" si="64"/>
        <v>0</v>
      </c>
      <c r="H34" s="19">
        <f t="shared" si="64"/>
        <v>0</v>
      </c>
      <c r="I34" s="18">
        <f t="shared" si="65"/>
        <v>0</v>
      </c>
      <c r="J34" s="19">
        <f t="shared" si="66"/>
        <v>5.4000000000000012E-3</v>
      </c>
      <c r="K34" s="19">
        <f t="shared" si="66"/>
        <v>9.180000000000002E-2</v>
      </c>
      <c r="L34" s="18">
        <f t="shared" si="67"/>
        <v>0.10477657935285055</v>
      </c>
      <c r="M34" s="19">
        <f t="shared" si="68"/>
        <v>5.4702000000000002</v>
      </c>
      <c r="N34" s="19">
        <f t="shared" si="68"/>
        <v>87.523200000000003</v>
      </c>
      <c r="O34" s="18">
        <f t="shared" si="69"/>
        <v>99.895223420647142</v>
      </c>
      <c r="P34" s="19">
        <f t="shared" si="70"/>
        <v>0</v>
      </c>
      <c r="Q34" s="19">
        <f t="shared" si="70"/>
        <v>0</v>
      </c>
      <c r="R34" s="19">
        <f t="shared" si="70"/>
        <v>0</v>
      </c>
      <c r="S34" s="19">
        <f t="shared" si="71"/>
        <v>0</v>
      </c>
      <c r="T34" s="18">
        <f t="shared" si="72"/>
        <v>0</v>
      </c>
      <c r="U34" s="19">
        <f t="shared" si="73"/>
        <v>4.1850000000000004E-3</v>
      </c>
      <c r="V34" s="19">
        <f t="shared" si="73"/>
        <v>0</v>
      </c>
      <c r="W34" s="19">
        <f t="shared" si="74"/>
        <v>0</v>
      </c>
      <c r="X34" s="19">
        <f t="shared" si="75"/>
        <v>0</v>
      </c>
      <c r="Y34" s="19">
        <f t="shared" si="76"/>
        <v>0</v>
      </c>
      <c r="Z34" s="19">
        <f t="shared" si="76"/>
        <v>0</v>
      </c>
      <c r="AA34" s="19" t="e">
        <f t="shared" si="77"/>
        <v>#DIV/0!</v>
      </c>
      <c r="AB34" s="19" t="e">
        <f t="shared" si="78"/>
        <v>#DIV/0!</v>
      </c>
      <c r="AC34" s="19">
        <f t="shared" si="79"/>
        <v>5.4702000000000002</v>
      </c>
      <c r="AD34" s="19">
        <f t="shared" si="79"/>
        <v>0</v>
      </c>
      <c r="AE34" s="19" t="e">
        <f t="shared" si="80"/>
        <v>#DIV/0!</v>
      </c>
      <c r="AF34" s="19">
        <f t="shared" si="81"/>
        <v>0</v>
      </c>
      <c r="AG34" s="19">
        <f t="shared" si="81"/>
        <v>0</v>
      </c>
      <c r="AH34" s="19">
        <f t="shared" si="81"/>
        <v>0</v>
      </c>
      <c r="AI34" s="19">
        <f t="shared" si="81"/>
        <v>0</v>
      </c>
      <c r="AJ34" s="19">
        <f t="shared" si="81"/>
        <v>0</v>
      </c>
      <c r="AK34" s="19">
        <f t="shared" si="81"/>
        <v>0</v>
      </c>
      <c r="AL34" s="19">
        <f t="shared" si="81"/>
        <v>0</v>
      </c>
      <c r="AM34" s="19">
        <f t="shared" si="81"/>
        <v>0</v>
      </c>
      <c r="AN34" s="19">
        <f t="shared" si="82"/>
        <v>1622.5000000000002</v>
      </c>
      <c r="AO34" s="31"/>
      <c r="AP34" s="17" t="s">
        <v>142</v>
      </c>
      <c r="AQ34" s="16">
        <v>100</v>
      </c>
      <c r="AR34" s="19">
        <v>1622.5</v>
      </c>
      <c r="AS34" s="19">
        <v>388.15789473684214</v>
      </c>
      <c r="AT34" s="19">
        <v>0</v>
      </c>
      <c r="AU34" s="19">
        <v>0</v>
      </c>
      <c r="AV34" s="19">
        <v>0.1</v>
      </c>
      <c r="AW34" s="19">
        <v>1.7000000000000002</v>
      </c>
      <c r="AX34" s="19">
        <v>101.3</v>
      </c>
      <c r="AY34" s="19">
        <v>1620.8</v>
      </c>
      <c r="AZ34" s="19">
        <v>0</v>
      </c>
      <c r="BA34" s="19">
        <v>0</v>
      </c>
      <c r="BB34" s="19">
        <v>0</v>
      </c>
      <c r="BC34" s="19">
        <v>0</v>
      </c>
      <c r="BD34" s="19">
        <v>7.7499999999999999E-2</v>
      </c>
      <c r="BE34" s="19">
        <v>0</v>
      </c>
      <c r="BF34" s="19">
        <v>0</v>
      </c>
      <c r="BG34" s="19">
        <v>0</v>
      </c>
      <c r="BH34" s="19">
        <v>0</v>
      </c>
      <c r="BI34" s="19">
        <v>101.3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</row>
    <row r="35" spans="1:70" s="16" customFormat="1">
      <c r="A35" s="16">
        <v>1</v>
      </c>
      <c r="B35" s="16">
        <v>200</v>
      </c>
      <c r="C35" s="17" t="s">
        <v>122</v>
      </c>
      <c r="D35" s="16">
        <v>20.9</v>
      </c>
      <c r="E35" s="18">
        <f t="shared" si="64"/>
        <v>328.548</v>
      </c>
      <c r="F35" s="19">
        <f t="shared" si="64"/>
        <v>77.120999999999995</v>
      </c>
      <c r="G35" s="19">
        <f t="shared" si="64"/>
        <v>0.3135</v>
      </c>
      <c r="H35" s="19">
        <f t="shared" si="64"/>
        <v>11.599499999999999</v>
      </c>
      <c r="I35" s="18">
        <f t="shared" si="65"/>
        <v>3.5305343511450378</v>
      </c>
      <c r="J35" s="19">
        <f t="shared" si="66"/>
        <v>1.8601000000000001</v>
      </c>
      <c r="K35" s="19">
        <f t="shared" si="66"/>
        <v>31.621700000000001</v>
      </c>
      <c r="L35" s="18">
        <f t="shared" si="67"/>
        <v>9.6246819338422398</v>
      </c>
      <c r="M35" s="19">
        <f t="shared" si="68"/>
        <v>15.800399999999998</v>
      </c>
      <c r="N35" s="19">
        <f t="shared" si="68"/>
        <v>252.80639999999997</v>
      </c>
      <c r="O35" s="18">
        <f t="shared" si="69"/>
        <v>76.946564885496173</v>
      </c>
      <c r="P35" s="19">
        <f t="shared" si="70"/>
        <v>0</v>
      </c>
      <c r="Q35" s="19">
        <f t="shared" si="70"/>
        <v>0</v>
      </c>
      <c r="R35" s="19">
        <f t="shared" si="70"/>
        <v>0.68969999999999998</v>
      </c>
      <c r="S35" s="19">
        <f t="shared" si="71"/>
        <v>5.7658919999999991</v>
      </c>
      <c r="T35" s="18">
        <f t="shared" si="72"/>
        <v>1.7549618320610683</v>
      </c>
      <c r="U35" s="19">
        <f t="shared" si="73"/>
        <v>0.18809999999999999</v>
      </c>
      <c r="V35" s="19">
        <f t="shared" si="73"/>
        <v>6.2699999999999992E-2</v>
      </c>
      <c r="W35" s="19">
        <f t="shared" si="74"/>
        <v>2.3198999999999996</v>
      </c>
      <c r="X35" s="19">
        <f t="shared" si="75"/>
        <v>0.70610687022900753</v>
      </c>
      <c r="Y35" s="19">
        <f t="shared" si="76"/>
        <v>4.1800000000000004E-2</v>
      </c>
      <c r="Z35" s="19">
        <f t="shared" si="76"/>
        <v>6.2699999999999992E-2</v>
      </c>
      <c r="AA35" s="19">
        <f t="shared" si="77"/>
        <v>1.4999999999999998</v>
      </c>
      <c r="AB35" s="19">
        <f t="shared" si="78"/>
        <v>1</v>
      </c>
      <c r="AC35" s="19">
        <f t="shared" si="79"/>
        <v>0.12539999999999998</v>
      </c>
      <c r="AD35" s="19">
        <f t="shared" si="79"/>
        <v>16.510999999999999</v>
      </c>
      <c r="AE35" s="19">
        <f t="shared" si="80"/>
        <v>7.5949367088607592E-3</v>
      </c>
      <c r="AF35" s="19">
        <f t="shared" si="81"/>
        <v>0</v>
      </c>
      <c r="AG35" s="19">
        <f t="shared" si="81"/>
        <v>0.85689999999999988</v>
      </c>
      <c r="AH35" s="19">
        <f t="shared" si="81"/>
        <v>6.2699999999999992E-2</v>
      </c>
      <c r="AI35" s="19">
        <f t="shared" si="81"/>
        <v>0</v>
      </c>
      <c r="AJ35" s="19">
        <f t="shared" si="81"/>
        <v>0</v>
      </c>
      <c r="AK35" s="19">
        <f t="shared" si="81"/>
        <v>0</v>
      </c>
      <c r="AL35" s="19">
        <f t="shared" si="81"/>
        <v>0</v>
      </c>
      <c r="AM35" s="19">
        <f t="shared" si="81"/>
        <v>0</v>
      </c>
      <c r="AN35" s="19">
        <f t="shared" si="82"/>
        <v>1572</v>
      </c>
      <c r="AO35" s="31"/>
      <c r="AP35" s="17" t="s">
        <v>122</v>
      </c>
      <c r="AQ35" s="16">
        <v>100</v>
      </c>
      <c r="AR35" s="19">
        <v>1572</v>
      </c>
      <c r="AS35" s="19">
        <v>369</v>
      </c>
      <c r="AT35" s="19">
        <v>1.5</v>
      </c>
      <c r="AU35" s="19">
        <f>AT35*37</f>
        <v>55.5</v>
      </c>
      <c r="AV35" s="19">
        <v>8.9</v>
      </c>
      <c r="AW35" s="19">
        <v>151.30000000000001</v>
      </c>
      <c r="AX35" s="19">
        <v>75.599999999999994</v>
      </c>
      <c r="AY35" s="19">
        <v>1209.5999999999999</v>
      </c>
      <c r="AZ35" s="19">
        <v>0</v>
      </c>
      <c r="BA35" s="19">
        <v>0</v>
      </c>
      <c r="BB35" s="19">
        <v>3.3</v>
      </c>
      <c r="BC35" s="19">
        <f>BB35*8.36</f>
        <v>27.587999999999997</v>
      </c>
      <c r="BD35" s="19">
        <v>0.9</v>
      </c>
      <c r="BE35" s="19">
        <v>0.3</v>
      </c>
      <c r="BF35" s="19">
        <f>BE35*37</f>
        <v>11.1</v>
      </c>
      <c r="BG35" s="19">
        <v>0.2</v>
      </c>
      <c r="BH35" s="19">
        <v>0.3</v>
      </c>
      <c r="BI35" s="19">
        <v>0.6</v>
      </c>
      <c r="BJ35" s="19">
        <v>79</v>
      </c>
      <c r="BK35" s="19">
        <v>0</v>
      </c>
      <c r="BL35" s="19">
        <v>4.0999999999999996</v>
      </c>
      <c r="BM35" s="19">
        <v>0.3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</row>
    <row r="36" spans="1:70" s="16" customFormat="1">
      <c r="A36" s="16">
        <v>1</v>
      </c>
      <c r="B36" s="16">
        <v>200</v>
      </c>
      <c r="C36" s="17" t="s">
        <v>185</v>
      </c>
      <c r="D36" s="16">
        <v>2.6</v>
      </c>
      <c r="E36" s="18">
        <f t="shared" si="64"/>
        <v>36.466456000000001</v>
      </c>
      <c r="F36" s="19">
        <f t="shared" si="64"/>
        <v>8.7240325358851685</v>
      </c>
      <c r="G36" s="19">
        <f t="shared" si="64"/>
        <v>0.56420000000000003</v>
      </c>
      <c r="H36" s="19">
        <f t="shared" si="64"/>
        <v>20.875400000000003</v>
      </c>
      <c r="I36" s="18">
        <f t="shared" si="65"/>
        <v>57.245486098237798</v>
      </c>
      <c r="J36" s="19">
        <f t="shared" si="66"/>
        <v>0.48100000000000004</v>
      </c>
      <c r="K36" s="19">
        <f t="shared" si="66"/>
        <v>8.1770000000000014</v>
      </c>
      <c r="L36" s="18">
        <f t="shared" si="67"/>
        <v>22.423347089171489</v>
      </c>
      <c r="M36" s="19">
        <f t="shared" si="68"/>
        <v>0.29900000000000004</v>
      </c>
      <c r="N36" s="19">
        <f t="shared" si="68"/>
        <v>4.7840000000000007</v>
      </c>
      <c r="O36" s="18">
        <f t="shared" si="69"/>
        <v>13.11890576918141</v>
      </c>
      <c r="P36" s="19">
        <f t="shared" si="70"/>
        <v>0</v>
      </c>
      <c r="Q36" s="19">
        <f t="shared" si="70"/>
        <v>0</v>
      </c>
      <c r="R36" s="19">
        <f t="shared" si="70"/>
        <v>0.31459999999999999</v>
      </c>
      <c r="S36" s="19">
        <f t="shared" si="71"/>
        <v>2.6300559999999997</v>
      </c>
      <c r="T36" s="18">
        <f t="shared" si="72"/>
        <v>7.2122610434093186</v>
      </c>
      <c r="U36" s="19">
        <f t="shared" si="73"/>
        <v>6.1750000000000006E-2</v>
      </c>
      <c r="V36" s="19">
        <f t="shared" si="73"/>
        <v>0.33280000000000004</v>
      </c>
      <c r="W36" s="19">
        <f t="shared" si="74"/>
        <v>12.313600000000001</v>
      </c>
      <c r="X36" s="19">
        <f t="shared" si="75"/>
        <v>33.76692267545824</v>
      </c>
      <c r="Y36" s="19">
        <f t="shared" si="76"/>
        <v>0.18720000000000003</v>
      </c>
      <c r="Z36" s="19">
        <f t="shared" si="76"/>
        <v>1.5600000000000001E-2</v>
      </c>
      <c r="AA36" s="19">
        <f t="shared" si="77"/>
        <v>1.7777777777777777</v>
      </c>
      <c r="AB36" s="19">
        <f t="shared" si="78"/>
        <v>21.333333333333336</v>
      </c>
      <c r="AC36" s="19">
        <f t="shared" si="79"/>
        <v>0</v>
      </c>
      <c r="AD36" s="19">
        <f t="shared" si="79"/>
        <v>0.29900000000000004</v>
      </c>
      <c r="AE36" s="19">
        <f t="shared" si="80"/>
        <v>0</v>
      </c>
      <c r="AF36" s="19">
        <f t="shared" si="81"/>
        <v>0</v>
      </c>
      <c r="AG36" s="19">
        <f t="shared" si="81"/>
        <v>0</v>
      </c>
      <c r="AH36" s="19">
        <f t="shared" si="81"/>
        <v>1.8200000000000001E-2</v>
      </c>
      <c r="AI36" s="19">
        <f t="shared" si="81"/>
        <v>0</v>
      </c>
      <c r="AJ36" s="19">
        <f t="shared" si="81"/>
        <v>0</v>
      </c>
      <c r="AK36" s="19">
        <f t="shared" si="81"/>
        <v>1.04</v>
      </c>
      <c r="AL36" s="19">
        <f t="shared" si="81"/>
        <v>0</v>
      </c>
      <c r="AM36" s="19">
        <f t="shared" si="81"/>
        <v>0</v>
      </c>
      <c r="AN36" s="19">
        <f t="shared" si="82"/>
        <v>1402.556</v>
      </c>
      <c r="AO36" s="31"/>
      <c r="AP36" s="17" t="s">
        <v>185</v>
      </c>
      <c r="AQ36" s="16">
        <v>100</v>
      </c>
      <c r="AR36" s="19">
        <v>1402.556</v>
      </c>
      <c r="AS36" s="19">
        <v>335.53971291866031</v>
      </c>
      <c r="AT36" s="19">
        <v>21.7</v>
      </c>
      <c r="AU36" s="19">
        <v>802.9</v>
      </c>
      <c r="AV36" s="19">
        <v>18.5</v>
      </c>
      <c r="AW36" s="19">
        <v>314.5</v>
      </c>
      <c r="AX36" s="19">
        <v>11.5</v>
      </c>
      <c r="AY36" s="19">
        <v>184</v>
      </c>
      <c r="AZ36" s="19">
        <v>0</v>
      </c>
      <c r="BA36" s="19">
        <v>0</v>
      </c>
      <c r="BB36" s="19">
        <v>12.1</v>
      </c>
      <c r="BC36" s="19">
        <v>101.15599999999999</v>
      </c>
      <c r="BD36" s="19">
        <v>2.375</v>
      </c>
      <c r="BE36" s="19">
        <v>12.8</v>
      </c>
      <c r="BF36" s="19">
        <v>473.6</v>
      </c>
      <c r="BG36" s="19">
        <v>7.2</v>
      </c>
      <c r="BH36" s="19">
        <v>0.6</v>
      </c>
      <c r="BI36" s="19">
        <v>0</v>
      </c>
      <c r="BJ36" s="19">
        <v>11.5</v>
      </c>
      <c r="BK36" s="19">
        <v>0</v>
      </c>
      <c r="BL36" s="19">
        <v>0</v>
      </c>
      <c r="BM36" s="19">
        <v>0.7</v>
      </c>
      <c r="BN36" s="19">
        <v>0</v>
      </c>
      <c r="BO36" s="19">
        <v>0</v>
      </c>
      <c r="BP36" s="19">
        <v>40</v>
      </c>
      <c r="BQ36" s="19">
        <v>0</v>
      </c>
      <c r="BR36" s="19">
        <v>0</v>
      </c>
    </row>
    <row r="37" spans="1:70" s="16" customFormat="1">
      <c r="A37" s="16">
        <v>1</v>
      </c>
      <c r="B37" s="16">
        <v>200</v>
      </c>
      <c r="C37" s="17" t="s">
        <v>85</v>
      </c>
      <c r="D37" s="16">
        <v>22.2</v>
      </c>
      <c r="E37" s="18">
        <f t="shared" si="64"/>
        <v>147.36359999999999</v>
      </c>
      <c r="F37" s="19">
        <f t="shared" si="64"/>
        <v>35.254449760765553</v>
      </c>
      <c r="G37" s="19">
        <f t="shared" si="64"/>
        <v>2.5752000000000002</v>
      </c>
      <c r="H37" s="19">
        <f t="shared" si="64"/>
        <v>95.282399999999996</v>
      </c>
      <c r="I37" s="18">
        <f t="shared" si="65"/>
        <v>64.658029526965947</v>
      </c>
      <c r="J37" s="19">
        <f t="shared" si="66"/>
        <v>3.0636000000000001</v>
      </c>
      <c r="K37" s="19">
        <f t="shared" si="66"/>
        <v>52.081200000000003</v>
      </c>
      <c r="L37" s="18">
        <f t="shared" si="67"/>
        <v>35.341970473034053</v>
      </c>
      <c r="M37" s="19">
        <f t="shared" si="68"/>
        <v>0</v>
      </c>
      <c r="N37" s="19">
        <f t="shared" si="68"/>
        <v>0</v>
      </c>
      <c r="O37" s="18">
        <f t="shared" si="69"/>
        <v>0</v>
      </c>
      <c r="P37" s="19">
        <f t="shared" si="70"/>
        <v>0</v>
      </c>
      <c r="Q37" s="19">
        <f t="shared" si="70"/>
        <v>0</v>
      </c>
      <c r="R37" s="19">
        <f t="shared" si="70"/>
        <v>0</v>
      </c>
      <c r="S37" s="19">
        <f t="shared" si="71"/>
        <v>0</v>
      </c>
      <c r="T37" s="18">
        <f t="shared" si="72"/>
        <v>0</v>
      </c>
      <c r="U37" s="19">
        <f t="shared" si="73"/>
        <v>8.3250000000000005E-2</v>
      </c>
      <c r="V37" s="19">
        <f t="shared" si="73"/>
        <v>0.73259999999999992</v>
      </c>
      <c r="W37" s="19">
        <f t="shared" si="74"/>
        <v>27.106199999999998</v>
      </c>
      <c r="X37" s="19">
        <f t="shared" si="75"/>
        <v>18.394094606809279</v>
      </c>
      <c r="Y37" s="19">
        <f t="shared" si="76"/>
        <v>1.1100000000000001</v>
      </c>
      <c r="Z37" s="19">
        <f t="shared" si="76"/>
        <v>0.28860000000000002</v>
      </c>
      <c r="AA37" s="19">
        <f t="shared" si="77"/>
        <v>0.65999999999999992</v>
      </c>
      <c r="AB37" s="19">
        <f t="shared" si="78"/>
        <v>2.5384615384615379</v>
      </c>
      <c r="AC37" s="19">
        <f t="shared" si="79"/>
        <v>0</v>
      </c>
      <c r="AD37" s="19">
        <f t="shared" si="79"/>
        <v>0</v>
      </c>
      <c r="AE37" s="19" t="e">
        <f t="shared" si="80"/>
        <v>#DIV/0!</v>
      </c>
      <c r="AF37" s="19">
        <f t="shared" si="81"/>
        <v>92.13</v>
      </c>
      <c r="AG37" s="19">
        <f t="shared" si="81"/>
        <v>0</v>
      </c>
      <c r="AH37" s="19">
        <f t="shared" si="81"/>
        <v>0.26639999999999997</v>
      </c>
      <c r="AI37" s="19">
        <f t="shared" si="81"/>
        <v>0</v>
      </c>
      <c r="AJ37" s="19">
        <f t="shared" si="81"/>
        <v>0.42180000000000001</v>
      </c>
      <c r="AK37" s="19">
        <f t="shared" si="81"/>
        <v>0</v>
      </c>
      <c r="AL37" s="19">
        <f t="shared" si="81"/>
        <v>45.51</v>
      </c>
      <c r="AM37" s="19">
        <f t="shared" si="81"/>
        <v>0</v>
      </c>
      <c r="AN37" s="19">
        <f t="shared" si="82"/>
        <v>663.8</v>
      </c>
      <c r="AO37" s="31"/>
      <c r="AP37" s="17" t="s">
        <v>85</v>
      </c>
      <c r="AQ37" s="16">
        <v>100</v>
      </c>
      <c r="AR37" s="19">
        <v>663.8</v>
      </c>
      <c r="AS37" s="19">
        <v>158.80382775119617</v>
      </c>
      <c r="AT37" s="19">
        <v>11.6</v>
      </c>
      <c r="AU37" s="19">
        <v>429.2</v>
      </c>
      <c r="AV37" s="19">
        <v>13.8</v>
      </c>
      <c r="AW37" s="19">
        <v>234.60000000000002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0.375</v>
      </c>
      <c r="BE37" s="19">
        <v>3.3</v>
      </c>
      <c r="BF37" s="19">
        <v>122.1</v>
      </c>
      <c r="BG37" s="19">
        <v>5</v>
      </c>
      <c r="BH37" s="19">
        <v>1.3</v>
      </c>
      <c r="BI37" s="19">
        <v>0</v>
      </c>
      <c r="BJ37" s="19">
        <v>0</v>
      </c>
      <c r="BK37" s="19">
        <v>415</v>
      </c>
      <c r="BL37" s="19">
        <v>0</v>
      </c>
      <c r="BM37" s="19">
        <v>1.2</v>
      </c>
      <c r="BN37" s="19">
        <v>0</v>
      </c>
      <c r="BO37" s="19">
        <v>1.9</v>
      </c>
      <c r="BP37" s="19">
        <v>0</v>
      </c>
      <c r="BQ37" s="19">
        <v>205</v>
      </c>
      <c r="BR37" s="19">
        <v>0</v>
      </c>
    </row>
    <row r="38" spans="1:70" s="16" customFormat="1">
      <c r="A38" s="20"/>
      <c r="B38" s="20"/>
      <c r="C38" s="26"/>
      <c r="D38" s="20"/>
      <c r="E38" s="20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R38" s="19"/>
    </row>
    <row r="39" spans="1:70" s="16" customFormat="1">
      <c r="A39" s="20"/>
      <c r="B39" s="20"/>
      <c r="C39" s="21" t="s">
        <v>26</v>
      </c>
      <c r="D39" s="20">
        <f>SUM(D18:D38)</f>
        <v>522.5</v>
      </c>
      <c r="E39" s="22">
        <f>SUM(E18:E38)</f>
        <v>2772.8258236521738</v>
      </c>
      <c r="F39" s="22">
        <f>SUM(F18:F38)</f>
        <v>662.80404393592676</v>
      </c>
      <c r="G39" s="22">
        <f>SUM(G18:G38)</f>
        <v>22.586395652173913</v>
      </c>
      <c r="H39" s="22">
        <f>SUM(H18:H38)</f>
        <v>835.89473143812711</v>
      </c>
      <c r="I39" s="23">
        <f>H39/$E39*100</f>
        <v>30.145951624799299</v>
      </c>
      <c r="J39" s="22">
        <f>SUM(J18:J38)</f>
        <v>24.614211594202903</v>
      </c>
      <c r="K39" s="22">
        <f>SUM(K18:K38)</f>
        <v>419.92153556298774</v>
      </c>
      <c r="L39" s="23">
        <f>K39/$E39*100</f>
        <v>15.144172849987966</v>
      </c>
      <c r="M39" s="22">
        <f>SUM(M18:M38)</f>
        <v>89.796687736900779</v>
      </c>
      <c r="N39" s="22">
        <f>SUM(N18:N38)</f>
        <v>1436.7190037904124</v>
      </c>
      <c r="O39" s="23">
        <f>N39/$E39*100</f>
        <v>51.814253586908166</v>
      </c>
      <c r="P39" s="22">
        <f>SUM(P18:P38)</f>
        <v>0</v>
      </c>
      <c r="Q39" s="22">
        <f>SUM(Q18:Q38)</f>
        <v>0</v>
      </c>
      <c r="R39" s="22">
        <f>SUM(R18:R38)</f>
        <v>11.457537681159423</v>
      </c>
      <c r="S39" s="22">
        <f>SUM(S18:S38)</f>
        <v>95.785015014492743</v>
      </c>
      <c r="T39" s="23">
        <f>S39/$E39*100</f>
        <v>3.4544187448575965</v>
      </c>
      <c r="U39" s="22">
        <f>SUM(U18:U38)</f>
        <v>2.111815</v>
      </c>
      <c r="V39" s="22">
        <f>SUM(V18:V38)</f>
        <v>5.759553623188407</v>
      </c>
      <c r="W39" s="22">
        <f>SUM(W18:W38)</f>
        <v>213.10348405797103</v>
      </c>
      <c r="X39" s="23">
        <f>W39/$E39*100</f>
        <v>7.685426262270088</v>
      </c>
      <c r="Y39" s="22">
        <f>SUM(Y18:Y38)</f>
        <v>8.7505536231884058</v>
      </c>
      <c r="Z39" s="22">
        <f>SUM(Z18:Z38)</f>
        <v>5.2186275362318852</v>
      </c>
      <c r="AA39" s="22">
        <f>V39/Y39</f>
        <v>0.65819305511435977</v>
      </c>
      <c r="AB39" s="22">
        <f>V39/Z39</f>
        <v>1.1036529400117139</v>
      </c>
      <c r="AC39" s="22">
        <f>SUM(AC18:AC38)</f>
        <v>18.871611594202896</v>
      </c>
      <c r="AD39" s="22">
        <f>SUM(AD18:AD38)</f>
        <v>65.956337681159425</v>
      </c>
      <c r="AE39" s="22">
        <f>AC39/AD39</f>
        <v>0.28612279361887027</v>
      </c>
      <c r="AF39" s="22">
        <f t="shared" ref="AF39:AM39" si="83">SUM(AF18:AF38)</f>
        <v>94.440559999999991</v>
      </c>
      <c r="AG39" s="22">
        <f t="shared" si="83"/>
        <v>6.3739118773690064</v>
      </c>
      <c r="AH39" s="22">
        <f t="shared" si="83"/>
        <v>1.9856075179487174</v>
      </c>
      <c r="AI39" s="22">
        <f t="shared" si="83"/>
        <v>15.166098461538478</v>
      </c>
      <c r="AJ39" s="22">
        <f t="shared" si="83"/>
        <v>0.46578240000000004</v>
      </c>
      <c r="AK39" s="22">
        <f t="shared" si="83"/>
        <v>501.82519999999994</v>
      </c>
      <c r="AL39" s="22">
        <f t="shared" si="83"/>
        <v>52.1145</v>
      </c>
      <c r="AM39" s="22">
        <f t="shared" si="83"/>
        <v>80</v>
      </c>
      <c r="AN39" s="22">
        <f>E39/D39*100</f>
        <v>530.68436816309554</v>
      </c>
      <c r="BR39" s="22"/>
    </row>
    <row r="40" spans="1:70" s="16" customFormat="1">
      <c r="A40" s="20"/>
      <c r="B40" s="20"/>
      <c r="C40" s="21" t="s">
        <v>3</v>
      </c>
      <c r="D40" s="20"/>
      <c r="E40" s="23">
        <f>SUM(G40,J40,M40,R40)</f>
        <v>2786.6702550367895</v>
      </c>
      <c r="F40" s="24"/>
      <c r="G40" s="23">
        <f>G39*37</f>
        <v>835.69663913043473</v>
      </c>
      <c r="H40" s="23"/>
      <c r="I40" s="23"/>
      <c r="J40" s="23">
        <f>J39*17</f>
        <v>418.44159710144936</v>
      </c>
      <c r="K40" s="23"/>
      <c r="L40" s="23"/>
      <c r="M40" s="23">
        <f>M39*16</f>
        <v>1436.7470037904125</v>
      </c>
      <c r="N40" s="24"/>
      <c r="O40" s="23"/>
      <c r="P40" s="24"/>
      <c r="Q40" s="22"/>
      <c r="R40" s="23">
        <f>R39*8.36</f>
        <v>95.785015014492771</v>
      </c>
      <c r="S40" s="24"/>
      <c r="T40" s="23"/>
      <c r="U40" s="22"/>
      <c r="V40" s="22"/>
      <c r="W40" s="22"/>
      <c r="X40" s="23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BR40" s="19"/>
    </row>
    <row r="41" spans="1:70" s="16" customFormat="1">
      <c r="A41" s="20"/>
      <c r="B41" s="20"/>
      <c r="C41" s="21" t="s">
        <v>46</v>
      </c>
      <c r="D41" s="20"/>
      <c r="E41" s="22"/>
      <c r="F41" s="22"/>
      <c r="G41" s="24">
        <f>G40/$E40*100</f>
        <v>29.989075227682505</v>
      </c>
      <c r="H41" s="24"/>
      <c r="I41" s="23"/>
      <c r="J41" s="24">
        <f>J40/$E40*100</f>
        <v>15.015827450166869</v>
      </c>
      <c r="K41" s="24"/>
      <c r="L41" s="23"/>
      <c r="M41" s="24">
        <f>M40/$E40*100</f>
        <v>51.557840443933131</v>
      </c>
      <c r="N41" s="22"/>
      <c r="O41" s="23"/>
      <c r="P41" s="22"/>
      <c r="Q41" s="22"/>
      <c r="R41" s="24">
        <f>R40/$E40*100</f>
        <v>3.4372568782174846</v>
      </c>
      <c r="S41" s="22"/>
      <c r="T41" s="23"/>
      <c r="U41" s="22"/>
      <c r="V41" s="22"/>
      <c r="W41" s="22"/>
      <c r="X41" s="23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BR41" s="19"/>
    </row>
    <row r="42" spans="1:70" s="16" customFormat="1">
      <c r="A42" s="20"/>
      <c r="B42" s="20"/>
      <c r="C42" s="21" t="s">
        <v>47</v>
      </c>
      <c r="D42" s="25">
        <f>E40/D39*100</f>
        <v>533.33402010273483</v>
      </c>
      <c r="E42" s="22"/>
      <c r="F42" s="22"/>
      <c r="G42" s="22"/>
      <c r="H42" s="22"/>
      <c r="I42" s="23"/>
      <c r="J42" s="22"/>
      <c r="K42" s="22"/>
      <c r="L42" s="23"/>
      <c r="M42" s="22"/>
      <c r="N42" s="22"/>
      <c r="O42" s="23">
        <f>SUM(M41:R41)</f>
        <v>54.995097322150613</v>
      </c>
      <c r="P42" s="22"/>
      <c r="Q42" s="22"/>
      <c r="R42" s="22"/>
      <c r="S42" s="22"/>
      <c r="T42" s="23"/>
      <c r="U42" s="22"/>
      <c r="V42" s="22"/>
      <c r="W42" s="22"/>
      <c r="X42" s="23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BR42" s="19"/>
    </row>
    <row r="43" spans="1:70" s="16" customFormat="1">
      <c r="A43" s="20"/>
      <c r="B43" s="20"/>
      <c r="C43" s="21"/>
      <c r="D43" s="20"/>
      <c r="E43" s="22"/>
      <c r="F43" s="22"/>
      <c r="G43" s="22"/>
      <c r="H43" s="22"/>
      <c r="I43" s="23"/>
      <c r="J43" s="22"/>
      <c r="K43" s="22"/>
      <c r="L43" s="23"/>
      <c r="M43" s="22"/>
      <c r="N43" s="22"/>
      <c r="O43" s="23"/>
      <c r="P43" s="22"/>
      <c r="Q43" s="22"/>
      <c r="R43" s="22"/>
      <c r="S43" s="22"/>
      <c r="T43" s="23"/>
      <c r="U43" s="22"/>
      <c r="V43" s="22"/>
      <c r="W43" s="22"/>
      <c r="X43" s="23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BR43" s="19"/>
    </row>
    <row r="44" spans="1:70" s="16" customFormat="1">
      <c r="A44" s="16">
        <v>1</v>
      </c>
      <c r="B44" s="16">
        <v>300</v>
      </c>
      <c r="C44" s="17" t="s">
        <v>81</v>
      </c>
      <c r="D44" s="16">
        <v>80</v>
      </c>
      <c r="E44" s="18">
        <f t="shared" ref="E44:H59" si="84">AR44*($D44/$AQ44)</f>
        <v>204.8</v>
      </c>
      <c r="F44" s="19">
        <f t="shared" si="84"/>
        <v>48.800000000000004</v>
      </c>
      <c r="G44" s="19">
        <f t="shared" si="84"/>
        <v>0.32000000000000006</v>
      </c>
      <c r="H44" s="19">
        <f t="shared" si="84"/>
        <v>11.840000000000002</v>
      </c>
      <c r="I44" s="18">
        <f t="shared" ref="I44:I59" si="85">H44/$E44*100</f>
        <v>5.78125</v>
      </c>
      <c r="J44" s="19">
        <f>AV44*($D44/$AQ44)</f>
        <v>4</v>
      </c>
      <c r="K44" s="19">
        <f>AW44*($D44/$AQ44)</f>
        <v>68</v>
      </c>
      <c r="L44" s="18">
        <f t="shared" ref="L44:L59" si="86">K44/$E44*100</f>
        <v>33.203125</v>
      </c>
      <c r="M44" s="19">
        <f>AX44*($D44/$AQ44)</f>
        <v>4.88</v>
      </c>
      <c r="N44" s="19">
        <f>AY44*($D44/$AQ44)</f>
        <v>78.08</v>
      </c>
      <c r="O44" s="18">
        <f t="shared" ref="O44:O59" si="87">N44/$E44*100</f>
        <v>38.125</v>
      </c>
      <c r="P44" s="19">
        <f t="shared" ref="P44:R59" si="88">AZ44*($D44/$AQ44)</f>
        <v>0</v>
      </c>
      <c r="Q44" s="19">
        <f t="shared" si="88"/>
        <v>0</v>
      </c>
      <c r="R44" s="19">
        <f t="shared" si="88"/>
        <v>5.2</v>
      </c>
      <c r="S44" s="19">
        <f t="shared" ref="S44:S59" si="89">R44*8.36</f>
        <v>43.472000000000001</v>
      </c>
      <c r="T44" s="18">
        <f t="shared" ref="T44:T59" si="90">S44/$E44*100</f>
        <v>21.2265625</v>
      </c>
      <c r="U44" s="19">
        <f>BD44*($D44/$AQ44)</f>
        <v>0</v>
      </c>
      <c r="V44" s="19">
        <f>BE44*($D44/$AQ44)</f>
        <v>8.0000000000000016E-2</v>
      </c>
      <c r="W44" s="19">
        <f t="shared" ref="W44:W59" si="91">V44*37</f>
        <v>2.9600000000000004</v>
      </c>
      <c r="X44" s="19">
        <f t="shared" ref="X44:X59" si="92">W44/$E44*100</f>
        <v>1.4453125</v>
      </c>
      <c r="Y44" s="19">
        <f>BG44*($D44/$AQ44)</f>
        <v>0</v>
      </c>
      <c r="Z44" s="19">
        <f>BH44*($D44/$AQ44)</f>
        <v>0</v>
      </c>
      <c r="AA44" s="19" t="e">
        <f t="shared" ref="AA44:AA59" si="93">V44/Y44</f>
        <v>#DIV/0!</v>
      </c>
      <c r="AB44" s="19" t="e">
        <f t="shared" ref="AB44:AB59" si="94">V44/Z44</f>
        <v>#DIV/0!</v>
      </c>
      <c r="AC44" s="19">
        <f>BI44*($D44/$AQ44)</f>
        <v>0</v>
      </c>
      <c r="AD44" s="19">
        <f>BJ44*($D44/$AQ44)</f>
        <v>0</v>
      </c>
      <c r="AE44" s="19" t="e">
        <f t="shared" ref="AE44:AE59" si="95">AC44/AD44</f>
        <v>#DIV/0!</v>
      </c>
      <c r="AF44" s="19">
        <f t="shared" ref="AF44:AM59" si="96">BK44*($D44/$AQ44)</f>
        <v>0</v>
      </c>
      <c r="AG44" s="19">
        <f t="shared" si="96"/>
        <v>0</v>
      </c>
      <c r="AH44" s="19">
        <f t="shared" si="96"/>
        <v>0</v>
      </c>
      <c r="AI44" s="19">
        <f t="shared" si="96"/>
        <v>0</v>
      </c>
      <c r="AJ44" s="19">
        <f t="shared" si="96"/>
        <v>0</v>
      </c>
      <c r="AK44" s="19">
        <f t="shared" si="96"/>
        <v>0</v>
      </c>
      <c r="AL44" s="19">
        <f t="shared" si="96"/>
        <v>0</v>
      </c>
      <c r="AM44" s="19">
        <f t="shared" si="96"/>
        <v>80</v>
      </c>
      <c r="AN44" s="19">
        <f>E44/D44*100</f>
        <v>256</v>
      </c>
      <c r="AO44" s="31"/>
      <c r="AP44" s="17" t="s">
        <v>81</v>
      </c>
      <c r="AQ44" s="16">
        <v>100</v>
      </c>
      <c r="AR44" s="19">
        <v>256</v>
      </c>
      <c r="AS44" s="19">
        <v>61</v>
      </c>
      <c r="AT44" s="19">
        <v>0.4</v>
      </c>
      <c r="AU44" s="19">
        <f>AT44*37</f>
        <v>14.8</v>
      </c>
      <c r="AV44" s="19">
        <v>5</v>
      </c>
      <c r="AW44" s="19">
        <f>AV44*17</f>
        <v>85</v>
      </c>
      <c r="AX44" s="19">
        <v>6.1</v>
      </c>
      <c r="AY44" s="19">
        <f>AX44*16</f>
        <v>97.6</v>
      </c>
      <c r="AZ44" s="19">
        <v>0</v>
      </c>
      <c r="BA44" s="19">
        <v>0</v>
      </c>
      <c r="BB44" s="19">
        <v>6.5</v>
      </c>
      <c r="BC44" s="19">
        <f>BB44*8.36</f>
        <v>54.339999999999996</v>
      </c>
      <c r="BD44" s="19">
        <v>0</v>
      </c>
      <c r="BE44" s="19">
        <v>0.1</v>
      </c>
      <c r="BF44" s="19">
        <f>BE44*37</f>
        <v>3.7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100</v>
      </c>
    </row>
    <row r="45" spans="1:70" s="16" customFormat="1">
      <c r="A45" s="16">
        <v>1</v>
      </c>
      <c r="B45" s="16">
        <v>300</v>
      </c>
      <c r="C45" s="17" t="s">
        <v>93</v>
      </c>
      <c r="D45" s="16">
        <v>5</v>
      </c>
      <c r="E45" s="18">
        <f t="shared" si="84"/>
        <v>79.099999999999994</v>
      </c>
      <c r="F45" s="19">
        <f t="shared" si="84"/>
        <v>18.923444976076556</v>
      </c>
      <c r="G45" s="19">
        <f t="shared" si="84"/>
        <v>1.7</v>
      </c>
      <c r="H45" s="19">
        <f t="shared" si="84"/>
        <v>62.9</v>
      </c>
      <c r="I45" s="18">
        <f t="shared" si="85"/>
        <v>79.519595448798995</v>
      </c>
      <c r="J45" s="19">
        <f t="shared" ref="J45:K59" si="97">AV45*($D45/$AQ45)</f>
        <v>0.2</v>
      </c>
      <c r="K45" s="19">
        <f t="shared" si="97"/>
        <v>3.4000000000000004</v>
      </c>
      <c r="L45" s="18">
        <f t="shared" si="86"/>
        <v>4.2983565107458919</v>
      </c>
      <c r="M45" s="19">
        <f t="shared" ref="M45:N59" si="98">AX45*($D45/$AQ45)</f>
        <v>0.8</v>
      </c>
      <c r="N45" s="19">
        <f t="shared" si="98"/>
        <v>12.8</v>
      </c>
      <c r="O45" s="18">
        <f t="shared" si="87"/>
        <v>16.182048040455122</v>
      </c>
      <c r="P45" s="19">
        <f t="shared" si="88"/>
        <v>0</v>
      </c>
      <c r="Q45" s="19">
        <f t="shared" si="88"/>
        <v>0</v>
      </c>
      <c r="R45" s="19">
        <f t="shared" si="88"/>
        <v>0</v>
      </c>
      <c r="S45" s="19">
        <f t="shared" si="89"/>
        <v>0</v>
      </c>
      <c r="T45" s="18">
        <f t="shared" si="90"/>
        <v>0</v>
      </c>
      <c r="U45" s="19">
        <f t="shared" ref="U45:V59" si="99">BD45*($D45/$AQ45)</f>
        <v>0.34250000000000003</v>
      </c>
      <c r="V45" s="19">
        <f t="shared" si="99"/>
        <v>0</v>
      </c>
      <c r="W45" s="19">
        <f t="shared" si="91"/>
        <v>0</v>
      </c>
      <c r="X45" s="19">
        <f t="shared" si="92"/>
        <v>0</v>
      </c>
      <c r="Y45" s="19">
        <f t="shared" ref="Y45:Z59" si="100">BG45*($D45/$AQ45)</f>
        <v>0</v>
      </c>
      <c r="Z45" s="19">
        <f t="shared" si="100"/>
        <v>0</v>
      </c>
      <c r="AA45" s="19" t="e">
        <f t="shared" si="93"/>
        <v>#DIV/0!</v>
      </c>
      <c r="AB45" s="19" t="e">
        <f t="shared" si="94"/>
        <v>#DIV/0!</v>
      </c>
      <c r="AC45" s="19">
        <f t="shared" ref="AC45:AD59" si="101">BI45*($D45/$AQ45)</f>
        <v>0.8</v>
      </c>
      <c r="AD45" s="19">
        <f t="shared" si="101"/>
        <v>0</v>
      </c>
      <c r="AE45" s="19" t="e">
        <f t="shared" si="95"/>
        <v>#DIV/0!</v>
      </c>
      <c r="AF45" s="19">
        <f t="shared" si="96"/>
        <v>0</v>
      </c>
      <c r="AG45" s="19">
        <f t="shared" si="96"/>
        <v>0</v>
      </c>
      <c r="AH45" s="19">
        <f t="shared" si="96"/>
        <v>0</v>
      </c>
      <c r="AI45" s="19">
        <f t="shared" si="96"/>
        <v>0</v>
      </c>
      <c r="AJ45" s="19">
        <f t="shared" si="96"/>
        <v>0</v>
      </c>
      <c r="AK45" s="19">
        <f t="shared" si="96"/>
        <v>0</v>
      </c>
      <c r="AL45" s="19">
        <f t="shared" si="96"/>
        <v>0</v>
      </c>
      <c r="AM45" s="19">
        <f t="shared" si="96"/>
        <v>0</v>
      </c>
      <c r="AN45" s="19">
        <f t="shared" ref="AN45:AN59" si="102">E45/D45*100</f>
        <v>1581.9999999999998</v>
      </c>
      <c r="AO45" s="31"/>
      <c r="AP45" s="17" t="s">
        <v>93</v>
      </c>
      <c r="AQ45" s="16">
        <v>5</v>
      </c>
      <c r="AR45" s="19">
        <v>79.099999999999994</v>
      </c>
      <c r="AS45" s="19">
        <v>18.923444976076556</v>
      </c>
      <c r="AT45" s="19">
        <v>1.7</v>
      </c>
      <c r="AU45" s="19">
        <v>62.9</v>
      </c>
      <c r="AV45" s="19">
        <v>0.2</v>
      </c>
      <c r="AW45" s="19">
        <v>3.4000000000000004</v>
      </c>
      <c r="AX45" s="19">
        <v>0.8</v>
      </c>
      <c r="AY45" s="19">
        <v>12.8</v>
      </c>
      <c r="AZ45" s="19">
        <v>0</v>
      </c>
      <c r="BA45" s="19">
        <v>0</v>
      </c>
      <c r="BB45" s="19">
        <v>0</v>
      </c>
      <c r="BC45" s="19">
        <v>0</v>
      </c>
      <c r="BD45" s="19">
        <v>0.34250000000000003</v>
      </c>
      <c r="BE45" s="19">
        <v>0</v>
      </c>
      <c r="BF45" s="19">
        <v>0</v>
      </c>
      <c r="BG45" s="19">
        <v>0</v>
      </c>
      <c r="BH45" s="19">
        <v>0</v>
      </c>
      <c r="BI45" s="19">
        <v>0.8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</row>
    <row r="46" spans="1:70" s="16" customFormat="1">
      <c r="A46" s="16">
        <v>1</v>
      </c>
      <c r="B46" s="16">
        <v>300</v>
      </c>
      <c r="C46" s="17" t="s">
        <v>69</v>
      </c>
      <c r="D46" s="16">
        <v>3.7</v>
      </c>
      <c r="E46" s="18">
        <f t="shared" si="84"/>
        <v>136.75200000000001</v>
      </c>
      <c r="F46" s="19">
        <f t="shared" si="84"/>
        <v>33.263000000000005</v>
      </c>
      <c r="G46" s="19">
        <f t="shared" si="84"/>
        <v>3.6963000000000008</v>
      </c>
      <c r="H46" s="19">
        <f t="shared" si="84"/>
        <v>136.76310000000004</v>
      </c>
      <c r="I46" s="18">
        <f t="shared" si="85"/>
        <v>100.0081168831169</v>
      </c>
      <c r="J46" s="19">
        <f t="shared" si="97"/>
        <v>0</v>
      </c>
      <c r="K46" s="19">
        <f t="shared" si="97"/>
        <v>0</v>
      </c>
      <c r="L46" s="18">
        <f t="shared" si="86"/>
        <v>0</v>
      </c>
      <c r="M46" s="19">
        <f t="shared" si="98"/>
        <v>0</v>
      </c>
      <c r="N46" s="19">
        <f t="shared" si="98"/>
        <v>0</v>
      </c>
      <c r="O46" s="18">
        <f t="shared" si="87"/>
        <v>0</v>
      </c>
      <c r="P46" s="19">
        <f t="shared" si="88"/>
        <v>0</v>
      </c>
      <c r="Q46" s="19">
        <f t="shared" si="88"/>
        <v>0</v>
      </c>
      <c r="R46" s="19">
        <f t="shared" si="88"/>
        <v>0</v>
      </c>
      <c r="S46" s="19">
        <f t="shared" si="89"/>
        <v>0</v>
      </c>
      <c r="T46" s="18">
        <f t="shared" si="90"/>
        <v>0</v>
      </c>
      <c r="U46" s="19">
        <f t="shared" si="99"/>
        <v>0</v>
      </c>
      <c r="V46" s="19">
        <f t="shared" si="99"/>
        <v>0.52910000000000013</v>
      </c>
      <c r="W46" s="19">
        <f t="shared" si="91"/>
        <v>19.576700000000006</v>
      </c>
      <c r="X46" s="19">
        <f t="shared" si="92"/>
        <v>14.315476190476195</v>
      </c>
      <c r="Y46" s="19">
        <f t="shared" si="100"/>
        <v>2.7010000000000005</v>
      </c>
      <c r="Z46" s="19">
        <f t="shared" si="100"/>
        <v>0.3034</v>
      </c>
      <c r="AA46" s="19">
        <f t="shared" si="93"/>
        <v>0.19589041095890411</v>
      </c>
      <c r="AB46" s="19">
        <f t="shared" si="94"/>
        <v>1.7439024390243907</v>
      </c>
      <c r="AC46" s="19">
        <f t="shared" si="101"/>
        <v>0</v>
      </c>
      <c r="AD46" s="19">
        <f t="shared" si="101"/>
        <v>0</v>
      </c>
      <c r="AE46" s="19" t="e">
        <f t="shared" si="95"/>
        <v>#DIV/0!</v>
      </c>
      <c r="AF46" s="19">
        <f t="shared" si="96"/>
        <v>0</v>
      </c>
      <c r="AG46" s="19">
        <f t="shared" si="96"/>
        <v>0</v>
      </c>
      <c r="AH46" s="19">
        <f t="shared" si="96"/>
        <v>0.18870000000000001</v>
      </c>
      <c r="AI46" s="19">
        <f t="shared" si="96"/>
        <v>0</v>
      </c>
      <c r="AJ46" s="19">
        <f t="shared" si="96"/>
        <v>0</v>
      </c>
      <c r="AK46" s="19">
        <f t="shared" si="96"/>
        <v>0</v>
      </c>
      <c r="AL46" s="19">
        <f t="shared" si="96"/>
        <v>0</v>
      </c>
      <c r="AM46" s="19">
        <f t="shared" si="96"/>
        <v>0</v>
      </c>
      <c r="AN46" s="19">
        <f t="shared" si="102"/>
        <v>3696</v>
      </c>
      <c r="AO46" s="31"/>
      <c r="AP46" s="17" t="s">
        <v>69</v>
      </c>
      <c r="AQ46" s="16">
        <v>100</v>
      </c>
      <c r="AR46" s="19">
        <v>3696</v>
      </c>
      <c r="AS46" s="19">
        <v>899</v>
      </c>
      <c r="AT46" s="19">
        <v>99.9</v>
      </c>
      <c r="AU46" s="19">
        <v>3696.3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14.3</v>
      </c>
      <c r="BF46" s="19">
        <v>529.1</v>
      </c>
      <c r="BG46" s="19">
        <v>73</v>
      </c>
      <c r="BH46" s="19">
        <v>8.1999999999999993</v>
      </c>
      <c r="BI46" s="19">
        <v>0</v>
      </c>
      <c r="BJ46" s="19">
        <v>0</v>
      </c>
      <c r="BK46" s="19">
        <v>0</v>
      </c>
      <c r="BL46" s="19">
        <v>0</v>
      </c>
      <c r="BM46" s="19">
        <v>5.0999999999999996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</row>
    <row r="47" spans="1:70" s="16" customFormat="1">
      <c r="A47" s="16">
        <v>1</v>
      </c>
      <c r="B47" s="16">
        <v>300</v>
      </c>
      <c r="C47" s="17" t="s">
        <v>75</v>
      </c>
      <c r="D47" s="16">
        <v>55.8</v>
      </c>
      <c r="E47" s="18">
        <f t="shared" si="84"/>
        <v>175.04906399999999</v>
      </c>
      <c r="F47" s="19">
        <f t="shared" si="84"/>
        <v>41.877766507177036</v>
      </c>
      <c r="G47" s="19">
        <f t="shared" si="84"/>
        <v>0.11159999999999999</v>
      </c>
      <c r="H47" s="19">
        <f t="shared" si="84"/>
        <v>4.1292</v>
      </c>
      <c r="I47" s="18">
        <f t="shared" si="85"/>
        <v>2.3588815076440515</v>
      </c>
      <c r="J47" s="19">
        <f t="shared" si="97"/>
        <v>2.5109999999999997</v>
      </c>
      <c r="K47" s="19">
        <f t="shared" si="97"/>
        <v>42.686999999999998</v>
      </c>
      <c r="L47" s="18">
        <f t="shared" si="86"/>
        <v>24.385734504698636</v>
      </c>
      <c r="M47" s="19">
        <f t="shared" si="98"/>
        <v>7.198199999999999</v>
      </c>
      <c r="N47" s="19">
        <f t="shared" si="98"/>
        <v>115.17119999999998</v>
      </c>
      <c r="O47" s="18">
        <f t="shared" si="87"/>
        <v>65.79366799699082</v>
      </c>
      <c r="P47" s="19">
        <f t="shared" si="88"/>
        <v>0</v>
      </c>
      <c r="Q47" s="19">
        <f t="shared" si="88"/>
        <v>0</v>
      </c>
      <c r="R47" s="19">
        <f t="shared" si="88"/>
        <v>1.5623999999999998</v>
      </c>
      <c r="S47" s="19">
        <f t="shared" si="89"/>
        <v>13.061663999999997</v>
      </c>
      <c r="T47" s="18">
        <f t="shared" si="90"/>
        <v>7.4617159906664785</v>
      </c>
      <c r="U47" s="19">
        <f t="shared" si="99"/>
        <v>0.33479999999999993</v>
      </c>
      <c r="V47" s="19">
        <f t="shared" si="99"/>
        <v>0</v>
      </c>
      <c r="W47" s="19">
        <f t="shared" si="91"/>
        <v>0</v>
      </c>
      <c r="X47" s="19">
        <f t="shared" si="92"/>
        <v>0</v>
      </c>
      <c r="Y47" s="19">
        <f t="shared" si="100"/>
        <v>0</v>
      </c>
      <c r="Z47" s="19">
        <f t="shared" si="100"/>
        <v>5.5799999999999995E-2</v>
      </c>
      <c r="AA47" s="19" t="e">
        <f t="shared" si="93"/>
        <v>#DIV/0!</v>
      </c>
      <c r="AB47" s="19">
        <f t="shared" si="94"/>
        <v>0</v>
      </c>
      <c r="AC47" s="19">
        <f t="shared" si="101"/>
        <v>7.0307999999999993</v>
      </c>
      <c r="AD47" s="19">
        <f t="shared" si="101"/>
        <v>0.16739999999999997</v>
      </c>
      <c r="AE47" s="19">
        <f t="shared" si="95"/>
        <v>42.000000000000007</v>
      </c>
      <c r="AF47" s="19">
        <f t="shared" si="96"/>
        <v>0</v>
      </c>
      <c r="AG47" s="19">
        <f t="shared" si="96"/>
        <v>0</v>
      </c>
      <c r="AH47" s="19">
        <f t="shared" si="96"/>
        <v>2.9964599999999999</v>
      </c>
      <c r="AI47" s="19">
        <f t="shared" si="96"/>
        <v>21.203999999999997</v>
      </c>
      <c r="AJ47" s="19">
        <f t="shared" si="96"/>
        <v>0</v>
      </c>
      <c r="AK47" s="19">
        <f t="shared" si="96"/>
        <v>725.4</v>
      </c>
      <c r="AL47" s="19">
        <f t="shared" si="96"/>
        <v>0</v>
      </c>
      <c r="AM47" s="19">
        <f t="shared" si="96"/>
        <v>0</v>
      </c>
      <c r="AN47" s="19">
        <f t="shared" si="102"/>
        <v>313.70800000000003</v>
      </c>
      <c r="AO47" s="31"/>
      <c r="AP47" s="17" t="s">
        <v>75</v>
      </c>
      <c r="AQ47" s="16">
        <v>100</v>
      </c>
      <c r="AR47" s="19">
        <v>313.70800000000003</v>
      </c>
      <c r="AS47" s="19">
        <v>75.049760765550246</v>
      </c>
      <c r="AT47" s="19">
        <v>0.2</v>
      </c>
      <c r="AU47" s="19">
        <v>7.4</v>
      </c>
      <c r="AV47" s="19">
        <v>4.5</v>
      </c>
      <c r="AW47" s="19">
        <v>76.5</v>
      </c>
      <c r="AX47" s="19">
        <v>12.9</v>
      </c>
      <c r="AY47" s="19">
        <v>206.4</v>
      </c>
      <c r="AZ47" s="19">
        <v>0</v>
      </c>
      <c r="BA47" s="19">
        <v>0</v>
      </c>
      <c r="BB47" s="19">
        <v>2.8</v>
      </c>
      <c r="BC47" s="19">
        <v>23.407999999999998</v>
      </c>
      <c r="BD47" s="19">
        <v>0.6</v>
      </c>
      <c r="BE47" s="19">
        <v>0</v>
      </c>
      <c r="BF47" s="19">
        <v>0</v>
      </c>
      <c r="BG47" s="19">
        <v>0</v>
      </c>
      <c r="BH47" s="19">
        <v>0.1</v>
      </c>
      <c r="BI47" s="19">
        <v>12.6</v>
      </c>
      <c r="BJ47" s="19">
        <v>0.3</v>
      </c>
      <c r="BK47" s="19">
        <v>0</v>
      </c>
      <c r="BL47" s="19">
        <v>0</v>
      </c>
      <c r="BM47" s="19">
        <v>5.37</v>
      </c>
      <c r="BN47" s="19">
        <v>38</v>
      </c>
      <c r="BO47" s="19">
        <v>0</v>
      </c>
      <c r="BP47" s="19">
        <v>1300</v>
      </c>
      <c r="BQ47" s="19">
        <v>0</v>
      </c>
      <c r="BR47" s="19">
        <v>0</v>
      </c>
    </row>
    <row r="48" spans="1:70" s="16" customFormat="1">
      <c r="A48" s="16">
        <v>1</v>
      </c>
      <c r="B48" s="16">
        <v>300</v>
      </c>
      <c r="C48" s="17" t="s">
        <v>67</v>
      </c>
      <c r="D48" s="16">
        <v>132</v>
      </c>
      <c r="E48" s="18">
        <f t="shared" si="84"/>
        <v>104.39616000000001</v>
      </c>
      <c r="F48" s="19">
        <f t="shared" si="84"/>
        <v>24.975157894736849</v>
      </c>
      <c r="G48" s="19">
        <f t="shared" si="84"/>
        <v>0.26400000000000001</v>
      </c>
      <c r="H48" s="19">
        <f t="shared" si="84"/>
        <v>9.7680000000000007</v>
      </c>
      <c r="I48" s="18">
        <f t="shared" si="85"/>
        <v>9.3566659923123598</v>
      </c>
      <c r="J48" s="19">
        <f t="shared" si="97"/>
        <v>1.32</v>
      </c>
      <c r="K48" s="19">
        <f t="shared" si="97"/>
        <v>22.44</v>
      </c>
      <c r="L48" s="18">
        <f t="shared" si="86"/>
        <v>21.49504349585272</v>
      </c>
      <c r="M48" s="19">
        <f t="shared" si="98"/>
        <v>3.96</v>
      </c>
      <c r="N48" s="19">
        <f t="shared" si="98"/>
        <v>63.36</v>
      </c>
      <c r="O48" s="18">
        <f t="shared" si="87"/>
        <v>60.691887517701794</v>
      </c>
      <c r="P48" s="19">
        <f t="shared" si="88"/>
        <v>0</v>
      </c>
      <c r="Q48" s="19">
        <f t="shared" si="88"/>
        <v>0</v>
      </c>
      <c r="R48" s="19">
        <f t="shared" si="88"/>
        <v>1.056</v>
      </c>
      <c r="S48" s="19">
        <f t="shared" si="89"/>
        <v>8.8281600000000005</v>
      </c>
      <c r="T48" s="18">
        <f t="shared" si="90"/>
        <v>8.4564029941331178</v>
      </c>
      <c r="U48" s="19">
        <f t="shared" si="99"/>
        <v>0.12870000000000001</v>
      </c>
      <c r="V48" s="19">
        <f t="shared" si="99"/>
        <v>0</v>
      </c>
      <c r="W48" s="19">
        <f t="shared" si="91"/>
        <v>0</v>
      </c>
      <c r="X48" s="19">
        <f t="shared" si="92"/>
        <v>0</v>
      </c>
      <c r="Y48" s="19">
        <f t="shared" si="100"/>
        <v>0</v>
      </c>
      <c r="Z48" s="19">
        <f t="shared" si="100"/>
        <v>0</v>
      </c>
      <c r="AA48" s="19" t="e">
        <f t="shared" si="93"/>
        <v>#DIV/0!</v>
      </c>
      <c r="AB48" s="19" t="e">
        <f t="shared" si="94"/>
        <v>#DIV/0!</v>
      </c>
      <c r="AC48" s="19">
        <f t="shared" si="101"/>
        <v>3.6959999999999997</v>
      </c>
      <c r="AD48" s="19">
        <f t="shared" si="101"/>
        <v>0.26400000000000001</v>
      </c>
      <c r="AE48" s="19">
        <f t="shared" si="95"/>
        <v>13.999999999999998</v>
      </c>
      <c r="AF48" s="19">
        <f t="shared" si="96"/>
        <v>0</v>
      </c>
      <c r="AG48" s="19">
        <f t="shared" si="96"/>
        <v>1.056</v>
      </c>
      <c r="AH48" s="19">
        <f t="shared" si="96"/>
        <v>1.5840000000000001</v>
      </c>
      <c r="AI48" s="19">
        <f t="shared" si="96"/>
        <v>15.84</v>
      </c>
      <c r="AJ48" s="19">
        <f t="shared" si="96"/>
        <v>0</v>
      </c>
      <c r="AK48" s="19">
        <f t="shared" si="96"/>
        <v>290.40000000000003</v>
      </c>
      <c r="AL48" s="19">
        <f t="shared" si="96"/>
        <v>0</v>
      </c>
      <c r="AM48" s="19">
        <f t="shared" si="96"/>
        <v>0</v>
      </c>
      <c r="AN48" s="19">
        <f t="shared" si="102"/>
        <v>79.088000000000008</v>
      </c>
      <c r="AO48" s="31"/>
      <c r="AP48" s="17" t="s">
        <v>67</v>
      </c>
      <c r="AQ48" s="16">
        <v>50</v>
      </c>
      <c r="AR48" s="19">
        <v>39.544000000000004</v>
      </c>
      <c r="AS48" s="19">
        <v>9.4602870813397146</v>
      </c>
      <c r="AT48" s="19">
        <v>0.1</v>
      </c>
      <c r="AU48" s="19">
        <v>3.7</v>
      </c>
      <c r="AV48" s="19">
        <v>0.5</v>
      </c>
      <c r="AW48" s="19">
        <v>8.5</v>
      </c>
      <c r="AX48" s="19">
        <v>1.5</v>
      </c>
      <c r="AY48" s="19">
        <v>24</v>
      </c>
      <c r="AZ48" s="19">
        <v>0</v>
      </c>
      <c r="BA48" s="19">
        <v>0</v>
      </c>
      <c r="BB48" s="19">
        <v>0.4</v>
      </c>
      <c r="BC48" s="19">
        <v>3.3439999999999999</v>
      </c>
      <c r="BD48" s="19">
        <v>4.8750000000000002E-2</v>
      </c>
      <c r="BE48" s="19">
        <v>0</v>
      </c>
      <c r="BF48" s="19">
        <v>0</v>
      </c>
      <c r="BG48" s="19">
        <v>0</v>
      </c>
      <c r="BH48" s="19">
        <v>0</v>
      </c>
      <c r="BI48" s="19">
        <v>1.4</v>
      </c>
      <c r="BJ48" s="19">
        <v>0.1</v>
      </c>
      <c r="BK48" s="19">
        <v>0</v>
      </c>
      <c r="BL48" s="19">
        <v>0.4</v>
      </c>
      <c r="BM48" s="19">
        <v>0.6</v>
      </c>
      <c r="BN48" s="19">
        <v>6</v>
      </c>
      <c r="BO48" s="19">
        <v>0</v>
      </c>
      <c r="BP48" s="19">
        <v>110</v>
      </c>
      <c r="BQ48" s="19">
        <v>0</v>
      </c>
      <c r="BR48" s="19">
        <v>0</v>
      </c>
    </row>
    <row r="49" spans="1:70" s="16" customFormat="1">
      <c r="A49" s="16">
        <v>1</v>
      </c>
      <c r="B49" s="16">
        <v>300</v>
      </c>
      <c r="C49" s="17" t="s">
        <v>73</v>
      </c>
      <c r="D49" s="16">
        <v>1.5</v>
      </c>
      <c r="E49" s="18">
        <f t="shared" si="84"/>
        <v>13.650000000000002</v>
      </c>
      <c r="F49" s="19">
        <f t="shared" si="84"/>
        <v>3.2655502392344506</v>
      </c>
      <c r="G49" s="19">
        <f t="shared" si="84"/>
        <v>0.30000000000000004</v>
      </c>
      <c r="H49" s="19">
        <f t="shared" si="84"/>
        <v>11.100000000000001</v>
      </c>
      <c r="I49" s="18">
        <f t="shared" si="85"/>
        <v>81.318681318681314</v>
      </c>
      <c r="J49" s="19">
        <f t="shared" si="97"/>
        <v>0.15000000000000002</v>
      </c>
      <c r="K49" s="19">
        <f t="shared" si="97"/>
        <v>2.5500000000000003</v>
      </c>
      <c r="L49" s="18">
        <f t="shared" si="86"/>
        <v>18.681318681318682</v>
      </c>
      <c r="M49" s="19">
        <f t="shared" si="98"/>
        <v>0</v>
      </c>
      <c r="N49" s="19">
        <f t="shared" si="98"/>
        <v>0</v>
      </c>
      <c r="O49" s="18">
        <f t="shared" si="87"/>
        <v>0</v>
      </c>
      <c r="P49" s="19">
        <f t="shared" si="88"/>
        <v>0</v>
      </c>
      <c r="Q49" s="19">
        <f t="shared" si="88"/>
        <v>0</v>
      </c>
      <c r="R49" s="19">
        <f t="shared" si="88"/>
        <v>0</v>
      </c>
      <c r="S49" s="19">
        <f t="shared" si="89"/>
        <v>0</v>
      </c>
      <c r="T49" s="18">
        <f t="shared" si="90"/>
        <v>0</v>
      </c>
      <c r="U49" s="19">
        <f t="shared" si="99"/>
        <v>3.7875000000000006E-2</v>
      </c>
      <c r="V49" s="19">
        <f t="shared" si="99"/>
        <v>0</v>
      </c>
      <c r="W49" s="19">
        <f t="shared" si="91"/>
        <v>0</v>
      </c>
      <c r="X49" s="19">
        <f t="shared" si="92"/>
        <v>0</v>
      </c>
      <c r="Y49" s="19">
        <f t="shared" si="100"/>
        <v>0</v>
      </c>
      <c r="Z49" s="19">
        <f t="shared" si="100"/>
        <v>0</v>
      </c>
      <c r="AA49" s="19" t="e">
        <f t="shared" si="93"/>
        <v>#DIV/0!</v>
      </c>
      <c r="AB49" s="19" t="e">
        <f t="shared" si="94"/>
        <v>#DIV/0!</v>
      </c>
      <c r="AC49" s="19">
        <f t="shared" si="101"/>
        <v>0</v>
      </c>
      <c r="AD49" s="19">
        <f t="shared" si="101"/>
        <v>0</v>
      </c>
      <c r="AE49" s="19" t="e">
        <f t="shared" si="95"/>
        <v>#DIV/0!</v>
      </c>
      <c r="AF49" s="19">
        <f t="shared" si="96"/>
        <v>0</v>
      </c>
      <c r="AG49" s="19">
        <f t="shared" si="96"/>
        <v>0</v>
      </c>
      <c r="AH49" s="19">
        <f t="shared" si="96"/>
        <v>0</v>
      </c>
      <c r="AI49" s="19">
        <f t="shared" si="96"/>
        <v>0</v>
      </c>
      <c r="AJ49" s="19">
        <f t="shared" si="96"/>
        <v>0</v>
      </c>
      <c r="AK49" s="19">
        <f t="shared" si="96"/>
        <v>315</v>
      </c>
      <c r="AL49" s="19">
        <f t="shared" si="96"/>
        <v>0</v>
      </c>
      <c r="AM49" s="19">
        <f t="shared" si="96"/>
        <v>0</v>
      </c>
      <c r="AN49" s="19">
        <f t="shared" si="102"/>
        <v>910.00000000000011</v>
      </c>
      <c r="AO49" s="31"/>
      <c r="AP49" s="17" t="s">
        <v>73</v>
      </c>
      <c r="AQ49" s="16">
        <v>1</v>
      </c>
      <c r="AR49" s="19">
        <v>9.1000000000000014</v>
      </c>
      <c r="AS49" s="19">
        <v>2.1770334928229671</v>
      </c>
      <c r="AT49" s="19">
        <v>0.2</v>
      </c>
      <c r="AU49" s="19">
        <v>7.4</v>
      </c>
      <c r="AV49" s="19">
        <v>0.1</v>
      </c>
      <c r="AW49" s="19">
        <v>1.7000000000000002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2.5250000000000002E-2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210</v>
      </c>
      <c r="BQ49" s="19">
        <v>0</v>
      </c>
      <c r="BR49" s="19">
        <v>0</v>
      </c>
    </row>
    <row r="50" spans="1:70" s="16" customFormat="1">
      <c r="A50" s="16">
        <v>1</v>
      </c>
      <c r="B50" s="16">
        <v>300</v>
      </c>
      <c r="C50" s="17" t="s">
        <v>84</v>
      </c>
      <c r="D50" s="16">
        <v>0.8</v>
      </c>
      <c r="E50" s="18">
        <f t="shared" si="84"/>
        <v>0</v>
      </c>
      <c r="F50" s="19">
        <f t="shared" si="84"/>
        <v>0</v>
      </c>
      <c r="G50" s="19">
        <f t="shared" si="84"/>
        <v>0</v>
      </c>
      <c r="H50" s="19">
        <f t="shared" si="84"/>
        <v>0</v>
      </c>
      <c r="I50" s="18" t="e">
        <f t="shared" si="85"/>
        <v>#DIV/0!</v>
      </c>
      <c r="J50" s="19">
        <f t="shared" si="97"/>
        <v>0</v>
      </c>
      <c r="K50" s="19">
        <f t="shared" si="97"/>
        <v>0</v>
      </c>
      <c r="L50" s="18" t="e">
        <f t="shared" si="86"/>
        <v>#DIV/0!</v>
      </c>
      <c r="M50" s="19">
        <f t="shared" si="98"/>
        <v>0</v>
      </c>
      <c r="N50" s="19">
        <f t="shared" si="98"/>
        <v>0</v>
      </c>
      <c r="O50" s="18" t="e">
        <f t="shared" si="87"/>
        <v>#DIV/0!</v>
      </c>
      <c r="P50" s="19">
        <f t="shared" si="88"/>
        <v>0</v>
      </c>
      <c r="Q50" s="19">
        <f t="shared" si="88"/>
        <v>0</v>
      </c>
      <c r="R50" s="19">
        <f t="shared" si="88"/>
        <v>0</v>
      </c>
      <c r="S50" s="19">
        <f t="shared" si="89"/>
        <v>0</v>
      </c>
      <c r="T50" s="18" t="e">
        <f t="shared" si="90"/>
        <v>#DIV/0!</v>
      </c>
      <c r="U50" s="19">
        <f t="shared" si="99"/>
        <v>0</v>
      </c>
      <c r="V50" s="19">
        <f t="shared" si="99"/>
        <v>0</v>
      </c>
      <c r="W50" s="19">
        <f t="shared" si="91"/>
        <v>0</v>
      </c>
      <c r="X50" s="19" t="e">
        <f t="shared" si="92"/>
        <v>#DIV/0!</v>
      </c>
      <c r="Y50" s="19">
        <f t="shared" si="100"/>
        <v>0</v>
      </c>
      <c r="Z50" s="19">
        <f t="shared" si="100"/>
        <v>0</v>
      </c>
      <c r="AA50" s="19" t="e">
        <f t="shared" si="93"/>
        <v>#DIV/0!</v>
      </c>
      <c r="AB50" s="19" t="e">
        <f t="shared" si="94"/>
        <v>#DIV/0!</v>
      </c>
      <c r="AC50" s="19">
        <f t="shared" si="101"/>
        <v>0</v>
      </c>
      <c r="AD50" s="19">
        <f t="shared" si="101"/>
        <v>0</v>
      </c>
      <c r="AE50" s="19" t="e">
        <f t="shared" si="95"/>
        <v>#DIV/0!</v>
      </c>
      <c r="AF50" s="19">
        <f t="shared" si="96"/>
        <v>0</v>
      </c>
      <c r="AG50" s="19">
        <f t="shared" si="96"/>
        <v>0</v>
      </c>
      <c r="AH50" s="19">
        <f t="shared" si="96"/>
        <v>0</v>
      </c>
      <c r="AI50" s="19">
        <f t="shared" si="96"/>
        <v>0</v>
      </c>
      <c r="AJ50" s="19">
        <f t="shared" si="96"/>
        <v>0</v>
      </c>
      <c r="AK50" s="19">
        <f t="shared" si="96"/>
        <v>0</v>
      </c>
      <c r="AL50" s="19">
        <f t="shared" si="96"/>
        <v>0</v>
      </c>
      <c r="AM50" s="19">
        <f t="shared" si="96"/>
        <v>0</v>
      </c>
      <c r="AN50" s="19">
        <f t="shared" si="102"/>
        <v>0</v>
      </c>
      <c r="AO50" s="31"/>
      <c r="AP50" s="17" t="s">
        <v>84</v>
      </c>
      <c r="AQ50" s="16">
        <v>100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</row>
    <row r="51" spans="1:70" s="16" customFormat="1">
      <c r="A51" s="16">
        <v>1</v>
      </c>
      <c r="B51" s="16">
        <v>300</v>
      </c>
      <c r="C51" s="17" t="s">
        <v>106</v>
      </c>
      <c r="D51" s="16">
        <v>24.8</v>
      </c>
      <c r="E51" s="18">
        <f t="shared" si="84"/>
        <v>35.96</v>
      </c>
      <c r="F51" s="19">
        <f t="shared" si="84"/>
        <v>8.4320000000000004</v>
      </c>
      <c r="G51" s="19">
        <f t="shared" si="84"/>
        <v>9.920000000000001E-2</v>
      </c>
      <c r="H51" s="19">
        <f t="shared" si="84"/>
        <v>3.6704000000000003</v>
      </c>
      <c r="I51" s="18">
        <f t="shared" si="85"/>
        <v>10.206896551724139</v>
      </c>
      <c r="J51" s="19">
        <f t="shared" si="97"/>
        <v>0.27280000000000004</v>
      </c>
      <c r="K51" s="19">
        <f t="shared" si="97"/>
        <v>4.6376000000000008</v>
      </c>
      <c r="L51" s="18">
        <f t="shared" si="86"/>
        <v>12.896551724137934</v>
      </c>
      <c r="M51" s="19">
        <f t="shared" si="98"/>
        <v>1.736</v>
      </c>
      <c r="N51" s="19">
        <f t="shared" si="98"/>
        <v>27.776</v>
      </c>
      <c r="O51" s="18">
        <f t="shared" si="87"/>
        <v>77.241379310344826</v>
      </c>
      <c r="P51" s="19">
        <f t="shared" si="88"/>
        <v>0</v>
      </c>
      <c r="Q51" s="19">
        <f t="shared" si="88"/>
        <v>0</v>
      </c>
      <c r="R51" s="19">
        <f t="shared" si="88"/>
        <v>0.29759999999999998</v>
      </c>
      <c r="S51" s="19">
        <f t="shared" si="89"/>
        <v>2.4879359999999995</v>
      </c>
      <c r="T51" s="18">
        <f t="shared" si="90"/>
        <v>6.918620689655171</v>
      </c>
      <c r="U51" s="19">
        <f t="shared" si="99"/>
        <v>4.9600000000000005E-2</v>
      </c>
      <c r="V51" s="19">
        <f t="shared" si="99"/>
        <v>2.4800000000000003E-2</v>
      </c>
      <c r="W51" s="19">
        <f t="shared" si="91"/>
        <v>0.91760000000000008</v>
      </c>
      <c r="X51" s="19">
        <f t="shared" si="92"/>
        <v>2.5517241379310347</v>
      </c>
      <c r="Y51" s="19">
        <f t="shared" si="100"/>
        <v>0</v>
      </c>
      <c r="Z51" s="19">
        <f t="shared" si="100"/>
        <v>4.9600000000000005E-2</v>
      </c>
      <c r="AA51" s="19" t="e">
        <f t="shared" si="93"/>
        <v>#DIV/0!</v>
      </c>
      <c r="AB51" s="19">
        <f t="shared" si="94"/>
        <v>0.5</v>
      </c>
      <c r="AC51" s="19">
        <f t="shared" si="101"/>
        <v>1.6616</v>
      </c>
      <c r="AD51" s="19">
        <f t="shared" si="101"/>
        <v>2.4800000000000003E-2</v>
      </c>
      <c r="AE51" s="19">
        <f t="shared" si="95"/>
        <v>66.999999999999986</v>
      </c>
      <c r="AF51" s="19">
        <f t="shared" si="96"/>
        <v>0</v>
      </c>
      <c r="AG51" s="19">
        <f t="shared" si="96"/>
        <v>0</v>
      </c>
      <c r="AH51" s="19">
        <f t="shared" si="96"/>
        <v>0.22320000000000001</v>
      </c>
      <c r="AI51" s="19">
        <f t="shared" si="96"/>
        <v>20.088000000000001</v>
      </c>
      <c r="AJ51" s="19">
        <f t="shared" si="96"/>
        <v>0</v>
      </c>
      <c r="AK51" s="19">
        <f t="shared" si="96"/>
        <v>937.43999999999994</v>
      </c>
      <c r="AL51" s="19">
        <f t="shared" si="96"/>
        <v>0</v>
      </c>
      <c r="AM51" s="19">
        <f t="shared" si="96"/>
        <v>0</v>
      </c>
      <c r="AN51" s="19">
        <f t="shared" si="102"/>
        <v>145</v>
      </c>
      <c r="AO51" s="31"/>
      <c r="AP51" s="17" t="s">
        <v>106</v>
      </c>
      <c r="AQ51" s="16">
        <v>100</v>
      </c>
      <c r="AR51" s="19">
        <v>145</v>
      </c>
      <c r="AS51" s="19">
        <v>34</v>
      </c>
      <c r="AT51" s="19">
        <v>0.4</v>
      </c>
      <c r="AU51" s="19">
        <f>AT51*37</f>
        <v>14.8</v>
      </c>
      <c r="AV51" s="19">
        <v>1.1000000000000001</v>
      </c>
      <c r="AW51" s="19">
        <f>AV51*17</f>
        <v>18.700000000000003</v>
      </c>
      <c r="AX51" s="19">
        <v>7</v>
      </c>
      <c r="AY51" s="19">
        <f>AX51*16</f>
        <v>112</v>
      </c>
      <c r="AZ51" s="19">
        <v>0</v>
      </c>
      <c r="BA51" s="19">
        <v>0</v>
      </c>
      <c r="BB51" s="19">
        <v>1.2</v>
      </c>
      <c r="BC51" s="19">
        <f>BB51*8.36</f>
        <v>10.031999999999998</v>
      </c>
      <c r="BD51" s="19">
        <v>0.2</v>
      </c>
      <c r="BE51" s="19">
        <v>0.1</v>
      </c>
      <c r="BF51" s="19">
        <f>BE51*37</f>
        <v>3.7</v>
      </c>
      <c r="BG51" s="19">
        <v>0</v>
      </c>
      <c r="BH51" s="19">
        <v>0.2</v>
      </c>
      <c r="BI51" s="19">
        <v>6.7</v>
      </c>
      <c r="BJ51" s="19">
        <v>0.1</v>
      </c>
      <c r="BK51" s="19">
        <v>0</v>
      </c>
      <c r="BL51" s="19">
        <v>0</v>
      </c>
      <c r="BM51" s="19">
        <v>0.9</v>
      </c>
      <c r="BN51" s="19">
        <v>81</v>
      </c>
      <c r="BO51" s="19">
        <v>0</v>
      </c>
      <c r="BP51" s="19">
        <v>3780</v>
      </c>
      <c r="BQ51" s="19">
        <v>0</v>
      </c>
      <c r="BR51" s="19">
        <v>0</v>
      </c>
    </row>
    <row r="52" spans="1:70" s="16" customFormat="1">
      <c r="A52" s="16">
        <v>1</v>
      </c>
      <c r="B52" s="16">
        <v>300</v>
      </c>
      <c r="C52" s="17" t="s">
        <v>100</v>
      </c>
      <c r="D52" s="16">
        <v>115.6</v>
      </c>
      <c r="E52" s="18">
        <f t="shared" si="84"/>
        <v>679.19161600000007</v>
      </c>
      <c r="F52" s="19">
        <f t="shared" si="84"/>
        <v>162.48603253588519</v>
      </c>
      <c r="G52" s="19">
        <f t="shared" si="84"/>
        <v>1.5027999999999999</v>
      </c>
      <c r="H52" s="19">
        <f t="shared" si="84"/>
        <v>55.6036</v>
      </c>
      <c r="I52" s="18">
        <f t="shared" si="85"/>
        <v>8.1867323874622144</v>
      </c>
      <c r="J52" s="19">
        <f t="shared" si="97"/>
        <v>3.0055999999999998</v>
      </c>
      <c r="K52" s="19">
        <f t="shared" si="97"/>
        <v>51.095199999999998</v>
      </c>
      <c r="L52" s="18">
        <f t="shared" si="86"/>
        <v>7.5229432749652787</v>
      </c>
      <c r="M52" s="19">
        <f t="shared" si="98"/>
        <v>35.720399999999998</v>
      </c>
      <c r="N52" s="19">
        <f t="shared" si="98"/>
        <v>571.52639999999997</v>
      </c>
      <c r="O52" s="18">
        <f t="shared" si="87"/>
        <v>84.148035184226998</v>
      </c>
      <c r="P52" s="19">
        <f t="shared" si="88"/>
        <v>0</v>
      </c>
      <c r="Q52" s="19">
        <f t="shared" si="88"/>
        <v>0</v>
      </c>
      <c r="R52" s="19">
        <f t="shared" si="88"/>
        <v>0.11559999999999999</v>
      </c>
      <c r="S52" s="19">
        <f t="shared" si="89"/>
        <v>0.96641599999999994</v>
      </c>
      <c r="T52" s="18">
        <f t="shared" si="90"/>
        <v>0.1422891533454971</v>
      </c>
      <c r="U52" s="19">
        <f t="shared" si="99"/>
        <v>2.8899999999999998E-3</v>
      </c>
      <c r="V52" s="19">
        <f t="shared" si="99"/>
        <v>0.34679999999999994</v>
      </c>
      <c r="W52" s="19">
        <f t="shared" si="91"/>
        <v>12.831599999999998</v>
      </c>
      <c r="X52" s="19">
        <f t="shared" si="92"/>
        <v>1.889245935568203</v>
      </c>
      <c r="Y52" s="19">
        <f t="shared" si="100"/>
        <v>0.34679999999999994</v>
      </c>
      <c r="Z52" s="19">
        <f t="shared" si="100"/>
        <v>0.57799999999999996</v>
      </c>
      <c r="AA52" s="19">
        <f t="shared" si="93"/>
        <v>1</v>
      </c>
      <c r="AB52" s="19">
        <f t="shared" si="94"/>
        <v>0.6</v>
      </c>
      <c r="AC52" s="19">
        <f t="shared" si="101"/>
        <v>0</v>
      </c>
      <c r="AD52" s="19">
        <f t="shared" si="101"/>
        <v>35.720399999999998</v>
      </c>
      <c r="AE52" s="19">
        <f t="shared" si="95"/>
        <v>0</v>
      </c>
      <c r="AF52" s="19">
        <f t="shared" si="96"/>
        <v>0</v>
      </c>
      <c r="AG52" s="19">
        <f t="shared" si="96"/>
        <v>1.1559999999999999</v>
      </c>
      <c r="AH52" s="19">
        <f t="shared" si="96"/>
        <v>0</v>
      </c>
      <c r="AI52" s="19">
        <f t="shared" si="96"/>
        <v>0</v>
      </c>
      <c r="AJ52" s="19">
        <f t="shared" si="96"/>
        <v>0</v>
      </c>
      <c r="AK52" s="19">
        <f t="shared" si="96"/>
        <v>0</v>
      </c>
      <c r="AL52" s="19">
        <f t="shared" si="96"/>
        <v>0</v>
      </c>
      <c r="AM52" s="19">
        <f t="shared" si="96"/>
        <v>0</v>
      </c>
      <c r="AN52" s="19">
        <f t="shared" si="102"/>
        <v>587.53600000000006</v>
      </c>
      <c r="AO52" s="31"/>
      <c r="AP52" s="17" t="s">
        <v>100</v>
      </c>
      <c r="AQ52" s="16">
        <v>100</v>
      </c>
      <c r="AR52" s="19">
        <v>587.53600000000006</v>
      </c>
      <c r="AS52" s="19">
        <v>140.55885167464118</v>
      </c>
      <c r="AT52" s="19">
        <v>1.3</v>
      </c>
      <c r="AU52" s="19">
        <v>48.1</v>
      </c>
      <c r="AV52" s="19">
        <v>2.6</v>
      </c>
      <c r="AW52" s="19">
        <v>44.2</v>
      </c>
      <c r="AX52" s="19">
        <v>30.9</v>
      </c>
      <c r="AY52" s="19">
        <v>494.4</v>
      </c>
      <c r="AZ52" s="19">
        <v>0</v>
      </c>
      <c r="BA52" s="19">
        <v>0</v>
      </c>
      <c r="BB52" s="19">
        <v>0.1</v>
      </c>
      <c r="BC52" s="19">
        <v>0.83599999999999997</v>
      </c>
      <c r="BD52" s="19">
        <v>2.5000000000000001E-3</v>
      </c>
      <c r="BE52" s="19">
        <v>0.3</v>
      </c>
      <c r="BF52" s="19">
        <v>11.1</v>
      </c>
      <c r="BG52" s="19">
        <v>0.3</v>
      </c>
      <c r="BH52" s="19">
        <v>0.5</v>
      </c>
      <c r="BI52" s="19">
        <v>0</v>
      </c>
      <c r="BJ52" s="19">
        <v>30.9</v>
      </c>
      <c r="BK52" s="19">
        <v>0</v>
      </c>
      <c r="BL52" s="19">
        <v>1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</row>
    <row r="53" spans="1:70" s="16" customFormat="1">
      <c r="A53" s="16">
        <v>1</v>
      </c>
      <c r="B53" s="16">
        <v>300</v>
      </c>
      <c r="C53" s="17" t="s">
        <v>65</v>
      </c>
      <c r="D53" s="16">
        <v>17.399999999999999</v>
      </c>
      <c r="E53" s="18">
        <f t="shared" si="84"/>
        <v>12.862079999999999</v>
      </c>
      <c r="F53" s="19">
        <f t="shared" si="84"/>
        <v>3.0770526315789475</v>
      </c>
      <c r="G53" s="19">
        <f t="shared" si="84"/>
        <v>0</v>
      </c>
      <c r="H53" s="19">
        <f t="shared" si="84"/>
        <v>0</v>
      </c>
      <c r="I53" s="18">
        <f t="shared" si="85"/>
        <v>0</v>
      </c>
      <c r="J53" s="19">
        <f t="shared" si="97"/>
        <v>9.9428571428571422E-2</v>
      </c>
      <c r="K53" s="19">
        <f t="shared" si="97"/>
        <v>1.6902857142857139</v>
      </c>
      <c r="L53" s="18">
        <f t="shared" si="86"/>
        <v>13.141620284477426</v>
      </c>
      <c r="M53" s="19">
        <f t="shared" si="98"/>
        <v>0.64628571428571424</v>
      </c>
      <c r="N53" s="19">
        <f t="shared" si="98"/>
        <v>10.340571428571428</v>
      </c>
      <c r="O53" s="18">
        <f t="shared" si="87"/>
        <v>80.395794681508974</v>
      </c>
      <c r="P53" s="19">
        <f t="shared" si="88"/>
        <v>0</v>
      </c>
      <c r="Q53" s="19">
        <f t="shared" si="88"/>
        <v>0</v>
      </c>
      <c r="R53" s="19">
        <f t="shared" si="88"/>
        <v>9.9428571428571422E-2</v>
      </c>
      <c r="S53" s="19">
        <f t="shared" si="89"/>
        <v>0.83122285714285704</v>
      </c>
      <c r="T53" s="18">
        <f t="shared" si="90"/>
        <v>6.462585034013606</v>
      </c>
      <c r="U53" s="19">
        <f t="shared" si="99"/>
        <v>8.7000000000000001E-4</v>
      </c>
      <c r="V53" s="19">
        <f t="shared" si="99"/>
        <v>0</v>
      </c>
      <c r="W53" s="19">
        <f t="shared" si="91"/>
        <v>0</v>
      </c>
      <c r="X53" s="19">
        <f t="shared" si="92"/>
        <v>0</v>
      </c>
      <c r="Y53" s="19">
        <f t="shared" si="100"/>
        <v>0</v>
      </c>
      <c r="Z53" s="19">
        <f t="shared" si="100"/>
        <v>0</v>
      </c>
      <c r="AA53" s="19" t="e">
        <f t="shared" si="93"/>
        <v>#DIV/0!</v>
      </c>
      <c r="AB53" s="19" t="e">
        <f t="shared" si="94"/>
        <v>#DIV/0!</v>
      </c>
      <c r="AC53" s="19">
        <f t="shared" si="101"/>
        <v>0.44742857142857134</v>
      </c>
      <c r="AD53" s="19">
        <f t="shared" si="101"/>
        <v>0</v>
      </c>
      <c r="AE53" s="19" t="e">
        <f t="shared" si="95"/>
        <v>#DIV/0!</v>
      </c>
      <c r="AF53" s="19">
        <f t="shared" si="96"/>
        <v>0</v>
      </c>
      <c r="AG53" s="19">
        <f t="shared" si="96"/>
        <v>9.9428571428571422E-2</v>
      </c>
      <c r="AH53" s="19">
        <f t="shared" si="96"/>
        <v>4.9714285714285711E-2</v>
      </c>
      <c r="AI53" s="19">
        <f t="shared" si="96"/>
        <v>0.54685714285714293</v>
      </c>
      <c r="AJ53" s="19">
        <f t="shared" si="96"/>
        <v>0</v>
      </c>
      <c r="AK53" s="19">
        <f t="shared" si="96"/>
        <v>0.89485714285714268</v>
      </c>
      <c r="AL53" s="19">
        <f t="shared" si="96"/>
        <v>0</v>
      </c>
      <c r="AM53" s="19">
        <f t="shared" si="96"/>
        <v>0</v>
      </c>
      <c r="AN53" s="19">
        <f t="shared" si="102"/>
        <v>73.92</v>
      </c>
      <c r="AO53" s="30"/>
      <c r="AP53" s="17" t="s">
        <v>65</v>
      </c>
      <c r="AQ53" s="16">
        <v>100</v>
      </c>
      <c r="AR53" s="19">
        <v>73.92</v>
      </c>
      <c r="AS53" s="19">
        <v>17.684210526315791</v>
      </c>
      <c r="AT53" s="19">
        <v>0</v>
      </c>
      <c r="AU53" s="19">
        <v>0</v>
      </c>
      <c r="AV53" s="19">
        <v>0.5714285714285714</v>
      </c>
      <c r="AW53" s="19">
        <v>9.7142857142857135</v>
      </c>
      <c r="AX53" s="19">
        <v>3.7142857142857144</v>
      </c>
      <c r="AY53" s="19">
        <v>59.428571428571431</v>
      </c>
      <c r="AZ53" s="19">
        <v>0</v>
      </c>
      <c r="BA53" s="19">
        <v>0</v>
      </c>
      <c r="BB53" s="19">
        <v>0.5714285714285714</v>
      </c>
      <c r="BC53" s="19">
        <v>4.7771428571428567</v>
      </c>
      <c r="BD53" s="19">
        <v>5.0000000000000001E-3</v>
      </c>
      <c r="BE53" s="19">
        <v>0</v>
      </c>
      <c r="BF53" s="19">
        <v>0</v>
      </c>
      <c r="BG53" s="19">
        <v>0</v>
      </c>
      <c r="BH53" s="19">
        <v>0</v>
      </c>
      <c r="BI53" s="19">
        <v>2.5714285714285712</v>
      </c>
      <c r="BJ53" s="19">
        <v>0</v>
      </c>
      <c r="BK53" s="19">
        <v>0</v>
      </c>
      <c r="BL53" s="19">
        <v>0.5714285714285714</v>
      </c>
      <c r="BM53" s="19">
        <v>0.2857142857142857</v>
      </c>
      <c r="BN53" s="19">
        <v>3.1428571428571432</v>
      </c>
      <c r="BO53" s="19">
        <v>0</v>
      </c>
      <c r="BP53" s="19">
        <v>5.1428571428571423</v>
      </c>
      <c r="BQ53" s="19">
        <v>0</v>
      </c>
      <c r="BR53" s="19">
        <v>0</v>
      </c>
    </row>
    <row r="54" spans="1:70" s="16" customFormat="1">
      <c r="A54" s="16">
        <v>1</v>
      </c>
      <c r="B54" s="16">
        <v>300</v>
      </c>
      <c r="C54" s="17" t="s">
        <v>91</v>
      </c>
      <c r="D54" s="16">
        <v>27.6</v>
      </c>
      <c r="E54" s="18">
        <f t="shared" si="84"/>
        <v>314.91600000000005</v>
      </c>
      <c r="F54" s="19">
        <f t="shared" si="84"/>
        <v>75.348000000000013</v>
      </c>
      <c r="G54" s="19">
        <f t="shared" si="84"/>
        <v>4.3608000000000002</v>
      </c>
      <c r="H54" s="19">
        <f t="shared" si="84"/>
        <v>161.34960000000001</v>
      </c>
      <c r="I54" s="18">
        <f t="shared" si="85"/>
        <v>51.235758106923747</v>
      </c>
      <c r="J54" s="19">
        <f t="shared" si="97"/>
        <v>9.0252000000000017</v>
      </c>
      <c r="K54" s="19">
        <f t="shared" si="97"/>
        <v>153.42840000000004</v>
      </c>
      <c r="L54" s="18">
        <f t="shared" si="86"/>
        <v>48.720420683610868</v>
      </c>
      <c r="M54" s="19">
        <f t="shared" si="98"/>
        <v>0</v>
      </c>
      <c r="N54" s="19">
        <f t="shared" si="98"/>
        <v>0</v>
      </c>
      <c r="O54" s="18">
        <f t="shared" si="87"/>
        <v>0</v>
      </c>
      <c r="P54" s="19">
        <f t="shared" si="88"/>
        <v>0</v>
      </c>
      <c r="Q54" s="19">
        <f t="shared" si="88"/>
        <v>0</v>
      </c>
      <c r="R54" s="19">
        <f t="shared" si="88"/>
        <v>0</v>
      </c>
      <c r="S54" s="19">
        <f t="shared" si="89"/>
        <v>0</v>
      </c>
      <c r="T54" s="18">
        <f t="shared" si="90"/>
        <v>0</v>
      </c>
      <c r="U54" s="19">
        <f t="shared" si="99"/>
        <v>0.46230000000000004</v>
      </c>
      <c r="V54" s="19">
        <f t="shared" si="99"/>
        <v>2.7324000000000002</v>
      </c>
      <c r="W54" s="19">
        <f t="shared" si="91"/>
        <v>101.09880000000001</v>
      </c>
      <c r="X54" s="19">
        <f t="shared" si="92"/>
        <v>32.103418054338292</v>
      </c>
      <c r="Y54" s="19">
        <f t="shared" si="100"/>
        <v>1.2696000000000001</v>
      </c>
      <c r="Z54" s="19">
        <f t="shared" si="100"/>
        <v>0.11040000000000001</v>
      </c>
      <c r="AA54" s="19">
        <f t="shared" si="93"/>
        <v>2.1521739130434785</v>
      </c>
      <c r="AB54" s="19">
        <f t="shared" si="94"/>
        <v>24.75</v>
      </c>
      <c r="AC54" s="19">
        <f t="shared" si="101"/>
        <v>0</v>
      </c>
      <c r="AD54" s="19">
        <f t="shared" si="101"/>
        <v>0</v>
      </c>
      <c r="AE54" s="19" t="e">
        <f t="shared" si="95"/>
        <v>#DIV/0!</v>
      </c>
      <c r="AF54" s="19">
        <f t="shared" si="96"/>
        <v>11.868</v>
      </c>
      <c r="AG54" s="19">
        <f t="shared" si="96"/>
        <v>0</v>
      </c>
      <c r="AH54" s="19">
        <f t="shared" si="96"/>
        <v>7.2631578947368422E-2</v>
      </c>
      <c r="AI54" s="19">
        <f t="shared" si="96"/>
        <v>0</v>
      </c>
      <c r="AJ54" s="19">
        <f t="shared" si="96"/>
        <v>0</v>
      </c>
      <c r="AK54" s="19">
        <f t="shared" si="96"/>
        <v>27.6</v>
      </c>
      <c r="AL54" s="19">
        <f t="shared" si="96"/>
        <v>45.540000000000006</v>
      </c>
      <c r="AM54" s="19">
        <f t="shared" si="96"/>
        <v>0</v>
      </c>
      <c r="AN54" s="19">
        <f t="shared" si="102"/>
        <v>1141.0000000000002</v>
      </c>
      <c r="AO54" s="30"/>
      <c r="AP54" s="17" t="s">
        <v>91</v>
      </c>
      <c r="AQ54" s="16">
        <v>100</v>
      </c>
      <c r="AR54" s="19">
        <v>1141</v>
      </c>
      <c r="AS54" s="19">
        <v>273</v>
      </c>
      <c r="AT54" s="19">
        <v>15.8</v>
      </c>
      <c r="AU54" s="19">
        <f>AT54*37</f>
        <v>584.6</v>
      </c>
      <c r="AV54" s="19">
        <v>32.700000000000003</v>
      </c>
      <c r="AW54" s="19">
        <f>AV54*17</f>
        <v>555.90000000000009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1.675</v>
      </c>
      <c r="BE54" s="19">
        <v>9.9</v>
      </c>
      <c r="BF54" s="19">
        <f>BE54*37</f>
        <v>366.3</v>
      </c>
      <c r="BG54" s="19">
        <v>4.5999999999999996</v>
      </c>
      <c r="BH54" s="19">
        <v>0.4</v>
      </c>
      <c r="BI54" s="19">
        <v>0</v>
      </c>
      <c r="BJ54" s="19">
        <v>0</v>
      </c>
      <c r="BK54" s="19">
        <v>43</v>
      </c>
      <c r="BL54" s="19">
        <v>0</v>
      </c>
      <c r="BM54" s="19">
        <v>0.26315789473684209</v>
      </c>
      <c r="BN54" s="19">
        <v>0</v>
      </c>
      <c r="BO54" s="19">
        <v>0</v>
      </c>
      <c r="BP54" s="19">
        <v>100</v>
      </c>
      <c r="BQ54" s="19">
        <v>165</v>
      </c>
      <c r="BR54" s="19">
        <v>0</v>
      </c>
    </row>
    <row r="55" spans="1:70" s="16" customFormat="1">
      <c r="C55" s="17"/>
      <c r="D55" s="16">
        <f>SUM(D44:D54)</f>
        <v>464.20000000000005</v>
      </c>
      <c r="E55" s="18"/>
      <c r="F55" s="19"/>
      <c r="G55" s="19"/>
      <c r="H55" s="19"/>
      <c r="I55" s="18"/>
      <c r="J55" s="19"/>
      <c r="K55" s="19"/>
      <c r="L55" s="18"/>
      <c r="M55" s="19"/>
      <c r="N55" s="19"/>
      <c r="O55" s="18"/>
      <c r="P55" s="19"/>
      <c r="Q55" s="19"/>
      <c r="R55" s="19"/>
      <c r="S55" s="19"/>
      <c r="T55" s="18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30"/>
      <c r="AP55" s="17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</row>
    <row r="56" spans="1:70" s="16" customFormat="1">
      <c r="A56" s="16">
        <v>1</v>
      </c>
      <c r="B56" s="16">
        <v>300</v>
      </c>
      <c r="C56" s="17" t="s">
        <v>101</v>
      </c>
      <c r="D56" s="16">
        <v>19.600000000000001</v>
      </c>
      <c r="E56" s="18">
        <f t="shared" si="84"/>
        <v>292.04000000000002</v>
      </c>
      <c r="F56" s="19">
        <f t="shared" si="84"/>
        <v>68.600000000000009</v>
      </c>
      <c r="G56" s="19">
        <f t="shared" si="84"/>
        <v>9.8000000000000004E-2</v>
      </c>
      <c r="H56" s="19">
        <f t="shared" si="84"/>
        <v>3.6260000000000003</v>
      </c>
      <c r="I56" s="18">
        <f t="shared" si="85"/>
        <v>1.2416107382550337</v>
      </c>
      <c r="J56" s="19">
        <f t="shared" si="97"/>
        <v>0.92120000000000002</v>
      </c>
      <c r="K56" s="19">
        <f t="shared" si="97"/>
        <v>15.660400000000001</v>
      </c>
      <c r="L56" s="18">
        <f t="shared" si="86"/>
        <v>5.3624161073825505</v>
      </c>
      <c r="M56" s="19">
        <f t="shared" si="98"/>
        <v>17.659600000000001</v>
      </c>
      <c r="N56" s="19">
        <f t="shared" si="98"/>
        <v>282.55360000000002</v>
      </c>
      <c r="O56" s="18">
        <f t="shared" si="87"/>
        <v>96.75167785234899</v>
      </c>
      <c r="P56" s="19">
        <f t="shared" si="88"/>
        <v>0</v>
      </c>
      <c r="Q56" s="19">
        <f t="shared" si="88"/>
        <v>0</v>
      </c>
      <c r="R56" s="19">
        <f t="shared" si="88"/>
        <v>0.13719999999999999</v>
      </c>
      <c r="S56" s="19">
        <f t="shared" si="89"/>
        <v>1.1469919999999998</v>
      </c>
      <c r="T56" s="18">
        <f t="shared" si="90"/>
        <v>0.39275167785234888</v>
      </c>
      <c r="U56" s="19">
        <f t="shared" si="99"/>
        <v>0.31360000000000005</v>
      </c>
      <c r="V56" s="19">
        <f t="shared" si="99"/>
        <v>1.9600000000000003E-2</v>
      </c>
      <c r="W56" s="19">
        <f t="shared" si="91"/>
        <v>0.72520000000000007</v>
      </c>
      <c r="X56" s="19">
        <f t="shared" si="92"/>
        <v>0.24832214765100674</v>
      </c>
      <c r="Y56" s="19">
        <f t="shared" si="100"/>
        <v>1.9600000000000003E-2</v>
      </c>
      <c r="Z56" s="19">
        <f t="shared" si="100"/>
        <v>5.8799999999999998E-2</v>
      </c>
      <c r="AA56" s="19">
        <f t="shared" si="93"/>
        <v>1</v>
      </c>
      <c r="AB56" s="19">
        <f t="shared" si="94"/>
        <v>0.33333333333333337</v>
      </c>
      <c r="AC56" s="19">
        <f t="shared" si="101"/>
        <v>7.5068000000000001</v>
      </c>
      <c r="AD56" s="19">
        <f t="shared" si="101"/>
        <v>9.2904</v>
      </c>
      <c r="AE56" s="19">
        <f t="shared" si="95"/>
        <v>0.80801687763713081</v>
      </c>
      <c r="AF56" s="19">
        <f t="shared" si="96"/>
        <v>0</v>
      </c>
      <c r="AG56" s="19">
        <f t="shared" si="96"/>
        <v>0.23519999999999999</v>
      </c>
      <c r="AH56" s="19">
        <f t="shared" si="96"/>
        <v>0</v>
      </c>
      <c r="AI56" s="19">
        <f t="shared" si="96"/>
        <v>0</v>
      </c>
      <c r="AJ56" s="19">
        <f t="shared" si="96"/>
        <v>0.41160000000000002</v>
      </c>
      <c r="AK56" s="19">
        <f t="shared" si="96"/>
        <v>0</v>
      </c>
      <c r="AL56" s="19">
        <f t="shared" si="96"/>
        <v>0</v>
      </c>
      <c r="AM56" s="19">
        <f t="shared" si="96"/>
        <v>0</v>
      </c>
      <c r="AN56" s="19">
        <f t="shared" si="102"/>
        <v>1490</v>
      </c>
      <c r="AO56" s="30"/>
      <c r="AP56" s="17" t="s">
        <v>101</v>
      </c>
      <c r="AQ56" s="16">
        <v>100</v>
      </c>
      <c r="AR56" s="19">
        <v>1490</v>
      </c>
      <c r="AS56" s="19">
        <v>350</v>
      </c>
      <c r="AT56" s="19">
        <v>0.5</v>
      </c>
      <c r="AU56" s="19">
        <v>18.5</v>
      </c>
      <c r="AV56" s="19">
        <v>4.7</v>
      </c>
      <c r="AW56" s="19">
        <f>AV56*17</f>
        <v>79.900000000000006</v>
      </c>
      <c r="AX56" s="19">
        <v>90.1</v>
      </c>
      <c r="AY56" s="19">
        <f>AX56*16</f>
        <v>1441.6</v>
      </c>
      <c r="AZ56" s="19">
        <v>0</v>
      </c>
      <c r="BA56" s="19">
        <v>0</v>
      </c>
      <c r="BB56" s="19">
        <v>0.7</v>
      </c>
      <c r="BC56" s="19">
        <f>BB56*8.36</f>
        <v>5.8519999999999994</v>
      </c>
      <c r="BD56" s="19">
        <v>1.6</v>
      </c>
      <c r="BE56" s="19">
        <v>0.1</v>
      </c>
      <c r="BF56" s="19">
        <v>3.7</v>
      </c>
      <c r="BG56" s="19">
        <v>0.1</v>
      </c>
      <c r="BH56" s="19">
        <v>0.3</v>
      </c>
      <c r="BI56" s="19">
        <v>38.299999999999997</v>
      </c>
      <c r="BJ56" s="19">
        <v>47.4</v>
      </c>
      <c r="BK56" s="19">
        <v>0</v>
      </c>
      <c r="BL56" s="19">
        <v>1.2</v>
      </c>
      <c r="BM56" s="19">
        <v>0</v>
      </c>
      <c r="BN56" s="19">
        <v>0</v>
      </c>
      <c r="BO56" s="19">
        <v>2.1</v>
      </c>
      <c r="BP56" s="19">
        <v>0</v>
      </c>
      <c r="BQ56" s="19">
        <v>0</v>
      </c>
      <c r="BR56" s="19">
        <v>0</v>
      </c>
    </row>
    <row r="57" spans="1:70" s="16" customFormat="1">
      <c r="A57" s="16">
        <v>1</v>
      </c>
      <c r="B57" s="16">
        <v>300</v>
      </c>
      <c r="C57" s="17" t="s">
        <v>131</v>
      </c>
      <c r="D57" s="16">
        <v>14.2</v>
      </c>
      <c r="E57" s="18">
        <f t="shared" si="84"/>
        <v>368.570088</v>
      </c>
      <c r="F57" s="19">
        <f t="shared" si="84"/>
        <v>88.174662200956945</v>
      </c>
      <c r="G57" s="19">
        <f t="shared" si="84"/>
        <v>7.9235999999999986</v>
      </c>
      <c r="H57" s="19">
        <f t="shared" si="84"/>
        <v>293.17319999999995</v>
      </c>
      <c r="I57" s="18">
        <f t="shared" si="85"/>
        <v>79.543405595084522</v>
      </c>
      <c r="J57" s="19">
        <f t="shared" si="97"/>
        <v>2.9962</v>
      </c>
      <c r="K57" s="19">
        <f t="shared" si="97"/>
        <v>50.935400000000001</v>
      </c>
      <c r="L57" s="18">
        <f t="shared" si="86"/>
        <v>13.819732435802006</v>
      </c>
      <c r="M57" s="19">
        <f t="shared" si="98"/>
        <v>0.9798</v>
      </c>
      <c r="N57" s="19">
        <f t="shared" si="98"/>
        <v>15.6768</v>
      </c>
      <c r="O57" s="18">
        <f t="shared" si="87"/>
        <v>4.2534108193826086</v>
      </c>
      <c r="P57" s="19">
        <f t="shared" si="88"/>
        <v>0</v>
      </c>
      <c r="Q57" s="19">
        <f t="shared" si="88"/>
        <v>0</v>
      </c>
      <c r="R57" s="19">
        <f t="shared" si="88"/>
        <v>1.0508</v>
      </c>
      <c r="S57" s="19">
        <f t="shared" si="89"/>
        <v>8.7846879999999992</v>
      </c>
      <c r="T57" s="18">
        <f t="shared" si="90"/>
        <v>2.3834511497308482</v>
      </c>
      <c r="U57" s="19">
        <f t="shared" si="99"/>
        <v>5.6799999999999993E-3</v>
      </c>
      <c r="V57" s="19">
        <f t="shared" si="99"/>
        <v>0.66739999999999999</v>
      </c>
      <c r="W57" s="19">
        <f t="shared" si="91"/>
        <v>24.6938</v>
      </c>
      <c r="X57" s="19">
        <f t="shared" si="92"/>
        <v>6.6998925859659009</v>
      </c>
      <c r="Y57" s="19">
        <f t="shared" si="100"/>
        <v>4.8847999999999994</v>
      </c>
      <c r="Z57" s="19">
        <f t="shared" si="100"/>
        <v>2.0163999999999995</v>
      </c>
      <c r="AA57" s="19">
        <f t="shared" si="93"/>
        <v>0.13662790697674421</v>
      </c>
      <c r="AB57" s="19">
        <f t="shared" si="94"/>
        <v>0.33098591549295781</v>
      </c>
      <c r="AC57" s="19">
        <f t="shared" si="101"/>
        <v>0.59639999999999993</v>
      </c>
      <c r="AD57" s="19">
        <f t="shared" si="101"/>
        <v>0.38340000000000002</v>
      </c>
      <c r="AE57" s="19">
        <f t="shared" si="95"/>
        <v>1.5555555555555554</v>
      </c>
      <c r="AF57" s="19">
        <f t="shared" si="96"/>
        <v>0</v>
      </c>
      <c r="AG57" s="19">
        <f t="shared" si="96"/>
        <v>1.8317999999999999</v>
      </c>
      <c r="AH57" s="19">
        <f t="shared" si="96"/>
        <v>3.40232</v>
      </c>
      <c r="AI57" s="19">
        <f t="shared" si="96"/>
        <v>0</v>
      </c>
      <c r="AJ57" s="19">
        <f t="shared" si="96"/>
        <v>0</v>
      </c>
      <c r="AK57" s="19">
        <f t="shared" si="96"/>
        <v>0</v>
      </c>
      <c r="AL57" s="19">
        <f t="shared" si="96"/>
        <v>0</v>
      </c>
      <c r="AM57" s="19">
        <f t="shared" si="96"/>
        <v>0</v>
      </c>
      <c r="AN57" s="19">
        <f t="shared" si="102"/>
        <v>2595.5640000000003</v>
      </c>
      <c r="AO57" s="30"/>
      <c r="AP57" s="17" t="s">
        <v>130</v>
      </c>
      <c r="AQ57" s="16">
        <v>100</v>
      </c>
      <c r="AR57" s="19">
        <v>2595.5640000000003</v>
      </c>
      <c r="AS57" s="19">
        <v>620.94832535885178</v>
      </c>
      <c r="AT57" s="19">
        <v>55.8</v>
      </c>
      <c r="AU57" s="19">
        <v>2064.6</v>
      </c>
      <c r="AV57" s="19">
        <v>21.1</v>
      </c>
      <c r="AW57" s="19">
        <v>358.70000000000005</v>
      </c>
      <c r="AX57" s="19">
        <v>6.9</v>
      </c>
      <c r="AY57" s="19">
        <v>110.4</v>
      </c>
      <c r="AZ57" s="19">
        <v>0</v>
      </c>
      <c r="BA57" s="19">
        <v>0</v>
      </c>
      <c r="BB57" s="19">
        <v>7.4</v>
      </c>
      <c r="BC57" s="19">
        <v>61.863999999999997</v>
      </c>
      <c r="BD57" s="19">
        <v>0.04</v>
      </c>
      <c r="BE57" s="19">
        <v>4.7</v>
      </c>
      <c r="BF57" s="19">
        <v>173.9</v>
      </c>
      <c r="BG57" s="19">
        <v>34.4</v>
      </c>
      <c r="BH57" s="19">
        <v>14.2</v>
      </c>
      <c r="BI57" s="19">
        <v>4.2</v>
      </c>
      <c r="BJ57" s="19">
        <v>2.7</v>
      </c>
      <c r="BK57" s="19">
        <v>0</v>
      </c>
      <c r="BL57" s="19">
        <v>12.9</v>
      </c>
      <c r="BM57" s="19">
        <v>23.96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</row>
    <row r="58" spans="1:70" s="16" customFormat="1">
      <c r="A58" s="16">
        <v>1</v>
      </c>
      <c r="B58" s="16">
        <v>300</v>
      </c>
      <c r="C58" s="17" t="s">
        <v>102</v>
      </c>
      <c r="D58" s="16">
        <v>21.8</v>
      </c>
      <c r="E58" s="18">
        <f t="shared" si="84"/>
        <v>276.66379999999998</v>
      </c>
      <c r="F58" s="19">
        <f t="shared" si="84"/>
        <v>66.187511961722493</v>
      </c>
      <c r="G58" s="19">
        <f t="shared" si="84"/>
        <v>0</v>
      </c>
      <c r="H58" s="19">
        <f t="shared" si="84"/>
        <v>0</v>
      </c>
      <c r="I58" s="18">
        <f t="shared" si="85"/>
        <v>0</v>
      </c>
      <c r="J58" s="19">
        <f t="shared" si="97"/>
        <v>6.54E-2</v>
      </c>
      <c r="K58" s="19">
        <f t="shared" si="97"/>
        <v>1.1117999999999999</v>
      </c>
      <c r="L58" s="18">
        <f t="shared" si="86"/>
        <v>0.4018595855330549</v>
      </c>
      <c r="M58" s="19">
        <f t="shared" si="98"/>
        <v>17.222000000000001</v>
      </c>
      <c r="N58" s="19">
        <f t="shared" si="98"/>
        <v>275.55200000000002</v>
      </c>
      <c r="O58" s="18">
        <f t="shared" si="87"/>
        <v>99.598140414466968</v>
      </c>
      <c r="P58" s="19">
        <f t="shared" si="88"/>
        <v>0</v>
      </c>
      <c r="Q58" s="19">
        <f t="shared" si="88"/>
        <v>0</v>
      </c>
      <c r="R58" s="19">
        <f t="shared" si="88"/>
        <v>0</v>
      </c>
      <c r="S58" s="19">
        <f t="shared" si="89"/>
        <v>0</v>
      </c>
      <c r="T58" s="18">
        <f t="shared" si="90"/>
        <v>0</v>
      </c>
      <c r="U58" s="19">
        <f t="shared" si="99"/>
        <v>0.14824000000000001</v>
      </c>
      <c r="V58" s="19">
        <f t="shared" si="99"/>
        <v>0</v>
      </c>
      <c r="W58" s="19">
        <f t="shared" si="91"/>
        <v>0</v>
      </c>
      <c r="X58" s="19">
        <f t="shared" si="92"/>
        <v>0</v>
      </c>
      <c r="Y58" s="19">
        <f t="shared" si="100"/>
        <v>0</v>
      </c>
      <c r="Z58" s="19">
        <f t="shared" si="100"/>
        <v>0</v>
      </c>
      <c r="AA58" s="19" t="e">
        <f t="shared" si="93"/>
        <v>#DIV/0!</v>
      </c>
      <c r="AB58" s="19" t="e">
        <f t="shared" si="94"/>
        <v>#DIV/0!</v>
      </c>
      <c r="AC58" s="19">
        <f t="shared" si="101"/>
        <v>17.222000000000001</v>
      </c>
      <c r="AD58" s="19">
        <f t="shared" si="101"/>
        <v>0</v>
      </c>
      <c r="AE58" s="19" t="e">
        <f t="shared" si="95"/>
        <v>#DIV/0!</v>
      </c>
      <c r="AF58" s="19">
        <f t="shared" si="96"/>
        <v>0</v>
      </c>
      <c r="AG58" s="19">
        <f t="shared" si="96"/>
        <v>0</v>
      </c>
      <c r="AH58" s="19">
        <f t="shared" si="96"/>
        <v>0</v>
      </c>
      <c r="AI58" s="19">
        <f t="shared" si="96"/>
        <v>0</v>
      </c>
      <c r="AJ58" s="19">
        <f t="shared" si="96"/>
        <v>0</v>
      </c>
      <c r="AK58" s="19">
        <f t="shared" si="96"/>
        <v>0</v>
      </c>
      <c r="AL58" s="19">
        <f t="shared" si="96"/>
        <v>0</v>
      </c>
      <c r="AM58" s="19">
        <f t="shared" si="96"/>
        <v>0</v>
      </c>
      <c r="AN58" s="19">
        <f t="shared" si="102"/>
        <v>1269.0999999999999</v>
      </c>
      <c r="AO58" s="30"/>
      <c r="AP58" s="17" t="s">
        <v>102</v>
      </c>
      <c r="AQ58" s="16">
        <v>100</v>
      </c>
      <c r="AR58" s="19">
        <v>1269.0999999999999</v>
      </c>
      <c r="AS58" s="19">
        <v>303.61244019138758</v>
      </c>
      <c r="AT58" s="19">
        <v>0</v>
      </c>
      <c r="AU58" s="19">
        <v>0</v>
      </c>
      <c r="AV58" s="19">
        <v>0.3</v>
      </c>
      <c r="AW58" s="19">
        <v>5.0999999999999996</v>
      </c>
      <c r="AX58" s="19">
        <v>79</v>
      </c>
      <c r="AY58" s="19">
        <v>1264</v>
      </c>
      <c r="AZ58" s="19">
        <v>0</v>
      </c>
      <c r="BA58" s="19">
        <v>0</v>
      </c>
      <c r="BB58" s="19">
        <v>0</v>
      </c>
      <c r="BC58" s="19">
        <v>0</v>
      </c>
      <c r="BD58" s="19">
        <v>0.68</v>
      </c>
      <c r="BE58" s="19">
        <v>0</v>
      </c>
      <c r="BF58" s="19">
        <v>0</v>
      </c>
      <c r="BG58" s="19">
        <v>0</v>
      </c>
      <c r="BH58" s="19">
        <v>0</v>
      </c>
      <c r="BI58" s="19">
        <v>79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</row>
    <row r="59" spans="1:70" s="16" customFormat="1">
      <c r="A59" s="16">
        <v>1</v>
      </c>
      <c r="B59" s="16">
        <v>300</v>
      </c>
      <c r="C59" s="17" t="s">
        <v>104</v>
      </c>
      <c r="D59" s="16">
        <v>2.7</v>
      </c>
      <c r="E59" s="18">
        <f t="shared" si="84"/>
        <v>82.593000000000004</v>
      </c>
      <c r="F59" s="19">
        <f t="shared" si="84"/>
        <v>20.088000000000001</v>
      </c>
      <c r="G59" s="19">
        <f t="shared" si="84"/>
        <v>2.2194000000000003</v>
      </c>
      <c r="H59" s="19">
        <f t="shared" si="84"/>
        <v>82.117800000000017</v>
      </c>
      <c r="I59" s="18">
        <f t="shared" si="85"/>
        <v>99.424648577966664</v>
      </c>
      <c r="J59" s="19">
        <f t="shared" si="97"/>
        <v>1.6200000000000003E-2</v>
      </c>
      <c r="K59" s="19">
        <f t="shared" si="97"/>
        <v>0.27540000000000003</v>
      </c>
      <c r="L59" s="18">
        <f t="shared" si="86"/>
        <v>0.33344230140568815</v>
      </c>
      <c r="M59" s="19">
        <f t="shared" si="98"/>
        <v>1.6200000000000003E-2</v>
      </c>
      <c r="N59" s="19">
        <f t="shared" si="98"/>
        <v>0.25920000000000004</v>
      </c>
      <c r="O59" s="18">
        <f t="shared" si="87"/>
        <v>0.31382804838182415</v>
      </c>
      <c r="P59" s="19">
        <f t="shared" si="88"/>
        <v>0</v>
      </c>
      <c r="Q59" s="19">
        <f t="shared" si="88"/>
        <v>0</v>
      </c>
      <c r="R59" s="19">
        <f t="shared" si="88"/>
        <v>0</v>
      </c>
      <c r="S59" s="19">
        <f t="shared" si="89"/>
        <v>0</v>
      </c>
      <c r="T59" s="18">
        <f t="shared" si="90"/>
        <v>0</v>
      </c>
      <c r="U59" s="19">
        <f t="shared" si="99"/>
        <v>4.0500000000000008E-2</v>
      </c>
      <c r="V59" s="19">
        <f t="shared" si="99"/>
        <v>1.4067000000000003</v>
      </c>
      <c r="W59" s="19">
        <f t="shared" si="91"/>
        <v>52.047900000000013</v>
      </c>
      <c r="X59" s="19">
        <f t="shared" si="92"/>
        <v>63.01732592350443</v>
      </c>
      <c r="Y59" s="19">
        <f t="shared" si="100"/>
        <v>0.56430000000000002</v>
      </c>
      <c r="Z59" s="19">
        <f t="shared" si="100"/>
        <v>7.5600000000000001E-2</v>
      </c>
      <c r="AA59" s="19">
        <f t="shared" si="93"/>
        <v>2.4928229665071773</v>
      </c>
      <c r="AB59" s="19">
        <f t="shared" si="94"/>
        <v>18.607142857142861</v>
      </c>
      <c r="AC59" s="19">
        <f t="shared" si="101"/>
        <v>1.6200000000000003E-2</v>
      </c>
      <c r="AD59" s="19">
        <f t="shared" si="101"/>
        <v>0</v>
      </c>
      <c r="AE59" s="19" t="e">
        <f t="shared" si="95"/>
        <v>#DIV/0!</v>
      </c>
      <c r="AF59" s="19">
        <f t="shared" si="96"/>
        <v>5.7510000000000003</v>
      </c>
      <c r="AG59" s="19">
        <f t="shared" si="96"/>
        <v>0</v>
      </c>
      <c r="AH59" s="19">
        <f t="shared" si="96"/>
        <v>5.1300000000000005E-2</v>
      </c>
      <c r="AI59" s="19">
        <f t="shared" si="96"/>
        <v>0</v>
      </c>
      <c r="AJ59" s="19">
        <f t="shared" si="96"/>
        <v>2.4300000000000002E-2</v>
      </c>
      <c r="AK59" s="19">
        <f t="shared" si="96"/>
        <v>16.416</v>
      </c>
      <c r="AL59" s="19">
        <f t="shared" si="96"/>
        <v>25.866000000000003</v>
      </c>
      <c r="AM59" s="19">
        <f t="shared" si="96"/>
        <v>0</v>
      </c>
      <c r="AN59" s="19">
        <f t="shared" si="102"/>
        <v>3059</v>
      </c>
      <c r="AO59" s="30"/>
      <c r="AP59" s="17" t="s">
        <v>103</v>
      </c>
      <c r="AQ59" s="16">
        <v>100</v>
      </c>
      <c r="AR59" s="19">
        <v>3059</v>
      </c>
      <c r="AS59" s="19">
        <v>744</v>
      </c>
      <c r="AT59" s="19">
        <v>82.2</v>
      </c>
      <c r="AU59" s="19">
        <f>AT59*37</f>
        <v>3041.4</v>
      </c>
      <c r="AV59" s="19">
        <v>0.6</v>
      </c>
      <c r="AW59" s="19">
        <f>AV59*17</f>
        <v>10.199999999999999</v>
      </c>
      <c r="AX59" s="19">
        <v>0.6</v>
      </c>
      <c r="AY59" s="19">
        <f>AX59*16</f>
        <v>9.6</v>
      </c>
      <c r="AZ59" s="19">
        <v>0</v>
      </c>
      <c r="BA59" s="19">
        <v>0</v>
      </c>
      <c r="BB59" s="19">
        <v>0</v>
      </c>
      <c r="BC59" s="19">
        <v>0</v>
      </c>
      <c r="BD59" s="19">
        <v>1.5</v>
      </c>
      <c r="BE59" s="19">
        <v>52.1</v>
      </c>
      <c r="BF59" s="19">
        <f>BE59*37</f>
        <v>1927.7</v>
      </c>
      <c r="BG59" s="19">
        <v>20.9</v>
      </c>
      <c r="BH59" s="19">
        <v>2.8</v>
      </c>
      <c r="BI59" s="19">
        <v>0.6</v>
      </c>
      <c r="BJ59" s="19">
        <v>0</v>
      </c>
      <c r="BK59" s="19">
        <v>213</v>
      </c>
      <c r="BL59" s="19">
        <v>0</v>
      </c>
      <c r="BM59" s="19">
        <v>1.9</v>
      </c>
      <c r="BN59" s="19">
        <v>0</v>
      </c>
      <c r="BO59" s="19">
        <v>0.9</v>
      </c>
      <c r="BP59" s="19">
        <v>608</v>
      </c>
      <c r="BQ59" s="19">
        <v>958</v>
      </c>
      <c r="BR59" s="19">
        <v>0</v>
      </c>
    </row>
    <row r="60" spans="1:70" s="20" customFormat="1">
      <c r="A60" s="16"/>
      <c r="B60" s="16"/>
      <c r="C60" s="17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P60" s="17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9"/>
    </row>
    <row r="61" spans="1:70" s="16" customFormat="1">
      <c r="B61" s="20"/>
      <c r="C61" s="21" t="s">
        <v>26</v>
      </c>
      <c r="D61" s="20">
        <f>SUM(D44:D59)</f>
        <v>986.70000000000016</v>
      </c>
      <c r="E61" s="22">
        <f>SUM(E44:E59)</f>
        <v>2776.5438079999999</v>
      </c>
      <c r="F61" s="22">
        <f>SUM(F44:F59)</f>
        <v>663.4981789473685</v>
      </c>
      <c r="G61" s="22">
        <f>SUM(G44:G59)</f>
        <v>22.595700000000001</v>
      </c>
      <c r="H61" s="22">
        <f>SUM(H44:H59)</f>
        <v>836.04089999999997</v>
      </c>
      <c r="I61" s="23">
        <f>H61/$E61*100</f>
        <v>30.110848515738596</v>
      </c>
      <c r="J61" s="22">
        <f>SUM(J44:J59)</f>
        <v>24.583028571428578</v>
      </c>
      <c r="K61" s="22">
        <f>SUM(K44:K59)</f>
        <v>417.91148571428579</v>
      </c>
      <c r="L61" s="23">
        <f>K61/$E61*100</f>
        <v>15.051499800225224</v>
      </c>
      <c r="M61" s="22">
        <f>SUM(M44:M59)</f>
        <v>90.818485714285714</v>
      </c>
      <c r="N61" s="22">
        <f>SUM(N44:N59)</f>
        <v>1453.0957714285714</v>
      </c>
      <c r="O61" s="23">
        <f>N61/$E61*100</f>
        <v>52.33469636754139</v>
      </c>
      <c r="P61" s="22">
        <f>SUM(P44:P59)</f>
        <v>0</v>
      </c>
      <c r="Q61" s="22">
        <f>SUM(Q44:Q59)</f>
        <v>0</v>
      </c>
      <c r="R61" s="22">
        <f>SUM(R44:R59)</f>
        <v>9.5190285714285725</v>
      </c>
      <c r="S61" s="22">
        <f>SUM(S44:S59)</f>
        <v>79.579078857142861</v>
      </c>
      <c r="T61" s="23">
        <f>S61/$E61*100</f>
        <v>2.8661200528460333</v>
      </c>
      <c r="U61" s="22">
        <f>SUM(U44:U59)</f>
        <v>1.8675550000000001</v>
      </c>
      <c r="V61" s="22">
        <f>SUM(V44:V59)</f>
        <v>5.8068000000000008</v>
      </c>
      <c r="W61" s="22">
        <f>SUM(W44:W59)</f>
        <v>214.85160000000002</v>
      </c>
      <c r="X61" s="23">
        <f>W61/$E61*100</f>
        <v>7.7380950871710512</v>
      </c>
      <c r="Y61" s="22">
        <f>SUM(Y44:Y59)</f>
        <v>9.7860999999999994</v>
      </c>
      <c r="Z61" s="22">
        <f>SUM(Z44:Z59)</f>
        <v>3.2479999999999998</v>
      </c>
      <c r="AA61" s="22">
        <f>V61/Y61</f>
        <v>0.59337223204340861</v>
      </c>
      <c r="AB61" s="22">
        <f>V61/Z61</f>
        <v>1.7878078817733993</v>
      </c>
      <c r="AC61" s="22">
        <f>SUM(AC44:AC59)</f>
        <v>38.977228571428569</v>
      </c>
      <c r="AD61" s="22">
        <f>SUM(AD44:AD59)</f>
        <v>45.8504</v>
      </c>
      <c r="AE61" s="22">
        <f>AC61/AD61</f>
        <v>0.85009571500856196</v>
      </c>
      <c r="AF61" s="22">
        <f t="shared" ref="AF61:AM61" si="103">SUM(AF44:AF59)</f>
        <v>17.619</v>
      </c>
      <c r="AG61" s="22">
        <f t="shared" si="103"/>
        <v>4.3784285714285716</v>
      </c>
      <c r="AH61" s="22">
        <f t="shared" si="103"/>
        <v>8.568325864661654</v>
      </c>
      <c r="AI61" s="22">
        <f t="shared" si="103"/>
        <v>57.67885714285714</v>
      </c>
      <c r="AJ61" s="22">
        <f t="shared" si="103"/>
        <v>0.43590000000000001</v>
      </c>
      <c r="AK61" s="22">
        <f t="shared" si="103"/>
        <v>2313.1508571428571</v>
      </c>
      <c r="AL61" s="22">
        <f t="shared" si="103"/>
        <v>71.406000000000006</v>
      </c>
      <c r="AM61" s="22">
        <f t="shared" si="103"/>
        <v>80</v>
      </c>
      <c r="AN61" s="22">
        <f>E61/D61*100</f>
        <v>281.39696037296034</v>
      </c>
      <c r="BR61" s="22"/>
    </row>
    <row r="62" spans="1:70" s="16" customFormat="1">
      <c r="A62" s="20"/>
      <c r="B62" s="20"/>
      <c r="C62" s="21" t="s">
        <v>3</v>
      </c>
      <c r="D62" s="20"/>
      <c r="E62" s="23">
        <f>SUM(G62,J62,M62,R62)</f>
        <v>2786.6272360000003</v>
      </c>
      <c r="F62" s="24"/>
      <c r="G62" s="23">
        <f>G61*37</f>
        <v>836.04090000000008</v>
      </c>
      <c r="H62" s="23"/>
      <c r="I62" s="23"/>
      <c r="J62" s="23">
        <f>J61*17</f>
        <v>417.91148571428585</v>
      </c>
      <c r="K62" s="23"/>
      <c r="L62" s="23"/>
      <c r="M62" s="23">
        <f>M61*16</f>
        <v>1453.0957714285714</v>
      </c>
      <c r="N62" s="24"/>
      <c r="O62" s="23"/>
      <c r="P62" s="24"/>
      <c r="Q62" s="22"/>
      <c r="R62" s="23">
        <f>R61*8.36</f>
        <v>79.579078857142861</v>
      </c>
      <c r="S62" s="24"/>
      <c r="T62" s="23"/>
      <c r="U62" s="22"/>
      <c r="V62" s="22"/>
      <c r="W62" s="22"/>
      <c r="X62" s="23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BR62" s="19"/>
    </row>
    <row r="63" spans="1:70" s="16" customFormat="1">
      <c r="A63" s="20"/>
      <c r="B63" s="20"/>
      <c r="C63" s="21" t="s">
        <v>46</v>
      </c>
      <c r="D63" s="20"/>
      <c r="E63" s="22"/>
      <c r="F63" s="22"/>
      <c r="G63" s="24">
        <f>G62/$E62*100</f>
        <v>30.001892222946751</v>
      </c>
      <c r="H63" s="24"/>
      <c r="I63" s="23"/>
      <c r="J63" s="24">
        <f>J62/$E62*100</f>
        <v>14.997035854503713</v>
      </c>
      <c r="K63" s="24"/>
      <c r="L63" s="23"/>
      <c r="M63" s="24">
        <f>M62/$E62*100</f>
        <v>52.145322942956099</v>
      </c>
      <c r="N63" s="22"/>
      <c r="O63" s="23"/>
      <c r="P63" s="22"/>
      <c r="Q63" s="22"/>
      <c r="R63" s="24">
        <f>R62/$E62*100</f>
        <v>2.855748979593439</v>
      </c>
      <c r="S63" s="22"/>
      <c r="T63" s="23"/>
      <c r="U63" s="22"/>
      <c r="V63" s="22"/>
      <c r="W63" s="22"/>
      <c r="X63" s="23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BR63" s="19"/>
    </row>
    <row r="64" spans="1:70" s="16" customFormat="1">
      <c r="A64" s="20"/>
      <c r="B64" s="20"/>
      <c r="C64" s="21" t="s">
        <v>47</v>
      </c>
      <c r="D64" s="25">
        <f>E62/D61*100</f>
        <v>282.41889490219927</v>
      </c>
      <c r="E64" s="22"/>
      <c r="F64" s="22"/>
      <c r="G64" s="22"/>
      <c r="H64" s="22"/>
      <c r="I64" s="23"/>
      <c r="J64" s="22"/>
      <c r="K64" s="22"/>
      <c r="L64" s="23"/>
      <c r="M64" s="22"/>
      <c r="N64" s="22"/>
      <c r="O64" s="23"/>
      <c r="P64" s="22">
        <f>SUM(M63:R63)</f>
        <v>55.001071922549535</v>
      </c>
      <c r="Q64" s="22"/>
      <c r="R64" s="22"/>
      <c r="S64" s="22"/>
      <c r="T64" s="23"/>
      <c r="U64" s="22"/>
      <c r="V64" s="22"/>
      <c r="W64" s="22"/>
      <c r="X64" s="23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BR64" s="19"/>
    </row>
    <row r="65" spans="1:70" s="20" customFormat="1">
      <c r="C65" s="21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2"/>
      <c r="Q65" s="22"/>
      <c r="R65" s="24"/>
      <c r="S65" s="24"/>
      <c r="T65" s="24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BR65" s="22"/>
    </row>
    <row r="66" spans="1:70">
      <c r="A66" s="1">
        <v>2</v>
      </c>
      <c r="B66" s="1">
        <v>100</v>
      </c>
      <c r="C66" s="17" t="s">
        <v>85</v>
      </c>
      <c r="D66" s="16">
        <v>56</v>
      </c>
      <c r="E66" s="18">
        <f t="shared" ref="E66:H72" si="104">AR66*($D66/$AQ66)</f>
        <v>371.72800000000001</v>
      </c>
      <c r="F66" s="19">
        <f t="shared" si="104"/>
        <v>88.93014354066986</v>
      </c>
      <c r="G66" s="19">
        <f t="shared" si="104"/>
        <v>6.4960000000000004</v>
      </c>
      <c r="H66" s="19">
        <f t="shared" si="104"/>
        <v>240.352</v>
      </c>
      <c r="I66" s="18">
        <f t="shared" ref="I66:I72" si="105">H66/$E66*100</f>
        <v>64.658029526965947</v>
      </c>
      <c r="J66" s="19">
        <f>AV66*($D66/$AQ66)</f>
        <v>7.7280000000000015</v>
      </c>
      <c r="K66" s="19">
        <f>AW66*($D66/$AQ66)</f>
        <v>131.37600000000003</v>
      </c>
      <c r="L66" s="18">
        <f t="shared" ref="L66:L72" si="106">K66/$E66*100</f>
        <v>35.34197047303406</v>
      </c>
      <c r="M66" s="19">
        <f>AX66*($D66/$AQ66)</f>
        <v>0</v>
      </c>
      <c r="N66" s="19">
        <f>AY66*($D66/$AQ66)</f>
        <v>0</v>
      </c>
      <c r="O66" s="18">
        <f t="shared" ref="O66:O72" si="107">N66/$E66*100</f>
        <v>0</v>
      </c>
      <c r="P66" s="19">
        <f t="shared" ref="P66:R72" si="108">AZ66*($D66/$AQ66)</f>
        <v>0</v>
      </c>
      <c r="Q66" s="19">
        <f t="shared" si="108"/>
        <v>0</v>
      </c>
      <c r="R66" s="19">
        <f t="shared" si="108"/>
        <v>0</v>
      </c>
      <c r="S66" s="19">
        <f t="shared" ref="S66:S72" si="109">R66*8.36</f>
        <v>0</v>
      </c>
      <c r="T66" s="18">
        <f t="shared" ref="T66:T72" si="110">S66/$E66*100</f>
        <v>0</v>
      </c>
      <c r="U66" s="19">
        <f>BD66*($D66/$AQ66)</f>
        <v>0.21000000000000002</v>
      </c>
      <c r="V66" s="19">
        <f>BE66*($D66/$AQ66)</f>
        <v>1.8480000000000001</v>
      </c>
      <c r="W66" s="19">
        <f t="shared" ref="W66:W72" si="111">V66*37</f>
        <v>68.376000000000005</v>
      </c>
      <c r="X66" s="19">
        <f t="shared" ref="X66:X72" si="112">W66/$E66*100</f>
        <v>18.394094606809279</v>
      </c>
      <c r="Y66" s="19">
        <f>BG66*($D66/$AQ66)</f>
        <v>2.8000000000000003</v>
      </c>
      <c r="Z66" s="19">
        <f>BH66*($D66/$AQ66)</f>
        <v>0.72800000000000009</v>
      </c>
      <c r="AA66" s="19">
        <f t="shared" ref="AA66:AA72" si="113">V66/Y66</f>
        <v>0.65999999999999992</v>
      </c>
      <c r="AB66" s="19">
        <f t="shared" ref="AB66:AB72" si="114">V66/Z66</f>
        <v>2.5384615384615383</v>
      </c>
      <c r="AC66" s="19">
        <f>BI66*($D66/$AQ66)</f>
        <v>0</v>
      </c>
      <c r="AD66" s="19">
        <f>BJ66*($D66/$AQ66)</f>
        <v>0</v>
      </c>
      <c r="AE66" s="19" t="e">
        <f t="shared" ref="AE66:AE72" si="115">AC66/AD66</f>
        <v>#DIV/0!</v>
      </c>
      <c r="AF66" s="19">
        <f t="shared" ref="AF66:AM72" si="116">BK66*($D66/$AQ66)</f>
        <v>232.40000000000003</v>
      </c>
      <c r="AG66" s="19">
        <f t="shared" si="116"/>
        <v>0</v>
      </c>
      <c r="AH66" s="19">
        <f t="shared" si="116"/>
        <v>0.67200000000000004</v>
      </c>
      <c r="AI66" s="19">
        <f t="shared" si="116"/>
        <v>0</v>
      </c>
      <c r="AJ66" s="19">
        <f t="shared" si="116"/>
        <v>1.0640000000000001</v>
      </c>
      <c r="AK66" s="19">
        <f t="shared" si="116"/>
        <v>0</v>
      </c>
      <c r="AL66" s="19">
        <f t="shared" si="116"/>
        <v>114.80000000000001</v>
      </c>
      <c r="AM66" s="19">
        <f t="shared" si="116"/>
        <v>0</v>
      </c>
      <c r="AN66" s="19">
        <f>E66/D66*100</f>
        <v>663.8</v>
      </c>
      <c r="AO66" s="30"/>
      <c r="AP66" s="17" t="s">
        <v>85</v>
      </c>
      <c r="AQ66" s="16">
        <v>100</v>
      </c>
      <c r="AR66" s="19">
        <v>663.8</v>
      </c>
      <c r="AS66" s="19">
        <v>158.80382775119617</v>
      </c>
      <c r="AT66" s="19">
        <v>11.6</v>
      </c>
      <c r="AU66" s="19">
        <v>429.2</v>
      </c>
      <c r="AV66" s="19">
        <v>13.8</v>
      </c>
      <c r="AW66" s="19">
        <v>234.60000000000002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0.375</v>
      </c>
      <c r="BE66" s="19">
        <v>3.3</v>
      </c>
      <c r="BF66" s="19">
        <v>122.1</v>
      </c>
      <c r="BG66" s="19">
        <v>5</v>
      </c>
      <c r="BH66" s="19">
        <v>1.3</v>
      </c>
      <c r="BI66" s="19">
        <v>0</v>
      </c>
      <c r="BJ66" s="19">
        <v>0</v>
      </c>
      <c r="BK66" s="19">
        <v>415</v>
      </c>
      <c r="BL66" s="19">
        <v>0</v>
      </c>
      <c r="BM66" s="19">
        <v>1.2</v>
      </c>
      <c r="BN66" s="19">
        <v>0</v>
      </c>
      <c r="BO66" s="4">
        <v>1.9</v>
      </c>
      <c r="BP66" s="4">
        <v>0</v>
      </c>
      <c r="BQ66" s="4">
        <v>205</v>
      </c>
      <c r="BR66" s="19">
        <v>0</v>
      </c>
    </row>
    <row r="67" spans="1:70">
      <c r="A67" s="1">
        <v>2</v>
      </c>
      <c r="B67" s="1">
        <v>100</v>
      </c>
      <c r="C67" s="17" t="s">
        <v>108</v>
      </c>
      <c r="D67" s="16">
        <v>4</v>
      </c>
      <c r="E67" s="18">
        <f t="shared" si="104"/>
        <v>147.84</v>
      </c>
      <c r="F67" s="19">
        <f t="shared" si="104"/>
        <v>35.96</v>
      </c>
      <c r="G67" s="19">
        <f t="shared" si="104"/>
        <v>3.9960000000000004</v>
      </c>
      <c r="H67" s="19">
        <f t="shared" si="104"/>
        <v>147.852</v>
      </c>
      <c r="I67" s="18">
        <f t="shared" si="105"/>
        <v>100.00811688311688</v>
      </c>
      <c r="J67" s="19">
        <f t="shared" ref="J67:K72" si="117">AV67*($D67/$AQ67)</f>
        <v>0</v>
      </c>
      <c r="K67" s="19">
        <f t="shared" si="117"/>
        <v>0</v>
      </c>
      <c r="L67" s="18">
        <f t="shared" si="106"/>
        <v>0</v>
      </c>
      <c r="M67" s="19">
        <f t="shared" ref="M67:N72" si="118">AX67*($D67/$AQ67)</f>
        <v>0</v>
      </c>
      <c r="N67" s="19">
        <f t="shared" si="118"/>
        <v>0</v>
      </c>
      <c r="O67" s="18">
        <f t="shared" si="107"/>
        <v>0</v>
      </c>
      <c r="P67" s="19">
        <f t="shared" si="108"/>
        <v>0</v>
      </c>
      <c r="Q67" s="19">
        <f t="shared" si="108"/>
        <v>0</v>
      </c>
      <c r="R67" s="19">
        <f t="shared" si="108"/>
        <v>0</v>
      </c>
      <c r="S67" s="19">
        <f t="shared" si="109"/>
        <v>0</v>
      </c>
      <c r="T67" s="18">
        <f t="shared" si="110"/>
        <v>0</v>
      </c>
      <c r="U67" s="19">
        <f t="shared" ref="U67:V72" si="119">BD67*($D67/$AQ67)</f>
        <v>0</v>
      </c>
      <c r="V67" s="19">
        <f t="shared" si="119"/>
        <v>0.57200000000000006</v>
      </c>
      <c r="W67" s="19">
        <f t="shared" si="111"/>
        <v>21.164000000000001</v>
      </c>
      <c r="X67" s="19">
        <f t="shared" si="112"/>
        <v>14.315476190476192</v>
      </c>
      <c r="Y67" s="19">
        <f t="shared" ref="Y67:Z72" si="120">BG67*($D67/$AQ67)</f>
        <v>2.92</v>
      </c>
      <c r="Z67" s="19">
        <f t="shared" si="120"/>
        <v>0.32799999999999996</v>
      </c>
      <c r="AA67" s="19">
        <f t="shared" si="113"/>
        <v>0.19589041095890414</v>
      </c>
      <c r="AB67" s="19">
        <f t="shared" si="114"/>
        <v>1.7439024390243907</v>
      </c>
      <c r="AC67" s="19">
        <f t="shared" ref="AC67:AD72" si="121">BI67*($D67/$AQ67)</f>
        <v>0</v>
      </c>
      <c r="AD67" s="19">
        <f t="shared" si="121"/>
        <v>0</v>
      </c>
      <c r="AE67" s="19" t="e">
        <f t="shared" si="115"/>
        <v>#DIV/0!</v>
      </c>
      <c r="AF67" s="19">
        <f t="shared" si="116"/>
        <v>0</v>
      </c>
      <c r="AG67" s="19">
        <f t="shared" si="116"/>
        <v>0</v>
      </c>
      <c r="AH67" s="19">
        <f t="shared" si="116"/>
        <v>1.9688000000000001</v>
      </c>
      <c r="AI67" s="19">
        <f t="shared" si="116"/>
        <v>0</v>
      </c>
      <c r="AJ67" s="19">
        <f t="shared" si="116"/>
        <v>0</v>
      </c>
      <c r="AK67" s="19">
        <f t="shared" si="116"/>
        <v>0</v>
      </c>
      <c r="AL67" s="19">
        <f t="shared" si="116"/>
        <v>0</v>
      </c>
      <c r="AM67" s="19">
        <f t="shared" si="116"/>
        <v>0</v>
      </c>
      <c r="AN67" s="19">
        <f t="shared" ref="AN67:AN72" si="122">E67/D67*100</f>
        <v>3696</v>
      </c>
      <c r="AO67" s="30"/>
      <c r="AP67" s="17" t="s">
        <v>108</v>
      </c>
      <c r="AQ67" s="16">
        <v>100</v>
      </c>
      <c r="AR67" s="19">
        <v>3696</v>
      </c>
      <c r="AS67" s="19">
        <v>899</v>
      </c>
      <c r="AT67" s="19">
        <v>99.9</v>
      </c>
      <c r="AU67" s="19">
        <v>3696.3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14.3</v>
      </c>
      <c r="BF67" s="19">
        <f>BE67*37</f>
        <v>529.1</v>
      </c>
      <c r="BG67" s="19">
        <v>73</v>
      </c>
      <c r="BH67" s="19">
        <v>8.1999999999999993</v>
      </c>
      <c r="BI67" s="19">
        <v>0</v>
      </c>
      <c r="BJ67" s="19">
        <v>0</v>
      </c>
      <c r="BK67" s="19">
        <v>0</v>
      </c>
      <c r="BL67" s="19">
        <v>0</v>
      </c>
      <c r="BM67" s="19">
        <v>49.22</v>
      </c>
      <c r="BN67" s="19">
        <v>0</v>
      </c>
      <c r="BO67" s="4">
        <v>0</v>
      </c>
      <c r="BP67" s="4">
        <v>0</v>
      </c>
      <c r="BQ67" s="4">
        <v>0</v>
      </c>
      <c r="BR67" s="19">
        <v>0</v>
      </c>
    </row>
    <row r="68" spans="1:70">
      <c r="A68" s="1">
        <v>2</v>
      </c>
      <c r="B68" s="1">
        <v>100</v>
      </c>
      <c r="C68" s="2" t="s">
        <v>105</v>
      </c>
      <c r="D68" s="16">
        <v>30</v>
      </c>
      <c r="E68" s="18">
        <f t="shared" si="104"/>
        <v>58.59</v>
      </c>
      <c r="F68" s="19">
        <f t="shared" si="104"/>
        <v>14.016746411483256</v>
      </c>
      <c r="G68" s="19">
        <f t="shared" si="104"/>
        <v>0.48</v>
      </c>
      <c r="H68" s="19">
        <f t="shared" si="104"/>
        <v>17.760000000000002</v>
      </c>
      <c r="I68" s="18">
        <f t="shared" si="105"/>
        <v>30.312339989759344</v>
      </c>
      <c r="J68" s="19">
        <f t="shared" si="117"/>
        <v>0.98999999999999988</v>
      </c>
      <c r="K68" s="19">
        <f t="shared" si="117"/>
        <v>16.829999999999998</v>
      </c>
      <c r="L68" s="18">
        <f t="shared" si="106"/>
        <v>28.725038402457752</v>
      </c>
      <c r="M68" s="19">
        <f t="shared" si="118"/>
        <v>1.5</v>
      </c>
      <c r="N68" s="19">
        <f t="shared" si="118"/>
        <v>24</v>
      </c>
      <c r="O68" s="18">
        <f t="shared" si="107"/>
        <v>40.962621607782893</v>
      </c>
      <c r="P68" s="19">
        <f t="shared" si="108"/>
        <v>0</v>
      </c>
      <c r="Q68" s="19">
        <f t="shared" si="108"/>
        <v>0</v>
      </c>
      <c r="R68" s="19">
        <f t="shared" si="108"/>
        <v>0</v>
      </c>
      <c r="S68" s="19">
        <f t="shared" si="109"/>
        <v>0</v>
      </c>
      <c r="T68" s="18">
        <f t="shared" si="110"/>
        <v>0</v>
      </c>
      <c r="U68" s="19">
        <f t="shared" si="119"/>
        <v>4.1250000000000002E-2</v>
      </c>
      <c r="V68" s="19">
        <f t="shared" si="119"/>
        <v>0.3</v>
      </c>
      <c r="W68" s="19">
        <f t="shared" si="111"/>
        <v>11.1</v>
      </c>
      <c r="X68" s="19">
        <f t="shared" si="112"/>
        <v>18.945212493599588</v>
      </c>
      <c r="Y68" s="19">
        <f t="shared" si="120"/>
        <v>0.15</v>
      </c>
      <c r="Z68" s="19">
        <f t="shared" si="120"/>
        <v>0</v>
      </c>
      <c r="AA68" s="19">
        <f t="shared" si="113"/>
        <v>2</v>
      </c>
      <c r="AB68" s="19" t="e">
        <f t="shared" si="114"/>
        <v>#DIV/0!</v>
      </c>
      <c r="AC68" s="19">
        <f t="shared" si="121"/>
        <v>1.5</v>
      </c>
      <c r="AD68" s="19">
        <f t="shared" si="121"/>
        <v>0</v>
      </c>
      <c r="AE68" s="19" t="e">
        <f t="shared" si="115"/>
        <v>#DIV/0!</v>
      </c>
      <c r="AF68" s="19">
        <f t="shared" si="116"/>
        <v>2.1</v>
      </c>
      <c r="AG68" s="19">
        <f t="shared" si="116"/>
        <v>0</v>
      </c>
      <c r="AH68" s="19">
        <f t="shared" si="116"/>
        <v>1.4999999999999999E-2</v>
      </c>
      <c r="AI68" s="19">
        <f t="shared" si="116"/>
        <v>0.3</v>
      </c>
      <c r="AJ68" s="19">
        <f t="shared" si="116"/>
        <v>0</v>
      </c>
      <c r="AK68" s="19">
        <f t="shared" si="116"/>
        <v>2.6999999999999997</v>
      </c>
      <c r="AL68" s="19">
        <f t="shared" si="116"/>
        <v>6.3</v>
      </c>
      <c r="AM68" s="19">
        <f t="shared" si="116"/>
        <v>0</v>
      </c>
      <c r="AN68" s="19">
        <f t="shared" si="122"/>
        <v>195.3</v>
      </c>
      <c r="AO68" s="20"/>
      <c r="AP68" s="17" t="s">
        <v>105</v>
      </c>
      <c r="AQ68" s="16">
        <v>100</v>
      </c>
      <c r="AR68" s="16">
        <v>195.3</v>
      </c>
      <c r="AS68" s="16">
        <v>46.722488038277518</v>
      </c>
      <c r="AT68" s="16">
        <v>1.6</v>
      </c>
      <c r="AU68" s="16">
        <v>59.2</v>
      </c>
      <c r="AV68" s="16">
        <v>3.3</v>
      </c>
      <c r="AW68" s="16">
        <v>56.099999999999994</v>
      </c>
      <c r="AX68" s="16">
        <v>5</v>
      </c>
      <c r="AY68" s="16">
        <v>80</v>
      </c>
      <c r="AZ68" s="16">
        <v>0</v>
      </c>
      <c r="BA68" s="16">
        <v>0</v>
      </c>
      <c r="BB68" s="16">
        <v>0</v>
      </c>
      <c r="BC68" s="16">
        <v>0</v>
      </c>
      <c r="BD68" s="16">
        <v>0.13750000000000001</v>
      </c>
      <c r="BE68" s="16">
        <v>1</v>
      </c>
      <c r="BF68" s="16">
        <v>37</v>
      </c>
      <c r="BG68" s="16">
        <v>0.5</v>
      </c>
      <c r="BH68" s="16">
        <v>0</v>
      </c>
      <c r="BI68" s="16">
        <v>5</v>
      </c>
      <c r="BJ68" s="16">
        <v>0</v>
      </c>
      <c r="BK68" s="16">
        <v>7</v>
      </c>
      <c r="BL68" s="16">
        <v>0</v>
      </c>
      <c r="BM68" s="16">
        <v>0.05</v>
      </c>
      <c r="BN68" s="16">
        <v>1</v>
      </c>
      <c r="BO68" s="4">
        <v>0</v>
      </c>
      <c r="BP68" s="4">
        <v>9</v>
      </c>
      <c r="BQ68" s="4">
        <v>21</v>
      </c>
      <c r="BR68" s="4">
        <v>0</v>
      </c>
    </row>
    <row r="69" spans="1:70">
      <c r="A69" s="1">
        <v>2</v>
      </c>
      <c r="B69" s="1">
        <v>100</v>
      </c>
      <c r="C69" s="2" t="s">
        <v>79</v>
      </c>
      <c r="D69" s="16">
        <v>170.2</v>
      </c>
      <c r="E69" s="18">
        <f t="shared" si="104"/>
        <v>542.93799999999999</v>
      </c>
      <c r="F69" s="19">
        <f t="shared" si="104"/>
        <v>129.352</v>
      </c>
      <c r="G69" s="19">
        <f t="shared" si="104"/>
        <v>0.68080000000000007</v>
      </c>
      <c r="H69" s="19">
        <f t="shared" si="104"/>
        <v>25.189600000000002</v>
      </c>
      <c r="I69" s="18">
        <f t="shared" si="105"/>
        <v>4.639498432601882</v>
      </c>
      <c r="J69" s="19">
        <f t="shared" si="117"/>
        <v>7.4888000000000003</v>
      </c>
      <c r="K69" s="19">
        <f t="shared" si="117"/>
        <v>127.30960000000002</v>
      </c>
      <c r="L69" s="18">
        <f t="shared" si="106"/>
        <v>23.448275862068968</v>
      </c>
      <c r="M69" s="19">
        <f t="shared" si="118"/>
        <v>18.5518</v>
      </c>
      <c r="N69" s="19">
        <f t="shared" si="118"/>
        <v>296.8288</v>
      </c>
      <c r="O69" s="18">
        <f t="shared" si="107"/>
        <v>54.670846394984331</v>
      </c>
      <c r="P69" s="19">
        <f t="shared" si="108"/>
        <v>0</v>
      </c>
      <c r="Q69" s="19">
        <f t="shared" si="108"/>
        <v>0</v>
      </c>
      <c r="R69" s="19">
        <f t="shared" si="108"/>
        <v>9.1908000000000012</v>
      </c>
      <c r="S69" s="19">
        <f t="shared" si="109"/>
        <v>76.835087999999999</v>
      </c>
      <c r="T69" s="18">
        <f t="shared" si="110"/>
        <v>14.151724137931035</v>
      </c>
      <c r="U69" s="19">
        <f t="shared" si="119"/>
        <v>1.0211999999999999</v>
      </c>
      <c r="V69" s="19">
        <f t="shared" si="119"/>
        <v>0.17020000000000002</v>
      </c>
      <c r="W69" s="19">
        <f t="shared" si="111"/>
        <v>6.2974000000000006</v>
      </c>
      <c r="X69" s="19">
        <f t="shared" si="112"/>
        <v>1.1598746081504705</v>
      </c>
      <c r="Y69" s="19">
        <f t="shared" si="120"/>
        <v>0</v>
      </c>
      <c r="Z69" s="19">
        <f t="shared" si="120"/>
        <v>0</v>
      </c>
      <c r="AA69" s="19" t="e">
        <f t="shared" si="113"/>
        <v>#DIV/0!</v>
      </c>
      <c r="AB69" s="19" t="e">
        <f t="shared" si="114"/>
        <v>#DIV/0!</v>
      </c>
      <c r="AC69" s="19">
        <f t="shared" si="121"/>
        <v>0</v>
      </c>
      <c r="AD69" s="19">
        <f t="shared" si="121"/>
        <v>0</v>
      </c>
      <c r="AE69" s="19" t="e">
        <f t="shared" si="115"/>
        <v>#DIV/0!</v>
      </c>
      <c r="AF69" s="19">
        <f t="shared" si="116"/>
        <v>0</v>
      </c>
      <c r="AG69" s="19">
        <f t="shared" si="116"/>
        <v>0</v>
      </c>
      <c r="AH69" s="19">
        <f t="shared" si="116"/>
        <v>0</v>
      </c>
      <c r="AI69" s="19">
        <f t="shared" si="116"/>
        <v>0</v>
      </c>
      <c r="AJ69" s="19">
        <f t="shared" si="116"/>
        <v>0</v>
      </c>
      <c r="AK69" s="19">
        <f t="shared" si="116"/>
        <v>0</v>
      </c>
      <c r="AL69" s="19">
        <f t="shared" si="116"/>
        <v>0</v>
      </c>
      <c r="AM69" s="19">
        <f t="shared" si="116"/>
        <v>79.994</v>
      </c>
      <c r="AN69" s="19">
        <f t="shared" si="122"/>
        <v>319</v>
      </c>
      <c r="AO69" s="20"/>
      <c r="AP69" s="17" t="s">
        <v>79</v>
      </c>
      <c r="AQ69" s="16">
        <v>100</v>
      </c>
      <c r="AR69" s="16">
        <v>319</v>
      </c>
      <c r="AS69" s="16">
        <v>76</v>
      </c>
      <c r="AT69" s="16">
        <v>0.4</v>
      </c>
      <c r="AU69" s="16">
        <v>14.8</v>
      </c>
      <c r="AV69" s="16">
        <v>4.4000000000000004</v>
      </c>
      <c r="AW69" s="16">
        <v>74.800000000000011</v>
      </c>
      <c r="AX69" s="16">
        <v>10.9</v>
      </c>
      <c r="AY69" s="16">
        <v>174.4</v>
      </c>
      <c r="AZ69" s="16">
        <v>0</v>
      </c>
      <c r="BA69" s="16">
        <v>0</v>
      </c>
      <c r="BB69" s="16">
        <v>5.4</v>
      </c>
      <c r="BC69" s="16">
        <v>45.143999999999998</v>
      </c>
      <c r="BD69" s="16">
        <v>0.6</v>
      </c>
      <c r="BE69" s="16">
        <v>0.1</v>
      </c>
      <c r="BF69" s="16">
        <v>3.7</v>
      </c>
      <c r="BG69" s="16"/>
      <c r="BH69" s="16"/>
      <c r="BI69" s="16"/>
      <c r="BJ69" s="16"/>
      <c r="BK69" s="16"/>
      <c r="BL69" s="16"/>
      <c r="BM69" s="16"/>
      <c r="BN69" s="16"/>
      <c r="BO69" s="4"/>
      <c r="BP69" s="4"/>
      <c r="BQ69" s="4"/>
      <c r="BR69" s="4">
        <v>47</v>
      </c>
    </row>
    <row r="70" spans="1:70">
      <c r="A70" s="1">
        <v>2</v>
      </c>
      <c r="B70" s="1">
        <v>100</v>
      </c>
      <c r="C70" s="2" t="s">
        <v>166</v>
      </c>
      <c r="D70" s="16">
        <v>95</v>
      </c>
      <c r="E70" s="18">
        <f t="shared" si="104"/>
        <v>951.9</v>
      </c>
      <c r="F70" s="19">
        <f t="shared" si="104"/>
        <v>223.25</v>
      </c>
      <c r="G70" s="19">
        <f t="shared" si="104"/>
        <v>1.8049999999999999</v>
      </c>
      <c r="H70" s="19">
        <f t="shared" si="104"/>
        <v>66.784999999999997</v>
      </c>
      <c r="I70" s="18">
        <f t="shared" si="105"/>
        <v>7.015968063872255</v>
      </c>
      <c r="J70" s="19">
        <f t="shared" si="117"/>
        <v>7.9799999999999995</v>
      </c>
      <c r="K70" s="19">
        <f t="shared" si="117"/>
        <v>135.66</v>
      </c>
      <c r="L70" s="18">
        <f t="shared" si="106"/>
        <v>14.251497005988023</v>
      </c>
      <c r="M70" s="19">
        <f t="shared" si="118"/>
        <v>46.834999999999994</v>
      </c>
      <c r="N70" s="19">
        <f t="shared" si="118"/>
        <v>749.3599999999999</v>
      </c>
      <c r="O70" s="18">
        <f t="shared" si="107"/>
        <v>78.722554890219556</v>
      </c>
      <c r="P70" s="19">
        <f t="shared" si="108"/>
        <v>0</v>
      </c>
      <c r="Q70" s="19">
        <f t="shared" si="108"/>
        <v>0</v>
      </c>
      <c r="R70" s="19">
        <f t="shared" si="108"/>
        <v>2.1849999999999996</v>
      </c>
      <c r="S70" s="19">
        <f t="shared" si="109"/>
        <v>18.266599999999997</v>
      </c>
      <c r="T70" s="18">
        <f t="shared" si="110"/>
        <v>1.918962075848303</v>
      </c>
      <c r="U70" s="19">
        <f t="shared" si="119"/>
        <v>1.2349999999999999</v>
      </c>
      <c r="V70" s="19">
        <f t="shared" si="119"/>
        <v>0.38</v>
      </c>
      <c r="W70" s="19">
        <f t="shared" si="111"/>
        <v>14.06</v>
      </c>
      <c r="X70" s="19">
        <f t="shared" si="112"/>
        <v>1.4770459081836329</v>
      </c>
      <c r="Y70" s="19">
        <f t="shared" si="120"/>
        <v>0.38</v>
      </c>
      <c r="Z70" s="19">
        <f t="shared" si="120"/>
        <v>0.47499999999999998</v>
      </c>
      <c r="AA70" s="19">
        <f t="shared" si="113"/>
        <v>1</v>
      </c>
      <c r="AB70" s="19">
        <f t="shared" si="114"/>
        <v>0.8</v>
      </c>
      <c r="AC70" s="19">
        <f t="shared" si="121"/>
        <v>2.4699999999999998</v>
      </c>
      <c r="AD70" s="19">
        <f t="shared" si="121"/>
        <v>44.365000000000002</v>
      </c>
      <c r="AE70" s="19">
        <f t="shared" si="115"/>
        <v>5.5674518201284787E-2</v>
      </c>
      <c r="AF70" s="19">
        <f t="shared" si="116"/>
        <v>0</v>
      </c>
      <c r="AG70" s="19">
        <f t="shared" si="116"/>
        <v>0</v>
      </c>
      <c r="AH70" s="19">
        <f t="shared" si="116"/>
        <v>0</v>
      </c>
      <c r="AI70" s="19">
        <f t="shared" si="116"/>
        <v>0</v>
      </c>
      <c r="AJ70" s="19">
        <f t="shared" si="116"/>
        <v>0</v>
      </c>
      <c r="AK70" s="19">
        <f t="shared" si="116"/>
        <v>0</v>
      </c>
      <c r="AL70" s="19">
        <f t="shared" si="116"/>
        <v>0</v>
      </c>
      <c r="AM70" s="19">
        <f t="shared" si="116"/>
        <v>0</v>
      </c>
      <c r="AN70" s="19">
        <f t="shared" si="122"/>
        <v>1002</v>
      </c>
      <c r="AO70" s="20"/>
      <c r="AP70" s="17" t="s">
        <v>166</v>
      </c>
      <c r="AQ70" s="16">
        <v>100</v>
      </c>
      <c r="AR70" s="16">
        <v>1002</v>
      </c>
      <c r="AS70" s="16">
        <v>235</v>
      </c>
      <c r="AT70" s="16">
        <v>1.9</v>
      </c>
      <c r="AU70" s="16">
        <f>AT70*37</f>
        <v>70.3</v>
      </c>
      <c r="AV70" s="16">
        <v>8.4</v>
      </c>
      <c r="AW70" s="16">
        <f>AV70*17</f>
        <v>142.80000000000001</v>
      </c>
      <c r="AX70" s="16">
        <v>49.3</v>
      </c>
      <c r="AY70" s="16">
        <f>AX70*16</f>
        <v>788.8</v>
      </c>
      <c r="AZ70" s="16">
        <v>0</v>
      </c>
      <c r="BA70" s="16">
        <v>0</v>
      </c>
      <c r="BB70" s="16">
        <v>2.2999999999999998</v>
      </c>
      <c r="BC70" s="16">
        <f>BB70*8.36</f>
        <v>19.227999999999998</v>
      </c>
      <c r="BD70" s="16">
        <v>1.3</v>
      </c>
      <c r="BE70" s="16">
        <v>0.4</v>
      </c>
      <c r="BF70" s="16">
        <f>BE70*37</f>
        <v>14.8</v>
      </c>
      <c r="BG70" s="16">
        <v>0.4</v>
      </c>
      <c r="BH70" s="16">
        <v>0.5</v>
      </c>
      <c r="BI70" s="16">
        <v>2.6</v>
      </c>
      <c r="BJ70" s="16">
        <v>46.7</v>
      </c>
      <c r="BK70" s="16"/>
      <c r="BL70" s="16"/>
      <c r="BM70" s="16"/>
      <c r="BN70" s="16"/>
      <c r="BO70" s="4"/>
      <c r="BP70" s="4"/>
      <c r="BQ70" s="4"/>
      <c r="BR70" s="4">
        <v>0</v>
      </c>
    </row>
    <row r="71" spans="1:70">
      <c r="A71" s="1">
        <v>2</v>
      </c>
      <c r="B71" s="1">
        <v>100</v>
      </c>
      <c r="C71" s="2" t="s">
        <v>88</v>
      </c>
      <c r="D71" s="16">
        <v>15.1</v>
      </c>
      <c r="E71" s="18">
        <f t="shared" si="104"/>
        <v>330.69</v>
      </c>
      <c r="F71" s="19">
        <f t="shared" si="104"/>
        <v>79.111919999999998</v>
      </c>
      <c r="G71" s="19">
        <f t="shared" si="104"/>
        <v>8.9089999999999989</v>
      </c>
      <c r="H71" s="19">
        <f t="shared" si="104"/>
        <v>329.63299999999998</v>
      </c>
      <c r="I71" s="18">
        <f t="shared" si="105"/>
        <v>99.680365296803657</v>
      </c>
      <c r="J71" s="19">
        <f t="shared" si="117"/>
        <v>1.5100000000000001E-2</v>
      </c>
      <c r="K71" s="19">
        <f t="shared" si="117"/>
        <v>0.25669999999999998</v>
      </c>
      <c r="L71" s="18">
        <f t="shared" si="106"/>
        <v>7.7625570776255703E-2</v>
      </c>
      <c r="M71" s="19">
        <f t="shared" si="118"/>
        <v>3.0200000000000001E-2</v>
      </c>
      <c r="N71" s="19">
        <f t="shared" si="118"/>
        <v>0.48320000000000002</v>
      </c>
      <c r="O71" s="18">
        <f t="shared" si="107"/>
        <v>0.14611872146118721</v>
      </c>
      <c r="P71" s="19">
        <f t="shared" si="108"/>
        <v>0</v>
      </c>
      <c r="Q71" s="19">
        <f t="shared" si="108"/>
        <v>0</v>
      </c>
      <c r="R71" s="19">
        <f t="shared" si="108"/>
        <v>0</v>
      </c>
      <c r="S71" s="19">
        <f t="shared" si="109"/>
        <v>0</v>
      </c>
      <c r="T71" s="18">
        <f t="shared" si="110"/>
        <v>0</v>
      </c>
      <c r="U71" s="19">
        <f t="shared" si="119"/>
        <v>0.18875</v>
      </c>
      <c r="V71" s="19">
        <f t="shared" si="119"/>
        <v>2.1139999999999999</v>
      </c>
      <c r="W71" s="19">
        <f t="shared" si="111"/>
        <v>78.217999999999989</v>
      </c>
      <c r="X71" s="19">
        <f t="shared" si="112"/>
        <v>23.652968036529678</v>
      </c>
      <c r="Y71" s="19">
        <f t="shared" si="120"/>
        <v>2.4159999999999999</v>
      </c>
      <c r="Z71" s="19">
        <f t="shared" si="120"/>
        <v>3.9259999999999997</v>
      </c>
      <c r="AA71" s="19">
        <f t="shared" si="113"/>
        <v>0.875</v>
      </c>
      <c r="AB71" s="19">
        <f t="shared" si="114"/>
        <v>0.53846153846153844</v>
      </c>
      <c r="AC71" s="19">
        <f t="shared" si="121"/>
        <v>3.0200000000000001E-2</v>
      </c>
      <c r="AD71" s="19">
        <f t="shared" si="121"/>
        <v>0</v>
      </c>
      <c r="AE71" s="19" t="e">
        <f t="shared" si="115"/>
        <v>#DIV/0!</v>
      </c>
      <c r="AF71" s="19">
        <f t="shared" si="116"/>
        <v>0</v>
      </c>
      <c r="AG71" s="19">
        <f t="shared" si="116"/>
        <v>0</v>
      </c>
      <c r="AH71" s="19">
        <f t="shared" si="116"/>
        <v>5.7379999999999995</v>
      </c>
      <c r="AI71" s="19">
        <f t="shared" si="116"/>
        <v>0</v>
      </c>
      <c r="AJ71" s="19">
        <f t="shared" si="116"/>
        <v>1.1325000000000001</v>
      </c>
      <c r="AK71" s="19">
        <f t="shared" si="116"/>
        <v>0</v>
      </c>
      <c r="AL71" s="19">
        <f t="shared" si="116"/>
        <v>0</v>
      </c>
      <c r="AM71" s="19">
        <f t="shared" si="116"/>
        <v>0</v>
      </c>
      <c r="AN71" s="19">
        <f t="shared" si="122"/>
        <v>2190</v>
      </c>
      <c r="AO71" s="20"/>
      <c r="AP71" s="17" t="s">
        <v>88</v>
      </c>
      <c r="AQ71" s="16">
        <v>100</v>
      </c>
      <c r="AR71" s="16">
        <v>2190</v>
      </c>
      <c r="AS71" s="16">
        <v>523.91999999999996</v>
      </c>
      <c r="AT71" s="16">
        <v>59</v>
      </c>
      <c r="AU71" s="16">
        <v>2183</v>
      </c>
      <c r="AV71" s="16">
        <v>0.1</v>
      </c>
      <c r="AW71" s="16">
        <v>1.7</v>
      </c>
      <c r="AX71" s="16">
        <v>0.2</v>
      </c>
      <c r="AY71" s="16">
        <v>3.2</v>
      </c>
      <c r="AZ71" s="16">
        <v>0</v>
      </c>
      <c r="BA71" s="16">
        <v>0</v>
      </c>
      <c r="BB71" s="16">
        <v>0</v>
      </c>
      <c r="BC71" s="16">
        <v>0</v>
      </c>
      <c r="BD71" s="16">
        <v>1.25</v>
      </c>
      <c r="BE71" s="16">
        <v>14</v>
      </c>
      <c r="BF71" s="16">
        <v>518</v>
      </c>
      <c r="BG71" s="16">
        <v>16</v>
      </c>
      <c r="BH71" s="16">
        <v>26</v>
      </c>
      <c r="BI71" s="16">
        <v>0.2</v>
      </c>
      <c r="BJ71" s="16">
        <v>0</v>
      </c>
      <c r="BK71" s="16">
        <v>0</v>
      </c>
      <c r="BL71" s="16">
        <v>0</v>
      </c>
      <c r="BM71" s="16">
        <v>38</v>
      </c>
      <c r="BN71" s="16">
        <v>0</v>
      </c>
      <c r="BO71" s="4">
        <v>7.5</v>
      </c>
      <c r="BP71" s="4">
        <v>0</v>
      </c>
      <c r="BQ71" s="4">
        <v>0</v>
      </c>
      <c r="BR71" s="4">
        <v>0</v>
      </c>
    </row>
    <row r="72" spans="1:70">
      <c r="A72" s="1">
        <v>2</v>
      </c>
      <c r="B72" s="1">
        <v>100</v>
      </c>
      <c r="C72" s="2" t="s">
        <v>90</v>
      </c>
      <c r="D72" s="16">
        <v>26.1</v>
      </c>
      <c r="E72" s="18">
        <f t="shared" si="104"/>
        <v>158.6619</v>
      </c>
      <c r="F72" s="19">
        <f t="shared" si="104"/>
        <v>37.957392344497613</v>
      </c>
      <c r="G72" s="19">
        <f t="shared" si="104"/>
        <v>0.10440000000000001</v>
      </c>
      <c r="H72" s="19">
        <f t="shared" si="104"/>
        <v>3.8628000000000005</v>
      </c>
      <c r="I72" s="18">
        <f t="shared" si="105"/>
        <v>2.4346109557493012</v>
      </c>
      <c r="J72" s="19">
        <f t="shared" si="117"/>
        <v>0.28710000000000002</v>
      </c>
      <c r="K72" s="19">
        <f t="shared" si="117"/>
        <v>4.8807000000000009</v>
      </c>
      <c r="L72" s="18">
        <f t="shared" si="106"/>
        <v>3.076163842737293</v>
      </c>
      <c r="M72" s="19">
        <f t="shared" si="118"/>
        <v>9.3698999999999995</v>
      </c>
      <c r="N72" s="19">
        <f t="shared" si="118"/>
        <v>149.91839999999999</v>
      </c>
      <c r="O72" s="18">
        <f t="shared" si="107"/>
        <v>94.489225201513406</v>
      </c>
      <c r="P72" s="19">
        <f t="shared" si="108"/>
        <v>0</v>
      </c>
      <c r="Q72" s="19">
        <f t="shared" si="108"/>
        <v>0</v>
      </c>
      <c r="R72" s="19">
        <f t="shared" si="108"/>
        <v>0</v>
      </c>
      <c r="S72" s="19">
        <f t="shared" si="109"/>
        <v>0</v>
      </c>
      <c r="T72" s="18">
        <f t="shared" si="110"/>
        <v>0</v>
      </c>
      <c r="U72" s="19">
        <f t="shared" si="119"/>
        <v>0</v>
      </c>
      <c r="V72" s="19">
        <f t="shared" si="119"/>
        <v>0</v>
      </c>
      <c r="W72" s="19">
        <f t="shared" si="111"/>
        <v>0</v>
      </c>
      <c r="X72" s="19">
        <f t="shared" si="112"/>
        <v>0</v>
      </c>
      <c r="Y72" s="19">
        <f t="shared" si="120"/>
        <v>0</v>
      </c>
      <c r="Z72" s="19">
        <f t="shared" si="120"/>
        <v>0</v>
      </c>
      <c r="AA72" s="19" t="e">
        <f t="shared" si="113"/>
        <v>#DIV/0!</v>
      </c>
      <c r="AB72" s="19" t="e">
        <f t="shared" si="114"/>
        <v>#DIV/0!</v>
      </c>
      <c r="AC72" s="19">
        <f t="shared" si="121"/>
        <v>0</v>
      </c>
      <c r="AD72" s="19">
        <f t="shared" si="121"/>
        <v>0</v>
      </c>
      <c r="AE72" s="19" t="e">
        <f t="shared" si="115"/>
        <v>#DIV/0!</v>
      </c>
      <c r="AF72" s="19">
        <f t="shared" si="116"/>
        <v>0</v>
      </c>
      <c r="AG72" s="19">
        <f t="shared" si="116"/>
        <v>0</v>
      </c>
      <c r="AH72" s="19">
        <f t="shared" si="116"/>
        <v>0</v>
      </c>
      <c r="AI72" s="19">
        <f t="shared" si="116"/>
        <v>0</v>
      </c>
      <c r="AJ72" s="19">
        <f t="shared" si="116"/>
        <v>0</v>
      </c>
      <c r="AK72" s="19">
        <f t="shared" si="116"/>
        <v>0</v>
      </c>
      <c r="AL72" s="19">
        <f t="shared" si="116"/>
        <v>0</v>
      </c>
      <c r="AM72" s="19">
        <f t="shared" si="116"/>
        <v>0</v>
      </c>
      <c r="AN72" s="19">
        <f t="shared" si="122"/>
        <v>607.9</v>
      </c>
      <c r="AO72" s="20"/>
      <c r="AP72" s="17" t="s">
        <v>90</v>
      </c>
      <c r="AQ72" s="16">
        <v>100</v>
      </c>
      <c r="AR72" s="16">
        <v>607.9</v>
      </c>
      <c r="AS72" s="16">
        <v>145.43062200956939</v>
      </c>
      <c r="AT72" s="16">
        <v>0.4</v>
      </c>
      <c r="AU72" s="16">
        <v>14.8</v>
      </c>
      <c r="AV72" s="16">
        <v>1.1000000000000001</v>
      </c>
      <c r="AW72" s="16">
        <v>18.700000000000003</v>
      </c>
      <c r="AX72" s="16">
        <v>35.9</v>
      </c>
      <c r="AY72" s="16">
        <v>574.4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4">
        <v>0</v>
      </c>
      <c r="BP72" s="4">
        <v>0</v>
      </c>
      <c r="BQ72" s="4">
        <v>0</v>
      </c>
      <c r="BR72" s="4">
        <v>0</v>
      </c>
    </row>
    <row r="73" spans="1:70">
      <c r="B73" s="1"/>
      <c r="D73" s="16"/>
      <c r="E73" s="18"/>
      <c r="F73" s="19"/>
      <c r="G73" s="19"/>
      <c r="H73" s="19"/>
      <c r="I73" s="18"/>
      <c r="J73" s="19"/>
      <c r="K73" s="19"/>
      <c r="L73" s="18"/>
      <c r="M73" s="19"/>
      <c r="N73" s="19"/>
      <c r="O73" s="18"/>
      <c r="P73" s="19"/>
      <c r="Q73" s="19"/>
      <c r="R73" s="19"/>
      <c r="S73" s="19"/>
      <c r="T73" s="18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20"/>
      <c r="AP73" s="17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4"/>
      <c r="BP73" s="4"/>
      <c r="BQ73" s="4"/>
    </row>
    <row r="74" spans="1:70">
      <c r="A74" s="1">
        <v>2</v>
      </c>
      <c r="B74" s="1">
        <v>100</v>
      </c>
      <c r="C74" s="2" t="s">
        <v>159</v>
      </c>
      <c r="D74" s="16">
        <v>125</v>
      </c>
      <c r="E74" s="18">
        <f t="shared" ref="E74:H74" si="123">AR74*($D74/$AQ74)</f>
        <v>205</v>
      </c>
      <c r="F74" s="19">
        <f t="shared" si="123"/>
        <v>47.5</v>
      </c>
      <c r="G74" s="19">
        <f t="shared" si="123"/>
        <v>0.125</v>
      </c>
      <c r="H74" s="19">
        <f t="shared" si="123"/>
        <v>4.625</v>
      </c>
      <c r="I74" s="18">
        <f t="shared" ref="I74" si="124">H74/$E74*100</f>
        <v>2.2560975609756095</v>
      </c>
      <c r="J74" s="19">
        <f t="shared" ref="J74:K74" si="125">AV74*($D74/$AQ74)</f>
        <v>0.125</v>
      </c>
      <c r="K74" s="19">
        <f t="shared" si="125"/>
        <v>2.125</v>
      </c>
      <c r="L74" s="18">
        <f t="shared" ref="L74" si="126">K74/$E74*100</f>
        <v>1.0365853658536586</v>
      </c>
      <c r="M74" s="19">
        <f t="shared" ref="M74:N74" si="127">AX74*($D74/$AQ74)</f>
        <v>12.375</v>
      </c>
      <c r="N74" s="19">
        <f t="shared" si="127"/>
        <v>198</v>
      </c>
      <c r="O74" s="18">
        <f t="shared" ref="O74" si="128">N74/$E74*100</f>
        <v>96.58536585365853</v>
      </c>
      <c r="P74" s="19">
        <f t="shared" ref="P74:R74" si="129">AZ74*($D74/$AQ74)</f>
        <v>0</v>
      </c>
      <c r="Q74" s="19">
        <f t="shared" si="129"/>
        <v>0</v>
      </c>
      <c r="R74" s="19">
        <f t="shared" si="129"/>
        <v>0</v>
      </c>
      <c r="S74" s="19">
        <f t="shared" ref="S74" si="130">R74*8.36</f>
        <v>0</v>
      </c>
      <c r="T74" s="18">
        <f t="shared" ref="T74" si="131">S74/$E74*100</f>
        <v>0</v>
      </c>
      <c r="U74" s="19">
        <f t="shared" ref="U74:V74" si="132">BD74*($D74/$AQ74)</f>
        <v>0</v>
      </c>
      <c r="V74" s="19">
        <f t="shared" si="132"/>
        <v>0</v>
      </c>
      <c r="W74" s="19">
        <f t="shared" ref="W74" si="133">V74*37</f>
        <v>0</v>
      </c>
      <c r="X74" s="19">
        <f t="shared" ref="X74" si="134">W74/$E74*100</f>
        <v>0</v>
      </c>
      <c r="Y74" s="19">
        <f t="shared" ref="Y74:Z74" si="135">BG74*($D74/$AQ74)</f>
        <v>0</v>
      </c>
      <c r="Z74" s="19">
        <f t="shared" si="135"/>
        <v>0</v>
      </c>
      <c r="AA74" s="19" t="e">
        <f t="shared" ref="AA74" si="136">V74/Y74</f>
        <v>#DIV/0!</v>
      </c>
      <c r="AB74" s="19" t="e">
        <f t="shared" ref="AB74" si="137">V74/Z74</f>
        <v>#DIV/0!</v>
      </c>
      <c r="AC74" s="19">
        <f t="shared" ref="AC74:AD74" si="138">BI74*($D74/$AQ74)</f>
        <v>12.375</v>
      </c>
      <c r="AD74" s="19">
        <f t="shared" si="138"/>
        <v>0</v>
      </c>
      <c r="AE74" s="19" t="e">
        <f t="shared" ref="AE74" si="139">AC74/AD74</f>
        <v>#DIV/0!</v>
      </c>
      <c r="AF74" s="19">
        <f t="shared" ref="AF74:AM75" si="140">BK74*($D74/$AQ74)</f>
        <v>0</v>
      </c>
      <c r="AG74" s="19">
        <f t="shared" si="140"/>
        <v>0</v>
      </c>
      <c r="AH74" s="19">
        <f t="shared" si="140"/>
        <v>0</v>
      </c>
      <c r="AI74" s="19">
        <f t="shared" si="140"/>
        <v>0</v>
      </c>
      <c r="AJ74" s="19">
        <f t="shared" si="140"/>
        <v>0</v>
      </c>
      <c r="AK74" s="19">
        <f t="shared" si="140"/>
        <v>0</v>
      </c>
      <c r="AL74" s="19">
        <f t="shared" si="140"/>
        <v>0</v>
      </c>
      <c r="AM74" s="19">
        <f t="shared" si="140"/>
        <v>0</v>
      </c>
      <c r="AN74" s="19">
        <f t="shared" ref="AN74" si="141">E74/D74*100</f>
        <v>164</v>
      </c>
      <c r="AO74" s="20"/>
      <c r="AP74" s="17" t="s">
        <v>159</v>
      </c>
      <c r="AQ74" s="16">
        <v>100</v>
      </c>
      <c r="AR74" s="16">
        <v>164</v>
      </c>
      <c r="AS74" s="16">
        <v>38</v>
      </c>
      <c r="AT74" s="16">
        <v>0.1</v>
      </c>
      <c r="AU74" s="16">
        <v>3.7</v>
      </c>
      <c r="AV74" s="16">
        <v>0.1</v>
      </c>
      <c r="AW74" s="16">
        <v>1.7</v>
      </c>
      <c r="AX74" s="16">
        <v>9.9</v>
      </c>
      <c r="AY74" s="16">
        <v>158.4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9.9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4">
        <v>0</v>
      </c>
      <c r="BP74" s="4">
        <v>0</v>
      </c>
      <c r="BQ74" s="4">
        <v>0</v>
      </c>
      <c r="BR74" s="4">
        <v>0</v>
      </c>
    </row>
    <row r="75" spans="1:70">
      <c r="A75" s="1">
        <v>2</v>
      </c>
      <c r="B75" s="1">
        <v>100</v>
      </c>
      <c r="C75" s="2" t="s">
        <v>86</v>
      </c>
      <c r="D75" s="16">
        <v>1.1000000000000001</v>
      </c>
      <c r="E75" s="18">
        <f>AR75*($D75/$AQ75)</f>
        <v>18.48</v>
      </c>
      <c r="F75" s="19">
        <f>AS75*($D75/$AQ75)</f>
        <v>4.4210526315789487</v>
      </c>
      <c r="G75" s="19">
        <f>AT75*($D75/$AQ75)</f>
        <v>0</v>
      </c>
      <c r="H75" s="19">
        <f>AU75*($D75/$AQ75)</f>
        <v>0</v>
      </c>
      <c r="I75" s="18">
        <f>H75/$E75*100</f>
        <v>0</v>
      </c>
      <c r="J75" s="19">
        <f>AV75*($D75/$AQ75)</f>
        <v>0</v>
      </c>
      <c r="K75" s="19">
        <f>AW75*($D75/$AQ75)</f>
        <v>0</v>
      </c>
      <c r="L75" s="18">
        <f>K75/$E75*100</f>
        <v>0</v>
      </c>
      <c r="M75" s="19">
        <f>AX75*($D75/$AQ75)</f>
        <v>1.155</v>
      </c>
      <c r="N75" s="19">
        <f>AY75*($D75/$AQ75)</f>
        <v>18.48</v>
      </c>
      <c r="O75" s="18">
        <f>N75/$E75*100</f>
        <v>100</v>
      </c>
      <c r="P75" s="19">
        <f>AZ75*($D75/$AQ75)</f>
        <v>0</v>
      </c>
      <c r="Q75" s="19">
        <f>BA75*($D75/$AQ75)</f>
        <v>0</v>
      </c>
      <c r="R75" s="19">
        <f>BB75*($D75/$AQ75)</f>
        <v>0</v>
      </c>
      <c r="S75" s="19">
        <f>R75*8.36</f>
        <v>0</v>
      </c>
      <c r="T75" s="18">
        <f>S75/$E75*100</f>
        <v>0</v>
      </c>
      <c r="U75" s="19">
        <f>BD75*($D75/$AQ75)</f>
        <v>0</v>
      </c>
      <c r="V75" s="19">
        <f>BE75*($D75/$AQ75)</f>
        <v>0</v>
      </c>
      <c r="W75" s="19">
        <f>V75*37</f>
        <v>0</v>
      </c>
      <c r="X75" s="19">
        <f>W75/$E75*100</f>
        <v>0</v>
      </c>
      <c r="Y75" s="19">
        <f>BG75*($D75/$AQ75)</f>
        <v>0</v>
      </c>
      <c r="Z75" s="19">
        <f>BH75*($D75/$AQ75)</f>
        <v>0</v>
      </c>
      <c r="AA75" s="19" t="e">
        <f>V75/Y75</f>
        <v>#DIV/0!</v>
      </c>
      <c r="AB75" s="19" t="e">
        <f>V75/Z75</f>
        <v>#DIV/0!</v>
      </c>
      <c r="AC75" s="19">
        <f>BI75*($D75/$AQ75)</f>
        <v>1.155</v>
      </c>
      <c r="AD75" s="19">
        <f>BJ75*($D75/$AQ75)</f>
        <v>0</v>
      </c>
      <c r="AE75" s="19" t="e">
        <f>AC75/AD75</f>
        <v>#DIV/0!</v>
      </c>
      <c r="AF75" s="19">
        <f t="shared" si="140"/>
        <v>0</v>
      </c>
      <c r="AG75" s="19">
        <f t="shared" si="140"/>
        <v>0</v>
      </c>
      <c r="AH75" s="19">
        <f t="shared" si="140"/>
        <v>0</v>
      </c>
      <c r="AI75" s="19">
        <f t="shared" si="140"/>
        <v>0</v>
      </c>
      <c r="AJ75" s="19">
        <f t="shared" si="140"/>
        <v>0</v>
      </c>
      <c r="AK75" s="19">
        <f t="shared" si="140"/>
        <v>0</v>
      </c>
      <c r="AL75" s="19">
        <f t="shared" si="140"/>
        <v>0</v>
      </c>
      <c r="AM75" s="19">
        <f t="shared" si="140"/>
        <v>0</v>
      </c>
      <c r="AN75" s="19">
        <f>E75/D75*100</f>
        <v>1680</v>
      </c>
      <c r="AO75" s="20"/>
      <c r="AP75" s="17" t="s">
        <v>86</v>
      </c>
      <c r="AQ75" s="16">
        <v>100</v>
      </c>
      <c r="AR75" s="16">
        <v>1680</v>
      </c>
      <c r="AS75" s="16">
        <v>401.91387559808618</v>
      </c>
      <c r="AT75" s="16">
        <v>0</v>
      </c>
      <c r="AU75" s="16">
        <v>0</v>
      </c>
      <c r="AV75" s="16">
        <v>0</v>
      </c>
      <c r="AW75" s="16">
        <v>0</v>
      </c>
      <c r="AX75" s="16">
        <v>105</v>
      </c>
      <c r="AY75" s="16">
        <v>1680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105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4">
        <v>0</v>
      </c>
      <c r="BP75" s="4">
        <v>0</v>
      </c>
      <c r="BQ75" s="4">
        <v>0</v>
      </c>
      <c r="BR75" s="4">
        <v>0</v>
      </c>
    </row>
    <row r="76" spans="1:70">
      <c r="B76" s="1"/>
      <c r="D76" s="20"/>
      <c r="E76" s="20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0"/>
      <c r="AP76" s="17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4"/>
      <c r="BP76" s="4"/>
      <c r="BQ76" s="4"/>
    </row>
    <row r="77" spans="1:70" s="16" customFormat="1">
      <c r="B77" s="20"/>
      <c r="C77" s="21" t="s">
        <v>26</v>
      </c>
      <c r="D77" s="20">
        <f t="shared" ref="D77:AN77" si="142">SUM(D66:D75)</f>
        <v>522.50000000000011</v>
      </c>
      <c r="E77" s="22">
        <f t="shared" si="142"/>
        <v>2785.8279000000002</v>
      </c>
      <c r="F77" s="22">
        <f t="shared" si="142"/>
        <v>660.49925492822979</v>
      </c>
      <c r="G77" s="22">
        <f t="shared" si="142"/>
        <v>22.596199999999996</v>
      </c>
      <c r="H77" s="22">
        <f t="shared" si="142"/>
        <v>836.05939999999998</v>
      </c>
      <c r="I77" s="22">
        <f t="shared" si="142"/>
        <v>311.00502670984486</v>
      </c>
      <c r="J77" s="22">
        <f t="shared" si="142"/>
        <v>24.614000000000001</v>
      </c>
      <c r="K77" s="22">
        <f t="shared" si="142"/>
        <v>418.43800000000005</v>
      </c>
      <c r="L77" s="22">
        <f t="shared" si="142"/>
        <v>105.95715652291599</v>
      </c>
      <c r="M77" s="22">
        <f t="shared" si="142"/>
        <v>89.81689999999999</v>
      </c>
      <c r="N77" s="22">
        <f t="shared" si="142"/>
        <v>1437.0703999999998</v>
      </c>
      <c r="O77" s="22">
        <f t="shared" si="142"/>
        <v>465.5767326696199</v>
      </c>
      <c r="P77" s="20">
        <f t="shared" si="142"/>
        <v>0</v>
      </c>
      <c r="Q77" s="20">
        <f t="shared" si="142"/>
        <v>0</v>
      </c>
      <c r="R77" s="22">
        <f t="shared" si="142"/>
        <v>11.375800000000002</v>
      </c>
      <c r="S77" s="22">
        <f t="shared" si="142"/>
        <v>95.101687999999996</v>
      </c>
      <c r="T77" s="22">
        <f t="shared" si="142"/>
        <v>16.070686213779339</v>
      </c>
      <c r="U77" s="22">
        <f t="shared" si="142"/>
        <v>2.6961999999999997</v>
      </c>
      <c r="V77" s="22">
        <f t="shared" si="142"/>
        <v>5.3841999999999999</v>
      </c>
      <c r="W77" s="22">
        <f t="shared" si="142"/>
        <v>199.21539999999999</v>
      </c>
      <c r="X77" s="22">
        <f t="shared" si="142"/>
        <v>77.944671843748836</v>
      </c>
      <c r="Y77" s="22">
        <f t="shared" si="142"/>
        <v>8.6660000000000004</v>
      </c>
      <c r="Z77" s="22">
        <f t="shared" si="142"/>
        <v>5.4569999999999999</v>
      </c>
      <c r="AA77" s="20" t="e">
        <f t="shared" si="142"/>
        <v>#DIV/0!</v>
      </c>
      <c r="AB77" s="20" t="e">
        <f t="shared" si="142"/>
        <v>#DIV/0!</v>
      </c>
      <c r="AC77" s="20">
        <f t="shared" si="142"/>
        <v>17.530200000000001</v>
      </c>
      <c r="AD77" s="20">
        <f t="shared" si="142"/>
        <v>44.365000000000002</v>
      </c>
      <c r="AE77" s="20" t="e">
        <f t="shared" si="142"/>
        <v>#DIV/0!</v>
      </c>
      <c r="AF77" s="22">
        <f t="shared" si="142"/>
        <v>234.50000000000003</v>
      </c>
      <c r="AG77" s="22">
        <f t="shared" si="142"/>
        <v>0</v>
      </c>
      <c r="AH77" s="22">
        <f t="shared" si="142"/>
        <v>8.3937999999999988</v>
      </c>
      <c r="AI77" s="22">
        <f t="shared" si="142"/>
        <v>0.3</v>
      </c>
      <c r="AJ77" s="22">
        <f t="shared" si="142"/>
        <v>2.1965000000000003</v>
      </c>
      <c r="AK77" s="22">
        <f t="shared" si="142"/>
        <v>2.6999999999999997</v>
      </c>
      <c r="AL77" s="22">
        <f t="shared" si="142"/>
        <v>121.10000000000001</v>
      </c>
      <c r="AM77" s="22">
        <f t="shared" si="142"/>
        <v>79.994</v>
      </c>
      <c r="AN77" s="22">
        <f t="shared" si="142"/>
        <v>10518</v>
      </c>
      <c r="BR77" s="22"/>
    </row>
    <row r="78" spans="1:70" s="16" customFormat="1">
      <c r="A78" s="20"/>
      <c r="B78" s="20"/>
      <c r="C78" s="21" t="s">
        <v>36</v>
      </c>
      <c r="D78" s="20"/>
      <c r="E78" s="23">
        <f>SUM(G78,J78,M78,R78)</f>
        <v>2786.669488</v>
      </c>
      <c r="F78" s="24"/>
      <c r="G78" s="23">
        <f>G77*37</f>
        <v>836.05939999999987</v>
      </c>
      <c r="H78" s="23"/>
      <c r="I78" s="23"/>
      <c r="J78" s="23">
        <f>J77*17</f>
        <v>418.43799999999999</v>
      </c>
      <c r="K78" s="23"/>
      <c r="L78" s="23"/>
      <c r="M78" s="23">
        <f>M77*16</f>
        <v>1437.0703999999998</v>
      </c>
      <c r="N78" s="24"/>
      <c r="O78" s="23"/>
      <c r="P78" s="24"/>
      <c r="Q78" s="22"/>
      <c r="R78" s="23">
        <f>R77*8.36</f>
        <v>95.10168800000001</v>
      </c>
      <c r="S78" s="24"/>
      <c r="T78" s="23"/>
      <c r="U78" s="22"/>
      <c r="V78" s="22"/>
      <c r="W78" s="22"/>
      <c r="X78" s="23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BR78" s="19"/>
    </row>
    <row r="79" spans="1:70" s="16" customFormat="1">
      <c r="A79" s="20"/>
      <c r="B79" s="20"/>
      <c r="C79" s="21" t="s">
        <v>37</v>
      </c>
      <c r="D79" s="20"/>
      <c r="E79" s="22"/>
      <c r="F79" s="22"/>
      <c r="G79" s="24">
        <f>G78/$E78*100</f>
        <v>30.002101203614277</v>
      </c>
      <c r="H79" s="24"/>
      <c r="I79" s="23"/>
      <c r="J79" s="24">
        <f>J78/$E78*100</f>
        <v>15.015702500848569</v>
      </c>
      <c r="K79" s="24"/>
      <c r="L79" s="23"/>
      <c r="M79" s="24">
        <f>M78/$E78*100</f>
        <v>51.569459750728782</v>
      </c>
      <c r="N79" s="22"/>
      <c r="O79" s="23"/>
      <c r="P79" s="22"/>
      <c r="Q79" s="22"/>
      <c r="R79" s="24">
        <f>R78/$E78*100</f>
        <v>3.41273654480836</v>
      </c>
      <c r="S79" s="22"/>
      <c r="T79" s="23"/>
      <c r="U79" s="22"/>
      <c r="V79" s="22"/>
      <c r="W79" s="22"/>
      <c r="X79" s="23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BR79" s="19"/>
    </row>
    <row r="80" spans="1:70" s="16" customFormat="1">
      <c r="A80" s="20"/>
      <c r="B80" s="20"/>
      <c r="C80" s="21" t="s">
        <v>40</v>
      </c>
      <c r="D80" s="25">
        <f>E78/D77*100</f>
        <v>533.33387330143523</v>
      </c>
      <c r="E80" s="22"/>
      <c r="F80" s="22"/>
      <c r="G80" s="22"/>
      <c r="H80" s="22"/>
      <c r="I80" s="23"/>
      <c r="J80" s="22"/>
      <c r="K80" s="22"/>
      <c r="L80" s="23"/>
      <c r="M80" s="22"/>
      <c r="N80" s="22"/>
      <c r="O80" s="23">
        <f>SUM(M79:R79)</f>
        <v>54.982196295537143</v>
      </c>
      <c r="P80" s="22"/>
      <c r="Q80" s="22"/>
      <c r="R80" s="22"/>
      <c r="S80" s="22"/>
      <c r="T80" s="23"/>
      <c r="U80" s="22"/>
      <c r="V80" s="22"/>
      <c r="W80" s="22"/>
      <c r="X80" s="23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BR80" s="19"/>
    </row>
    <row r="81" spans="1:70" s="6" customFormat="1">
      <c r="B81" s="11"/>
      <c r="C81" s="10"/>
      <c r="E81" s="7"/>
      <c r="F81" s="8"/>
      <c r="G81" s="9"/>
      <c r="H81" s="8"/>
      <c r="I81" s="7"/>
      <c r="J81" s="9"/>
      <c r="K81" s="8"/>
      <c r="L81" s="7"/>
      <c r="M81" s="9"/>
      <c r="N81" s="8"/>
      <c r="O81" s="7"/>
      <c r="P81" s="8"/>
      <c r="Q81" s="8"/>
      <c r="R81" s="9"/>
      <c r="S81" s="8"/>
      <c r="T81" s="7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P81" s="10"/>
      <c r="AQ81" s="10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</row>
    <row r="82" spans="1:70" s="16" customFormat="1">
      <c r="A82" s="16">
        <v>2</v>
      </c>
      <c r="B82" s="16">
        <v>200</v>
      </c>
      <c r="C82" s="17" t="s">
        <v>81</v>
      </c>
      <c r="D82" s="16">
        <v>80</v>
      </c>
      <c r="E82" s="18">
        <f t="shared" ref="E82:H93" si="143">AR82*($D82/$AQ82)</f>
        <v>204.8</v>
      </c>
      <c r="F82" s="19">
        <f t="shared" si="143"/>
        <v>48.800000000000004</v>
      </c>
      <c r="G82" s="19">
        <f t="shared" si="143"/>
        <v>0.32000000000000006</v>
      </c>
      <c r="H82" s="19">
        <f t="shared" si="143"/>
        <v>11.840000000000002</v>
      </c>
      <c r="I82" s="18">
        <f t="shared" ref="I82:I93" si="144">H82/$E82*100</f>
        <v>5.78125</v>
      </c>
      <c r="J82" s="19">
        <f t="shared" ref="J82:K93" si="145">AV82*($D82/$AQ82)</f>
        <v>4</v>
      </c>
      <c r="K82" s="19">
        <f t="shared" si="145"/>
        <v>68</v>
      </c>
      <c r="L82" s="18">
        <f t="shared" ref="L82:L93" si="146">K82/$E82*100</f>
        <v>33.203125</v>
      </c>
      <c r="M82" s="19">
        <f t="shared" ref="M82:N93" si="147">AX82*($D82/$AQ82)</f>
        <v>4.88</v>
      </c>
      <c r="N82" s="19">
        <f t="shared" si="147"/>
        <v>78.08</v>
      </c>
      <c r="O82" s="18">
        <f t="shared" ref="O82:O93" si="148">N82/$E82*100</f>
        <v>38.125</v>
      </c>
      <c r="P82" s="19">
        <f t="shared" ref="P82:R93" si="149">AZ82*($D82/$AQ82)</f>
        <v>0</v>
      </c>
      <c r="Q82" s="19">
        <f t="shared" si="149"/>
        <v>0</v>
      </c>
      <c r="R82" s="19">
        <f t="shared" si="149"/>
        <v>5.2</v>
      </c>
      <c r="S82" s="19">
        <f t="shared" ref="S82:S93" si="150">R82*8.36</f>
        <v>43.472000000000001</v>
      </c>
      <c r="T82" s="18">
        <f t="shared" ref="T82:T93" si="151">S82/$E82*100</f>
        <v>21.2265625</v>
      </c>
      <c r="U82" s="19">
        <f t="shared" ref="U82:V93" si="152">BD82*($D82/$AQ82)</f>
        <v>0</v>
      </c>
      <c r="V82" s="19">
        <f t="shared" si="152"/>
        <v>8.0000000000000016E-2</v>
      </c>
      <c r="W82" s="19">
        <f t="shared" ref="W82:W93" si="153">V82*37</f>
        <v>2.9600000000000004</v>
      </c>
      <c r="X82" s="19">
        <f t="shared" ref="X82:X93" si="154">W82/$E82*100</f>
        <v>1.4453125</v>
      </c>
      <c r="Y82" s="19">
        <f t="shared" ref="Y82:Z93" si="155">BG82*($D82/$AQ82)</f>
        <v>0</v>
      </c>
      <c r="Z82" s="19">
        <f t="shared" si="155"/>
        <v>0</v>
      </c>
      <c r="AA82" s="19" t="e">
        <f t="shared" ref="AA82:AA93" si="156">V82/Y82</f>
        <v>#DIV/0!</v>
      </c>
      <c r="AB82" s="19" t="e">
        <f t="shared" ref="AB82:AB93" si="157">V82/Z82</f>
        <v>#DIV/0!</v>
      </c>
      <c r="AC82" s="19">
        <f t="shared" ref="AC82:AD93" si="158">BI82*($D82/$AQ82)</f>
        <v>0</v>
      </c>
      <c r="AD82" s="19">
        <f t="shared" si="158"/>
        <v>0</v>
      </c>
      <c r="AE82" s="19" t="e">
        <f t="shared" ref="AE82:AE93" si="159">AC82/AD82</f>
        <v>#DIV/0!</v>
      </c>
      <c r="AF82" s="19">
        <f t="shared" ref="AF82:AM93" si="160">BK82*($D82/$AQ82)</f>
        <v>0</v>
      </c>
      <c r="AG82" s="19">
        <f t="shared" si="160"/>
        <v>0</v>
      </c>
      <c r="AH82" s="19">
        <f t="shared" si="160"/>
        <v>0</v>
      </c>
      <c r="AI82" s="19">
        <f t="shared" si="160"/>
        <v>0</v>
      </c>
      <c r="AJ82" s="19">
        <f t="shared" si="160"/>
        <v>0</v>
      </c>
      <c r="AK82" s="19">
        <f t="shared" si="160"/>
        <v>0</v>
      </c>
      <c r="AL82" s="19">
        <f t="shared" si="160"/>
        <v>0</v>
      </c>
      <c r="AM82" s="19">
        <f t="shared" si="160"/>
        <v>80</v>
      </c>
      <c r="AN82" s="19">
        <f>E82/D82*100</f>
        <v>256</v>
      </c>
      <c r="AO82" s="31"/>
      <c r="AP82" s="17" t="s">
        <v>81</v>
      </c>
      <c r="AQ82" s="16">
        <v>100</v>
      </c>
      <c r="AR82" s="19">
        <v>256</v>
      </c>
      <c r="AS82" s="19">
        <v>61</v>
      </c>
      <c r="AT82" s="19">
        <v>0.4</v>
      </c>
      <c r="AU82" s="19">
        <v>14.8</v>
      </c>
      <c r="AV82" s="19">
        <v>5</v>
      </c>
      <c r="AW82" s="19">
        <v>85</v>
      </c>
      <c r="AX82" s="19">
        <v>6.1</v>
      </c>
      <c r="AY82" s="19">
        <v>97.6</v>
      </c>
      <c r="AZ82" s="19">
        <v>0</v>
      </c>
      <c r="BA82" s="19">
        <v>0</v>
      </c>
      <c r="BB82" s="19">
        <v>6.5</v>
      </c>
      <c r="BC82" s="19">
        <v>54.339999999999996</v>
      </c>
      <c r="BD82" s="19">
        <v>0</v>
      </c>
      <c r="BE82" s="19">
        <v>0.1</v>
      </c>
      <c r="BF82" s="19">
        <v>3.7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100</v>
      </c>
    </row>
    <row r="83" spans="1:70" s="16" customFormat="1">
      <c r="A83" s="16">
        <v>2</v>
      </c>
      <c r="B83" s="16">
        <v>200</v>
      </c>
      <c r="C83" s="17" t="s">
        <v>93</v>
      </c>
      <c r="D83" s="16">
        <v>4</v>
      </c>
      <c r="E83" s="18">
        <f t="shared" si="143"/>
        <v>63.28</v>
      </c>
      <c r="F83" s="19">
        <f t="shared" si="143"/>
        <v>15.138755980861246</v>
      </c>
      <c r="G83" s="19">
        <f t="shared" si="143"/>
        <v>1.36</v>
      </c>
      <c r="H83" s="19">
        <f t="shared" si="143"/>
        <v>50.32</v>
      </c>
      <c r="I83" s="18">
        <f t="shared" si="144"/>
        <v>79.519595448798981</v>
      </c>
      <c r="J83" s="19">
        <f t="shared" si="145"/>
        <v>0.16000000000000003</v>
      </c>
      <c r="K83" s="19">
        <f t="shared" si="145"/>
        <v>2.7200000000000006</v>
      </c>
      <c r="L83" s="18">
        <f t="shared" si="146"/>
        <v>4.2983565107458928</v>
      </c>
      <c r="M83" s="19">
        <f t="shared" si="147"/>
        <v>0.64000000000000012</v>
      </c>
      <c r="N83" s="19">
        <f t="shared" si="147"/>
        <v>10.240000000000002</v>
      </c>
      <c r="O83" s="18">
        <f t="shared" si="148"/>
        <v>16.182048040455125</v>
      </c>
      <c r="P83" s="19">
        <f t="shared" si="149"/>
        <v>0</v>
      </c>
      <c r="Q83" s="19">
        <f t="shared" si="149"/>
        <v>0</v>
      </c>
      <c r="R83" s="19">
        <f t="shared" si="149"/>
        <v>0</v>
      </c>
      <c r="S83" s="19">
        <f t="shared" si="150"/>
        <v>0</v>
      </c>
      <c r="T83" s="18">
        <f t="shared" si="151"/>
        <v>0</v>
      </c>
      <c r="U83" s="19">
        <f t="shared" si="152"/>
        <v>0.27400000000000002</v>
      </c>
      <c r="V83" s="19">
        <f t="shared" si="152"/>
        <v>0</v>
      </c>
      <c r="W83" s="19">
        <f t="shared" si="153"/>
        <v>0</v>
      </c>
      <c r="X83" s="19">
        <f t="shared" si="154"/>
        <v>0</v>
      </c>
      <c r="Y83" s="19">
        <f t="shared" si="155"/>
        <v>0</v>
      </c>
      <c r="Z83" s="19">
        <f t="shared" si="155"/>
        <v>0</v>
      </c>
      <c r="AA83" s="19" t="e">
        <f t="shared" si="156"/>
        <v>#DIV/0!</v>
      </c>
      <c r="AB83" s="19" t="e">
        <f t="shared" si="157"/>
        <v>#DIV/0!</v>
      </c>
      <c r="AC83" s="19">
        <f t="shared" si="158"/>
        <v>0.64000000000000012</v>
      </c>
      <c r="AD83" s="19">
        <f t="shared" si="158"/>
        <v>0</v>
      </c>
      <c r="AE83" s="19" t="e">
        <f t="shared" si="159"/>
        <v>#DIV/0!</v>
      </c>
      <c r="AF83" s="19">
        <f t="shared" si="160"/>
        <v>0</v>
      </c>
      <c r="AG83" s="19">
        <f t="shared" si="160"/>
        <v>0</v>
      </c>
      <c r="AH83" s="19">
        <f t="shared" si="160"/>
        <v>0</v>
      </c>
      <c r="AI83" s="19">
        <f t="shared" si="160"/>
        <v>0</v>
      </c>
      <c r="AJ83" s="19">
        <f t="shared" si="160"/>
        <v>0</v>
      </c>
      <c r="AK83" s="19">
        <f t="shared" si="160"/>
        <v>0</v>
      </c>
      <c r="AL83" s="19">
        <f t="shared" si="160"/>
        <v>0</v>
      </c>
      <c r="AM83" s="19">
        <f t="shared" si="160"/>
        <v>0</v>
      </c>
      <c r="AN83" s="19">
        <f t="shared" ref="AN83:AN93" si="161">E83/D83*100</f>
        <v>1582</v>
      </c>
      <c r="AO83" s="31"/>
      <c r="AP83" s="17" t="s">
        <v>93</v>
      </c>
      <c r="AQ83" s="16">
        <v>5</v>
      </c>
      <c r="AR83" s="19">
        <v>79.099999999999994</v>
      </c>
      <c r="AS83" s="19">
        <v>18.923444976076556</v>
      </c>
      <c r="AT83" s="19">
        <v>1.7</v>
      </c>
      <c r="AU83" s="19">
        <v>62.9</v>
      </c>
      <c r="AV83" s="19">
        <v>0.2</v>
      </c>
      <c r="AW83" s="19">
        <v>3.4000000000000004</v>
      </c>
      <c r="AX83" s="19">
        <v>0.8</v>
      </c>
      <c r="AY83" s="19">
        <v>12.8</v>
      </c>
      <c r="AZ83" s="19">
        <v>0</v>
      </c>
      <c r="BA83" s="19">
        <v>0</v>
      </c>
      <c r="BB83" s="19">
        <v>0</v>
      </c>
      <c r="BC83" s="19">
        <v>0</v>
      </c>
      <c r="BD83" s="19">
        <v>0.34250000000000003</v>
      </c>
      <c r="BE83" s="19">
        <v>0</v>
      </c>
      <c r="BF83" s="19">
        <v>0</v>
      </c>
      <c r="BG83" s="19">
        <v>0</v>
      </c>
      <c r="BH83" s="19">
        <v>0</v>
      </c>
      <c r="BI83" s="19">
        <v>0.8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</row>
    <row r="84" spans="1:70" s="16" customFormat="1">
      <c r="A84" s="16">
        <v>2</v>
      </c>
      <c r="B84" s="16">
        <v>200</v>
      </c>
      <c r="C84" s="17" t="s">
        <v>69</v>
      </c>
      <c r="D84" s="16">
        <v>0.7</v>
      </c>
      <c r="E84" s="18">
        <f t="shared" si="143"/>
        <v>25.871999999999996</v>
      </c>
      <c r="F84" s="19">
        <f t="shared" si="143"/>
        <v>6.2929999999999993</v>
      </c>
      <c r="G84" s="19">
        <f t="shared" si="143"/>
        <v>0.69929999999999992</v>
      </c>
      <c r="H84" s="19">
        <f t="shared" si="143"/>
        <v>25.874099999999999</v>
      </c>
      <c r="I84" s="18">
        <f t="shared" si="144"/>
        <v>100.00811688311688</v>
      </c>
      <c r="J84" s="19">
        <f t="shared" si="145"/>
        <v>0</v>
      </c>
      <c r="K84" s="19">
        <f t="shared" si="145"/>
        <v>0</v>
      </c>
      <c r="L84" s="18">
        <f t="shared" si="146"/>
        <v>0</v>
      </c>
      <c r="M84" s="19">
        <f t="shared" si="147"/>
        <v>0</v>
      </c>
      <c r="N84" s="19">
        <f t="shared" si="147"/>
        <v>0</v>
      </c>
      <c r="O84" s="18">
        <f t="shared" si="148"/>
        <v>0</v>
      </c>
      <c r="P84" s="19">
        <f t="shared" si="149"/>
        <v>0</v>
      </c>
      <c r="Q84" s="19">
        <f t="shared" si="149"/>
        <v>0</v>
      </c>
      <c r="R84" s="19">
        <f t="shared" si="149"/>
        <v>0</v>
      </c>
      <c r="S84" s="19">
        <f t="shared" si="150"/>
        <v>0</v>
      </c>
      <c r="T84" s="18">
        <f t="shared" si="151"/>
        <v>0</v>
      </c>
      <c r="U84" s="19">
        <f t="shared" si="152"/>
        <v>0</v>
      </c>
      <c r="V84" s="19">
        <f t="shared" si="152"/>
        <v>0.10009999999999999</v>
      </c>
      <c r="W84" s="19">
        <f t="shared" si="153"/>
        <v>3.7037</v>
      </c>
      <c r="X84" s="19">
        <f t="shared" si="154"/>
        <v>14.315476190476192</v>
      </c>
      <c r="Y84" s="19">
        <f t="shared" si="155"/>
        <v>0.5109999999999999</v>
      </c>
      <c r="Z84" s="19">
        <f t="shared" si="155"/>
        <v>5.7399999999999986E-2</v>
      </c>
      <c r="AA84" s="19">
        <f t="shared" si="156"/>
        <v>0.19589041095890414</v>
      </c>
      <c r="AB84" s="19">
        <f t="shared" si="157"/>
        <v>1.7439024390243907</v>
      </c>
      <c r="AC84" s="19">
        <f t="shared" si="158"/>
        <v>0</v>
      </c>
      <c r="AD84" s="19">
        <f t="shared" si="158"/>
        <v>0</v>
      </c>
      <c r="AE84" s="19" t="e">
        <f t="shared" si="159"/>
        <v>#DIV/0!</v>
      </c>
      <c r="AF84" s="19">
        <f t="shared" si="160"/>
        <v>0</v>
      </c>
      <c r="AG84" s="19">
        <f t="shared" si="160"/>
        <v>0</v>
      </c>
      <c r="AH84" s="19">
        <f t="shared" si="160"/>
        <v>3.5699999999999996E-2</v>
      </c>
      <c r="AI84" s="19">
        <f t="shared" si="160"/>
        <v>0</v>
      </c>
      <c r="AJ84" s="19">
        <f t="shared" si="160"/>
        <v>0</v>
      </c>
      <c r="AK84" s="19">
        <f t="shared" si="160"/>
        <v>0</v>
      </c>
      <c r="AL84" s="19">
        <f t="shared" si="160"/>
        <v>0</v>
      </c>
      <c r="AM84" s="19">
        <f t="shared" si="160"/>
        <v>0</v>
      </c>
      <c r="AN84" s="19">
        <f t="shared" si="161"/>
        <v>3695.9999999999995</v>
      </c>
      <c r="AO84" s="31"/>
      <c r="AP84" s="17" t="s">
        <v>69</v>
      </c>
      <c r="AQ84" s="16">
        <v>100</v>
      </c>
      <c r="AR84" s="19">
        <v>3696</v>
      </c>
      <c r="AS84" s="19">
        <v>899</v>
      </c>
      <c r="AT84" s="19">
        <v>99.9</v>
      </c>
      <c r="AU84" s="19">
        <v>3696.3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14.3</v>
      </c>
      <c r="BF84" s="19">
        <v>529.1</v>
      </c>
      <c r="BG84" s="19">
        <v>73</v>
      </c>
      <c r="BH84" s="19">
        <v>8.1999999999999993</v>
      </c>
      <c r="BI84" s="19">
        <v>0</v>
      </c>
      <c r="BJ84" s="19">
        <v>0</v>
      </c>
      <c r="BK84" s="19">
        <v>0</v>
      </c>
      <c r="BL84" s="19">
        <v>0</v>
      </c>
      <c r="BM84" s="19">
        <v>5.0999999999999996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</row>
    <row r="85" spans="1:70" s="16" customFormat="1">
      <c r="A85" s="16">
        <v>2</v>
      </c>
      <c r="B85" s="16">
        <v>200</v>
      </c>
      <c r="C85" s="17" t="s">
        <v>84</v>
      </c>
      <c r="D85" s="16">
        <v>76.900000000000006</v>
      </c>
      <c r="E85" s="18">
        <f t="shared" si="143"/>
        <v>0</v>
      </c>
      <c r="F85" s="19">
        <f t="shared" si="143"/>
        <v>0</v>
      </c>
      <c r="G85" s="19">
        <f t="shared" si="143"/>
        <v>0</v>
      </c>
      <c r="H85" s="19">
        <f t="shared" si="143"/>
        <v>0</v>
      </c>
      <c r="I85" s="18" t="e">
        <f t="shared" si="144"/>
        <v>#DIV/0!</v>
      </c>
      <c r="J85" s="19">
        <f t="shared" si="145"/>
        <v>0</v>
      </c>
      <c r="K85" s="19">
        <f t="shared" si="145"/>
        <v>0</v>
      </c>
      <c r="L85" s="18" t="e">
        <f t="shared" si="146"/>
        <v>#DIV/0!</v>
      </c>
      <c r="M85" s="19">
        <f t="shared" si="147"/>
        <v>0</v>
      </c>
      <c r="N85" s="19">
        <f t="shared" si="147"/>
        <v>0</v>
      </c>
      <c r="O85" s="18" t="e">
        <f t="shared" si="148"/>
        <v>#DIV/0!</v>
      </c>
      <c r="P85" s="19">
        <f t="shared" si="149"/>
        <v>0</v>
      </c>
      <c r="Q85" s="19">
        <f t="shared" si="149"/>
        <v>0</v>
      </c>
      <c r="R85" s="19">
        <f t="shared" si="149"/>
        <v>0</v>
      </c>
      <c r="S85" s="19">
        <f t="shared" si="150"/>
        <v>0</v>
      </c>
      <c r="T85" s="18" t="e">
        <f t="shared" si="151"/>
        <v>#DIV/0!</v>
      </c>
      <c r="U85" s="19">
        <f t="shared" si="152"/>
        <v>0</v>
      </c>
      <c r="V85" s="19">
        <f t="shared" si="152"/>
        <v>0</v>
      </c>
      <c r="W85" s="19">
        <f t="shared" si="153"/>
        <v>0</v>
      </c>
      <c r="X85" s="19" t="e">
        <f t="shared" si="154"/>
        <v>#DIV/0!</v>
      </c>
      <c r="Y85" s="19">
        <f t="shared" si="155"/>
        <v>0</v>
      </c>
      <c r="Z85" s="19">
        <f t="shared" si="155"/>
        <v>0</v>
      </c>
      <c r="AA85" s="19" t="e">
        <f t="shared" si="156"/>
        <v>#DIV/0!</v>
      </c>
      <c r="AB85" s="19" t="e">
        <f t="shared" si="157"/>
        <v>#DIV/0!</v>
      </c>
      <c r="AC85" s="19">
        <f t="shared" si="158"/>
        <v>0</v>
      </c>
      <c r="AD85" s="19">
        <f t="shared" si="158"/>
        <v>0</v>
      </c>
      <c r="AE85" s="19" t="e">
        <f t="shared" si="159"/>
        <v>#DIV/0!</v>
      </c>
      <c r="AF85" s="19">
        <f t="shared" si="160"/>
        <v>0</v>
      </c>
      <c r="AG85" s="19">
        <f t="shared" si="160"/>
        <v>0</v>
      </c>
      <c r="AH85" s="19">
        <f t="shared" si="160"/>
        <v>0</v>
      </c>
      <c r="AI85" s="19">
        <f t="shared" si="160"/>
        <v>0</v>
      </c>
      <c r="AJ85" s="19">
        <f t="shared" si="160"/>
        <v>0</v>
      </c>
      <c r="AK85" s="19">
        <f t="shared" si="160"/>
        <v>0</v>
      </c>
      <c r="AL85" s="19">
        <f t="shared" si="160"/>
        <v>0</v>
      </c>
      <c r="AM85" s="19">
        <f t="shared" si="160"/>
        <v>0</v>
      </c>
      <c r="AN85" s="19">
        <f t="shared" si="161"/>
        <v>0</v>
      </c>
      <c r="AO85" s="31"/>
      <c r="AP85" s="17" t="s">
        <v>84</v>
      </c>
      <c r="AQ85" s="16">
        <v>100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0</v>
      </c>
    </row>
    <row r="86" spans="1:70" s="16" customFormat="1">
      <c r="A86" s="16">
        <v>2</v>
      </c>
      <c r="B86" s="16">
        <v>200</v>
      </c>
      <c r="C86" s="17" t="s">
        <v>65</v>
      </c>
      <c r="D86" s="16">
        <v>50</v>
      </c>
      <c r="E86" s="18">
        <f t="shared" si="143"/>
        <v>36.96</v>
      </c>
      <c r="F86" s="19">
        <f t="shared" si="143"/>
        <v>8.8421052631578956</v>
      </c>
      <c r="G86" s="19">
        <f t="shared" si="143"/>
        <v>0</v>
      </c>
      <c r="H86" s="19">
        <f t="shared" si="143"/>
        <v>0</v>
      </c>
      <c r="I86" s="18">
        <f t="shared" si="144"/>
        <v>0</v>
      </c>
      <c r="J86" s="19">
        <f t="shared" si="145"/>
        <v>0.2857142857142857</v>
      </c>
      <c r="K86" s="19">
        <f t="shared" si="145"/>
        <v>4.8571428571428568</v>
      </c>
      <c r="L86" s="18">
        <f t="shared" si="146"/>
        <v>13.141620284477426</v>
      </c>
      <c r="M86" s="19">
        <f t="shared" si="147"/>
        <v>1.8571428571428572</v>
      </c>
      <c r="N86" s="19">
        <f t="shared" si="147"/>
        <v>29.714285714285715</v>
      </c>
      <c r="O86" s="18">
        <f t="shared" si="148"/>
        <v>80.395794681508974</v>
      </c>
      <c r="P86" s="19">
        <f t="shared" si="149"/>
        <v>0</v>
      </c>
      <c r="Q86" s="19">
        <f t="shared" si="149"/>
        <v>0</v>
      </c>
      <c r="R86" s="19">
        <f t="shared" si="149"/>
        <v>0.2857142857142857</v>
      </c>
      <c r="S86" s="19">
        <f t="shared" si="150"/>
        <v>2.3885714285714283</v>
      </c>
      <c r="T86" s="18">
        <f t="shared" si="151"/>
        <v>6.4625850340136042</v>
      </c>
      <c r="U86" s="19">
        <f t="shared" si="152"/>
        <v>2.5000000000000001E-3</v>
      </c>
      <c r="V86" s="19">
        <f t="shared" si="152"/>
        <v>0</v>
      </c>
      <c r="W86" s="19">
        <f t="shared" si="153"/>
        <v>0</v>
      </c>
      <c r="X86" s="19">
        <f t="shared" si="154"/>
        <v>0</v>
      </c>
      <c r="Y86" s="19">
        <f t="shared" si="155"/>
        <v>0</v>
      </c>
      <c r="Z86" s="19">
        <f t="shared" si="155"/>
        <v>0</v>
      </c>
      <c r="AA86" s="19" t="e">
        <f t="shared" si="156"/>
        <v>#DIV/0!</v>
      </c>
      <c r="AB86" s="19" t="e">
        <f t="shared" si="157"/>
        <v>#DIV/0!</v>
      </c>
      <c r="AC86" s="19">
        <f t="shared" si="158"/>
        <v>1.2857142857142856</v>
      </c>
      <c r="AD86" s="19">
        <f t="shared" si="158"/>
        <v>0</v>
      </c>
      <c r="AE86" s="19" t="e">
        <f t="shared" si="159"/>
        <v>#DIV/0!</v>
      </c>
      <c r="AF86" s="19">
        <f t="shared" si="160"/>
        <v>0</v>
      </c>
      <c r="AG86" s="19">
        <f t="shared" si="160"/>
        <v>0.2857142857142857</v>
      </c>
      <c r="AH86" s="19">
        <f t="shared" si="160"/>
        <v>0.14285714285714285</v>
      </c>
      <c r="AI86" s="19">
        <f t="shared" si="160"/>
        <v>1.5714285714285716</v>
      </c>
      <c r="AJ86" s="19">
        <f t="shared" si="160"/>
        <v>0</v>
      </c>
      <c r="AK86" s="19">
        <f t="shared" si="160"/>
        <v>2.5714285714285712</v>
      </c>
      <c r="AL86" s="19">
        <f t="shared" si="160"/>
        <v>0</v>
      </c>
      <c r="AM86" s="19">
        <f t="shared" si="160"/>
        <v>0</v>
      </c>
      <c r="AN86" s="19">
        <f t="shared" si="161"/>
        <v>73.92</v>
      </c>
      <c r="AO86" s="31"/>
      <c r="AP86" s="17" t="s">
        <v>65</v>
      </c>
      <c r="AQ86" s="16">
        <v>100</v>
      </c>
      <c r="AR86" s="19">
        <v>73.92</v>
      </c>
      <c r="AS86" s="19">
        <v>17.684210526315791</v>
      </c>
      <c r="AT86" s="19">
        <v>0</v>
      </c>
      <c r="AU86" s="19">
        <v>0</v>
      </c>
      <c r="AV86" s="19">
        <v>0.5714285714285714</v>
      </c>
      <c r="AW86" s="19">
        <v>9.7142857142857135</v>
      </c>
      <c r="AX86" s="19">
        <v>3.7142857142857144</v>
      </c>
      <c r="AY86" s="19">
        <v>59.428571428571431</v>
      </c>
      <c r="AZ86" s="19">
        <v>0</v>
      </c>
      <c r="BA86" s="19">
        <v>0</v>
      </c>
      <c r="BB86" s="19">
        <v>0.5714285714285714</v>
      </c>
      <c r="BC86" s="19">
        <v>4.7771428571428567</v>
      </c>
      <c r="BD86" s="19">
        <v>5.0000000000000001E-3</v>
      </c>
      <c r="BE86" s="19">
        <v>0</v>
      </c>
      <c r="BF86" s="19">
        <v>0</v>
      </c>
      <c r="BG86" s="19">
        <v>0</v>
      </c>
      <c r="BH86" s="19">
        <v>0</v>
      </c>
      <c r="BI86" s="19">
        <v>2.5714285714285712</v>
      </c>
      <c r="BJ86" s="19">
        <v>0</v>
      </c>
      <c r="BK86" s="19">
        <v>0</v>
      </c>
      <c r="BL86" s="19">
        <v>0.5714285714285714</v>
      </c>
      <c r="BM86" s="19">
        <v>0.2857142857142857</v>
      </c>
      <c r="BN86" s="19">
        <v>3.1428571428571432</v>
      </c>
      <c r="BO86" s="19">
        <v>0</v>
      </c>
      <c r="BP86" s="19">
        <v>5.1428571428571423</v>
      </c>
      <c r="BQ86" s="19">
        <v>0</v>
      </c>
      <c r="BR86" s="19">
        <v>0</v>
      </c>
    </row>
    <row r="87" spans="1:70" s="16" customFormat="1">
      <c r="A87" s="16">
        <v>2</v>
      </c>
      <c r="B87" s="16">
        <v>200</v>
      </c>
      <c r="C87" s="17" t="s">
        <v>106</v>
      </c>
      <c r="D87" s="16">
        <v>40</v>
      </c>
      <c r="E87" s="18">
        <f t="shared" si="143"/>
        <v>58</v>
      </c>
      <c r="F87" s="19">
        <f t="shared" si="143"/>
        <v>13.600000000000001</v>
      </c>
      <c r="G87" s="19">
        <f t="shared" si="143"/>
        <v>0.16000000000000003</v>
      </c>
      <c r="H87" s="19">
        <f t="shared" si="143"/>
        <v>5.9200000000000008</v>
      </c>
      <c r="I87" s="18">
        <f t="shared" si="144"/>
        <v>10.206896551724141</v>
      </c>
      <c r="J87" s="19">
        <f t="shared" si="145"/>
        <v>0.44000000000000006</v>
      </c>
      <c r="K87" s="19">
        <f t="shared" si="145"/>
        <v>7.4800000000000013</v>
      </c>
      <c r="L87" s="18">
        <f t="shared" si="146"/>
        <v>12.896551724137934</v>
      </c>
      <c r="M87" s="19">
        <f t="shared" si="147"/>
        <v>2.8000000000000003</v>
      </c>
      <c r="N87" s="19">
        <f t="shared" si="147"/>
        <v>44.800000000000004</v>
      </c>
      <c r="O87" s="18">
        <f t="shared" si="148"/>
        <v>77.24137931034484</v>
      </c>
      <c r="P87" s="19">
        <f t="shared" si="149"/>
        <v>0</v>
      </c>
      <c r="Q87" s="19">
        <f t="shared" si="149"/>
        <v>0</v>
      </c>
      <c r="R87" s="19">
        <f t="shared" si="149"/>
        <v>0.48</v>
      </c>
      <c r="S87" s="19">
        <f t="shared" si="150"/>
        <v>4.0127999999999995</v>
      </c>
      <c r="T87" s="18">
        <f t="shared" si="151"/>
        <v>6.9186206896551719</v>
      </c>
      <c r="U87" s="19">
        <f t="shared" si="152"/>
        <v>8.0000000000000016E-2</v>
      </c>
      <c r="V87" s="19">
        <f t="shared" si="152"/>
        <v>4.0000000000000008E-2</v>
      </c>
      <c r="W87" s="19">
        <f t="shared" si="153"/>
        <v>1.4800000000000002</v>
      </c>
      <c r="X87" s="19">
        <f t="shared" si="154"/>
        <v>2.5517241379310351</v>
      </c>
      <c r="Y87" s="19">
        <f t="shared" si="155"/>
        <v>0</v>
      </c>
      <c r="Z87" s="19">
        <f t="shared" si="155"/>
        <v>8.0000000000000016E-2</v>
      </c>
      <c r="AA87" s="19" t="e">
        <f t="shared" si="156"/>
        <v>#DIV/0!</v>
      </c>
      <c r="AB87" s="19">
        <f t="shared" si="157"/>
        <v>0.5</v>
      </c>
      <c r="AC87" s="19">
        <f t="shared" si="158"/>
        <v>2.68</v>
      </c>
      <c r="AD87" s="19">
        <f t="shared" si="158"/>
        <v>4.0000000000000008E-2</v>
      </c>
      <c r="AE87" s="19">
        <f t="shared" si="159"/>
        <v>66.999999999999986</v>
      </c>
      <c r="AF87" s="19">
        <f t="shared" si="160"/>
        <v>0</v>
      </c>
      <c r="AG87" s="19">
        <f t="shared" si="160"/>
        <v>0</v>
      </c>
      <c r="AH87" s="19">
        <f t="shared" si="160"/>
        <v>0.36000000000000004</v>
      </c>
      <c r="AI87" s="19">
        <f t="shared" si="160"/>
        <v>32.4</v>
      </c>
      <c r="AJ87" s="19">
        <f t="shared" si="160"/>
        <v>0</v>
      </c>
      <c r="AK87" s="19">
        <f t="shared" si="160"/>
        <v>1512</v>
      </c>
      <c r="AL87" s="19">
        <f t="shared" si="160"/>
        <v>0</v>
      </c>
      <c r="AM87" s="19">
        <f t="shared" si="160"/>
        <v>0</v>
      </c>
      <c r="AN87" s="19">
        <f t="shared" si="161"/>
        <v>145</v>
      </c>
      <c r="AO87" s="31"/>
      <c r="AP87" s="17" t="s">
        <v>106</v>
      </c>
      <c r="AQ87" s="16">
        <v>100</v>
      </c>
      <c r="AR87" s="19">
        <v>145</v>
      </c>
      <c r="AS87" s="19">
        <v>34</v>
      </c>
      <c r="AT87" s="19">
        <v>0.4</v>
      </c>
      <c r="AU87" s="19">
        <v>14.8</v>
      </c>
      <c r="AV87" s="19">
        <v>1.1000000000000001</v>
      </c>
      <c r="AW87" s="19">
        <v>18.700000000000003</v>
      </c>
      <c r="AX87" s="19">
        <v>7</v>
      </c>
      <c r="AY87" s="19">
        <v>112</v>
      </c>
      <c r="AZ87" s="19">
        <v>0</v>
      </c>
      <c r="BA87" s="19">
        <v>0</v>
      </c>
      <c r="BB87" s="19">
        <v>1.2</v>
      </c>
      <c r="BC87" s="19">
        <v>10.031999999999998</v>
      </c>
      <c r="BD87" s="19">
        <v>0.2</v>
      </c>
      <c r="BE87" s="19">
        <v>0.1</v>
      </c>
      <c r="BF87" s="19">
        <v>3.7</v>
      </c>
      <c r="BG87" s="19">
        <v>0</v>
      </c>
      <c r="BH87" s="19">
        <v>0.2</v>
      </c>
      <c r="BI87" s="19">
        <v>6.7</v>
      </c>
      <c r="BJ87" s="19">
        <v>0.1</v>
      </c>
      <c r="BK87" s="19">
        <v>0</v>
      </c>
      <c r="BL87" s="19">
        <v>0</v>
      </c>
      <c r="BM87" s="19">
        <v>0.9</v>
      </c>
      <c r="BN87" s="19">
        <v>81</v>
      </c>
      <c r="BO87" s="19">
        <v>0</v>
      </c>
      <c r="BP87" s="19">
        <v>3780</v>
      </c>
      <c r="BQ87" s="19">
        <v>0</v>
      </c>
      <c r="BR87" s="19">
        <v>0</v>
      </c>
    </row>
    <row r="88" spans="1:70" s="16" customFormat="1">
      <c r="A88" s="16">
        <v>2</v>
      </c>
      <c r="B88" s="16">
        <v>200</v>
      </c>
      <c r="C88" s="17" t="s">
        <v>107</v>
      </c>
      <c r="D88" s="16">
        <v>4.5</v>
      </c>
      <c r="E88" s="18">
        <f t="shared" si="143"/>
        <v>49.320000000000007</v>
      </c>
      <c r="F88" s="19">
        <f t="shared" si="143"/>
        <v>11.799043062200958</v>
      </c>
      <c r="G88" s="19">
        <f t="shared" si="143"/>
        <v>0.81</v>
      </c>
      <c r="H88" s="19">
        <f t="shared" si="143"/>
        <v>29.970000000000006</v>
      </c>
      <c r="I88" s="18">
        <f t="shared" si="144"/>
        <v>60.766423357664237</v>
      </c>
      <c r="J88" s="19">
        <f t="shared" si="145"/>
        <v>0.63</v>
      </c>
      <c r="K88" s="19">
        <f t="shared" si="145"/>
        <v>10.709999999999999</v>
      </c>
      <c r="L88" s="18">
        <f t="shared" si="146"/>
        <v>21.715328467153281</v>
      </c>
      <c r="M88" s="19">
        <f t="shared" si="147"/>
        <v>0.54</v>
      </c>
      <c r="N88" s="19">
        <f t="shared" si="147"/>
        <v>8.64</v>
      </c>
      <c r="O88" s="18">
        <f t="shared" si="148"/>
        <v>17.518248175182478</v>
      </c>
      <c r="P88" s="19">
        <f t="shared" si="149"/>
        <v>0</v>
      </c>
      <c r="Q88" s="19">
        <f t="shared" si="149"/>
        <v>0</v>
      </c>
      <c r="R88" s="19">
        <f t="shared" si="149"/>
        <v>0</v>
      </c>
      <c r="S88" s="19">
        <f t="shared" si="150"/>
        <v>0</v>
      </c>
      <c r="T88" s="18">
        <f t="shared" si="151"/>
        <v>0</v>
      </c>
      <c r="U88" s="19">
        <f t="shared" si="152"/>
        <v>1.8900000000000001</v>
      </c>
      <c r="V88" s="19">
        <f t="shared" si="152"/>
        <v>0</v>
      </c>
      <c r="W88" s="19">
        <f t="shared" si="153"/>
        <v>0</v>
      </c>
      <c r="X88" s="19">
        <f t="shared" si="154"/>
        <v>0</v>
      </c>
      <c r="Y88" s="19">
        <f t="shared" si="155"/>
        <v>0</v>
      </c>
      <c r="Z88" s="19">
        <f t="shared" si="155"/>
        <v>0</v>
      </c>
      <c r="AA88" s="19" t="e">
        <f t="shared" si="156"/>
        <v>#DIV/0!</v>
      </c>
      <c r="AB88" s="19" t="e">
        <f t="shared" si="157"/>
        <v>#DIV/0!</v>
      </c>
      <c r="AC88" s="19">
        <f t="shared" si="158"/>
        <v>9.0000000000000011E-2</v>
      </c>
      <c r="AD88" s="19">
        <f t="shared" si="158"/>
        <v>0.45</v>
      </c>
      <c r="AE88" s="19">
        <f t="shared" si="159"/>
        <v>0.2</v>
      </c>
      <c r="AF88" s="19">
        <f t="shared" si="160"/>
        <v>0</v>
      </c>
      <c r="AG88" s="19">
        <f t="shared" si="160"/>
        <v>0</v>
      </c>
      <c r="AH88" s="19">
        <f t="shared" si="160"/>
        <v>0</v>
      </c>
      <c r="AI88" s="19">
        <f t="shared" si="160"/>
        <v>0</v>
      </c>
      <c r="AJ88" s="19">
        <f t="shared" si="160"/>
        <v>0</v>
      </c>
      <c r="AK88" s="19">
        <f t="shared" si="160"/>
        <v>0</v>
      </c>
      <c r="AL88" s="19">
        <f t="shared" si="160"/>
        <v>0</v>
      </c>
      <c r="AM88" s="19">
        <f t="shared" si="160"/>
        <v>0</v>
      </c>
      <c r="AN88" s="19">
        <f t="shared" si="161"/>
        <v>1096</v>
      </c>
      <c r="AO88" s="31"/>
      <c r="AP88" s="17" t="s">
        <v>107</v>
      </c>
      <c r="AQ88" s="16">
        <v>5</v>
      </c>
      <c r="AR88" s="19">
        <v>54.800000000000004</v>
      </c>
      <c r="AS88" s="19">
        <v>13.110047846889954</v>
      </c>
      <c r="AT88" s="19">
        <v>0.9</v>
      </c>
      <c r="AU88" s="19">
        <v>33.300000000000004</v>
      </c>
      <c r="AV88" s="19">
        <v>0.7</v>
      </c>
      <c r="AW88" s="19">
        <v>11.899999999999999</v>
      </c>
      <c r="AX88" s="19">
        <v>0.6</v>
      </c>
      <c r="AY88" s="19">
        <v>9.6</v>
      </c>
      <c r="AZ88" s="19">
        <v>0</v>
      </c>
      <c r="BA88" s="19">
        <v>0</v>
      </c>
      <c r="BB88" s="19">
        <v>0</v>
      </c>
      <c r="BC88" s="19">
        <v>0</v>
      </c>
      <c r="BD88" s="19">
        <v>2.1</v>
      </c>
      <c r="BE88" s="19">
        <v>0</v>
      </c>
      <c r="BF88" s="19">
        <v>0</v>
      </c>
      <c r="BG88" s="19">
        <v>0</v>
      </c>
      <c r="BH88" s="19">
        <v>0</v>
      </c>
      <c r="BI88" s="19">
        <v>0.1</v>
      </c>
      <c r="BJ88" s="19">
        <v>0.5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</row>
    <row r="89" spans="1:70" s="16" customFormat="1">
      <c r="A89" s="16">
        <v>2</v>
      </c>
      <c r="B89" s="16">
        <v>200</v>
      </c>
      <c r="C89" s="17" t="s">
        <v>27</v>
      </c>
      <c r="D89" s="16">
        <v>1</v>
      </c>
      <c r="E89" s="18">
        <f t="shared" si="143"/>
        <v>0</v>
      </c>
      <c r="F89" s="19">
        <f t="shared" si="143"/>
        <v>0</v>
      </c>
      <c r="G89" s="19">
        <f t="shared" si="143"/>
        <v>0</v>
      </c>
      <c r="H89" s="19">
        <f t="shared" si="143"/>
        <v>0</v>
      </c>
      <c r="I89" s="18" t="e">
        <f t="shared" si="144"/>
        <v>#DIV/0!</v>
      </c>
      <c r="J89" s="19">
        <f t="shared" si="145"/>
        <v>0</v>
      </c>
      <c r="K89" s="19">
        <f t="shared" si="145"/>
        <v>0</v>
      </c>
      <c r="L89" s="18" t="e">
        <f t="shared" si="146"/>
        <v>#DIV/0!</v>
      </c>
      <c r="M89" s="19">
        <f t="shared" si="147"/>
        <v>0</v>
      </c>
      <c r="N89" s="19">
        <f t="shared" si="147"/>
        <v>0</v>
      </c>
      <c r="O89" s="18" t="e">
        <f t="shared" si="148"/>
        <v>#DIV/0!</v>
      </c>
      <c r="P89" s="19">
        <f t="shared" si="149"/>
        <v>0</v>
      </c>
      <c r="Q89" s="19">
        <f t="shared" si="149"/>
        <v>0</v>
      </c>
      <c r="R89" s="19">
        <f t="shared" si="149"/>
        <v>0</v>
      </c>
      <c r="S89" s="19">
        <f t="shared" si="150"/>
        <v>0</v>
      </c>
      <c r="T89" s="18" t="e">
        <f t="shared" si="151"/>
        <v>#DIV/0!</v>
      </c>
      <c r="U89" s="19">
        <f t="shared" si="152"/>
        <v>0.97125000000000006</v>
      </c>
      <c r="V89" s="19">
        <f t="shared" si="152"/>
        <v>0</v>
      </c>
      <c r="W89" s="19">
        <f t="shared" si="153"/>
        <v>0</v>
      </c>
      <c r="X89" s="19" t="e">
        <f t="shared" si="154"/>
        <v>#DIV/0!</v>
      </c>
      <c r="Y89" s="19">
        <f t="shared" si="155"/>
        <v>0</v>
      </c>
      <c r="Z89" s="19">
        <f t="shared" si="155"/>
        <v>0</v>
      </c>
      <c r="AA89" s="19" t="e">
        <f t="shared" si="156"/>
        <v>#DIV/0!</v>
      </c>
      <c r="AB89" s="19" t="e">
        <f t="shared" si="157"/>
        <v>#DIV/0!</v>
      </c>
      <c r="AC89" s="19">
        <f t="shared" si="158"/>
        <v>0</v>
      </c>
      <c r="AD89" s="19">
        <f t="shared" si="158"/>
        <v>0</v>
      </c>
      <c r="AE89" s="19" t="e">
        <f t="shared" si="159"/>
        <v>#DIV/0!</v>
      </c>
      <c r="AF89" s="19">
        <f t="shared" si="160"/>
        <v>0</v>
      </c>
      <c r="AG89" s="19">
        <f t="shared" si="160"/>
        <v>0</v>
      </c>
      <c r="AH89" s="19">
        <f t="shared" si="160"/>
        <v>0</v>
      </c>
      <c r="AI89" s="19">
        <f t="shared" si="160"/>
        <v>0</v>
      </c>
      <c r="AJ89" s="19">
        <f t="shared" si="160"/>
        <v>0</v>
      </c>
      <c r="AK89" s="19">
        <f t="shared" si="160"/>
        <v>0</v>
      </c>
      <c r="AL89" s="19">
        <f t="shared" si="160"/>
        <v>0</v>
      </c>
      <c r="AM89" s="19">
        <f t="shared" si="160"/>
        <v>0</v>
      </c>
      <c r="AN89" s="19">
        <f t="shared" si="161"/>
        <v>0</v>
      </c>
      <c r="AO89" s="31"/>
      <c r="AP89" s="17" t="s">
        <v>27</v>
      </c>
      <c r="AQ89" s="16">
        <v>100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97.125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</row>
    <row r="90" spans="1:70" s="16" customFormat="1">
      <c r="A90" s="16">
        <v>2</v>
      </c>
      <c r="B90" s="16">
        <v>200</v>
      </c>
      <c r="C90" s="17" t="s">
        <v>68</v>
      </c>
      <c r="D90" s="16">
        <v>0.4</v>
      </c>
      <c r="E90" s="18">
        <f t="shared" si="143"/>
        <v>0</v>
      </c>
      <c r="F90" s="19">
        <f t="shared" si="143"/>
        <v>0</v>
      </c>
      <c r="G90" s="19">
        <f t="shared" si="143"/>
        <v>1.32E-2</v>
      </c>
      <c r="H90" s="19">
        <f t="shared" si="143"/>
        <v>0.4884</v>
      </c>
      <c r="I90" s="18" t="e">
        <f t="shared" si="144"/>
        <v>#DIV/0!</v>
      </c>
      <c r="J90" s="19">
        <f t="shared" si="145"/>
        <v>4.36E-2</v>
      </c>
      <c r="K90" s="19">
        <f t="shared" si="145"/>
        <v>0.74120000000000008</v>
      </c>
      <c r="L90" s="18" t="e">
        <f t="shared" si="146"/>
        <v>#DIV/0!</v>
      </c>
      <c r="M90" s="19">
        <f t="shared" si="147"/>
        <v>0</v>
      </c>
      <c r="N90" s="19">
        <f t="shared" si="147"/>
        <v>0</v>
      </c>
      <c r="O90" s="18" t="e">
        <f t="shared" si="148"/>
        <v>#DIV/0!</v>
      </c>
      <c r="P90" s="19">
        <f t="shared" si="149"/>
        <v>0</v>
      </c>
      <c r="Q90" s="19">
        <f t="shared" si="149"/>
        <v>0</v>
      </c>
      <c r="R90" s="19">
        <f t="shared" si="149"/>
        <v>0.106</v>
      </c>
      <c r="S90" s="19">
        <f t="shared" si="150"/>
        <v>0.88615999999999995</v>
      </c>
      <c r="T90" s="18" t="e">
        <f t="shared" si="151"/>
        <v>#DIV/0!</v>
      </c>
      <c r="U90" s="19">
        <f t="shared" si="152"/>
        <v>4.4000000000000002E-4</v>
      </c>
      <c r="V90" s="19">
        <f t="shared" si="152"/>
        <v>0</v>
      </c>
      <c r="W90" s="19">
        <f t="shared" si="153"/>
        <v>0</v>
      </c>
      <c r="X90" s="19" t="e">
        <f t="shared" si="154"/>
        <v>#DIV/0!</v>
      </c>
      <c r="Y90" s="19">
        <f t="shared" si="155"/>
        <v>0</v>
      </c>
      <c r="Z90" s="19">
        <f t="shared" si="155"/>
        <v>0</v>
      </c>
      <c r="AA90" s="19" t="e">
        <f t="shared" si="156"/>
        <v>#DIV/0!</v>
      </c>
      <c r="AB90" s="19" t="e">
        <f t="shared" si="157"/>
        <v>#DIV/0!</v>
      </c>
      <c r="AC90" s="19">
        <f t="shared" si="158"/>
        <v>0</v>
      </c>
      <c r="AD90" s="19">
        <f t="shared" si="158"/>
        <v>0</v>
      </c>
      <c r="AE90" s="19" t="e">
        <f t="shared" si="159"/>
        <v>#DIV/0!</v>
      </c>
      <c r="AF90" s="19">
        <f t="shared" si="160"/>
        <v>0</v>
      </c>
      <c r="AG90" s="19">
        <f t="shared" si="160"/>
        <v>0</v>
      </c>
      <c r="AH90" s="19">
        <f t="shared" si="160"/>
        <v>0</v>
      </c>
      <c r="AI90" s="19">
        <f t="shared" si="160"/>
        <v>0</v>
      </c>
      <c r="AJ90" s="19">
        <f t="shared" si="160"/>
        <v>0</v>
      </c>
      <c r="AK90" s="19">
        <f t="shared" si="160"/>
        <v>0.46</v>
      </c>
      <c r="AL90" s="19">
        <f t="shared" si="160"/>
        <v>0</v>
      </c>
      <c r="AM90" s="19">
        <f t="shared" si="160"/>
        <v>0</v>
      </c>
      <c r="AN90" s="19">
        <f t="shared" si="161"/>
        <v>0</v>
      </c>
      <c r="AO90" s="31"/>
      <c r="AP90" s="17" t="s">
        <v>68</v>
      </c>
      <c r="AQ90" s="16">
        <v>100</v>
      </c>
      <c r="AR90" s="19">
        <v>0</v>
      </c>
      <c r="AS90" s="19">
        <v>0</v>
      </c>
      <c r="AT90" s="19">
        <v>3.3</v>
      </c>
      <c r="AU90" s="19">
        <f>AT90*37</f>
        <v>122.1</v>
      </c>
      <c r="AV90" s="19">
        <v>10.9</v>
      </c>
      <c r="AW90" s="19">
        <v>185.3</v>
      </c>
      <c r="AX90" s="19">
        <v>0</v>
      </c>
      <c r="AY90" s="19">
        <v>0</v>
      </c>
      <c r="AZ90" s="19">
        <v>0</v>
      </c>
      <c r="BA90" s="19">
        <v>0</v>
      </c>
      <c r="BB90" s="19">
        <v>26.5</v>
      </c>
      <c r="BC90" s="19">
        <f>BB90*8.36</f>
        <v>221.54</v>
      </c>
      <c r="BD90" s="19">
        <v>0.11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115</v>
      </c>
      <c r="BQ90" s="19">
        <v>0</v>
      </c>
      <c r="BR90" s="19">
        <v>0</v>
      </c>
    </row>
    <row r="91" spans="1:70" s="16" customFormat="1">
      <c r="A91" s="16">
        <v>2</v>
      </c>
      <c r="B91" s="16">
        <v>200</v>
      </c>
      <c r="C91" s="17" t="s">
        <v>75</v>
      </c>
      <c r="D91" s="16">
        <v>20</v>
      </c>
      <c r="E91" s="18">
        <f t="shared" si="143"/>
        <v>62.741600000000005</v>
      </c>
      <c r="F91" s="19">
        <f t="shared" si="143"/>
        <v>15.009952153110049</v>
      </c>
      <c r="G91" s="19">
        <f t="shared" si="143"/>
        <v>4.0000000000000008E-2</v>
      </c>
      <c r="H91" s="19">
        <f t="shared" si="143"/>
        <v>1.4800000000000002</v>
      </c>
      <c r="I91" s="18">
        <f t="shared" si="144"/>
        <v>2.3588815076440515</v>
      </c>
      <c r="J91" s="19">
        <f t="shared" si="145"/>
        <v>0.9</v>
      </c>
      <c r="K91" s="19">
        <f t="shared" si="145"/>
        <v>15.3</v>
      </c>
      <c r="L91" s="18">
        <f t="shared" si="146"/>
        <v>24.385734504698636</v>
      </c>
      <c r="M91" s="19">
        <f t="shared" si="147"/>
        <v>2.58</v>
      </c>
      <c r="N91" s="19">
        <f t="shared" si="147"/>
        <v>41.28</v>
      </c>
      <c r="O91" s="18">
        <f t="shared" si="148"/>
        <v>65.79366799699082</v>
      </c>
      <c r="P91" s="19">
        <f t="shared" si="149"/>
        <v>0</v>
      </c>
      <c r="Q91" s="19">
        <f t="shared" si="149"/>
        <v>0</v>
      </c>
      <c r="R91" s="19">
        <f t="shared" si="149"/>
        <v>0.55999999999999994</v>
      </c>
      <c r="S91" s="19">
        <f t="shared" si="150"/>
        <v>4.6815999999999995</v>
      </c>
      <c r="T91" s="18">
        <f t="shared" si="151"/>
        <v>7.4617159906664785</v>
      </c>
      <c r="U91" s="19">
        <f t="shared" si="152"/>
        <v>0.12</v>
      </c>
      <c r="V91" s="19">
        <f t="shared" si="152"/>
        <v>0</v>
      </c>
      <c r="W91" s="19">
        <f t="shared" si="153"/>
        <v>0</v>
      </c>
      <c r="X91" s="19">
        <f t="shared" si="154"/>
        <v>0</v>
      </c>
      <c r="Y91" s="19">
        <f t="shared" si="155"/>
        <v>0</v>
      </c>
      <c r="Z91" s="19">
        <f t="shared" si="155"/>
        <v>2.0000000000000004E-2</v>
      </c>
      <c r="AA91" s="19" t="e">
        <f t="shared" si="156"/>
        <v>#DIV/0!</v>
      </c>
      <c r="AB91" s="19">
        <f t="shared" si="157"/>
        <v>0</v>
      </c>
      <c r="AC91" s="19">
        <f t="shared" si="158"/>
        <v>2.52</v>
      </c>
      <c r="AD91" s="19">
        <f t="shared" si="158"/>
        <v>0.06</v>
      </c>
      <c r="AE91" s="19">
        <f t="shared" si="159"/>
        <v>42</v>
      </c>
      <c r="AF91" s="19">
        <f t="shared" si="160"/>
        <v>0</v>
      </c>
      <c r="AG91" s="19">
        <f t="shared" si="160"/>
        <v>0</v>
      </c>
      <c r="AH91" s="19">
        <f t="shared" si="160"/>
        <v>1.0740000000000001</v>
      </c>
      <c r="AI91" s="19">
        <f t="shared" si="160"/>
        <v>7.6000000000000005</v>
      </c>
      <c r="AJ91" s="19">
        <f t="shared" si="160"/>
        <v>0</v>
      </c>
      <c r="AK91" s="19">
        <f t="shared" si="160"/>
        <v>260</v>
      </c>
      <c r="AL91" s="19">
        <f t="shared" si="160"/>
        <v>0</v>
      </c>
      <c r="AM91" s="19">
        <f t="shared" si="160"/>
        <v>0</v>
      </c>
      <c r="AN91" s="19">
        <f t="shared" si="161"/>
        <v>313.70800000000003</v>
      </c>
      <c r="AO91" s="31"/>
      <c r="AP91" s="17" t="s">
        <v>75</v>
      </c>
      <c r="AQ91" s="16">
        <v>100</v>
      </c>
      <c r="AR91" s="19">
        <v>313.70800000000003</v>
      </c>
      <c r="AS91" s="19">
        <v>75.049760765550246</v>
      </c>
      <c r="AT91" s="19">
        <v>0.2</v>
      </c>
      <c r="AU91" s="19">
        <v>7.4</v>
      </c>
      <c r="AV91" s="19">
        <v>4.5</v>
      </c>
      <c r="AW91" s="19">
        <v>76.5</v>
      </c>
      <c r="AX91" s="19">
        <v>12.9</v>
      </c>
      <c r="AY91" s="19">
        <v>206.4</v>
      </c>
      <c r="AZ91" s="19">
        <v>0</v>
      </c>
      <c r="BA91" s="19">
        <v>0</v>
      </c>
      <c r="BB91" s="19">
        <v>2.8</v>
      </c>
      <c r="BC91" s="19">
        <v>23.407999999999998</v>
      </c>
      <c r="BD91" s="19">
        <v>0.6</v>
      </c>
      <c r="BE91" s="19">
        <v>0</v>
      </c>
      <c r="BF91" s="19">
        <v>0</v>
      </c>
      <c r="BG91" s="19">
        <v>0</v>
      </c>
      <c r="BH91" s="19">
        <v>0.1</v>
      </c>
      <c r="BI91" s="19">
        <v>12.6</v>
      </c>
      <c r="BJ91" s="19">
        <v>0.3</v>
      </c>
      <c r="BK91" s="19">
        <v>0</v>
      </c>
      <c r="BL91" s="19">
        <v>0</v>
      </c>
      <c r="BM91" s="19">
        <v>5.37</v>
      </c>
      <c r="BN91" s="19">
        <v>38</v>
      </c>
      <c r="BO91" s="19">
        <v>0</v>
      </c>
      <c r="BP91" s="19">
        <v>1300</v>
      </c>
      <c r="BQ91" s="19">
        <v>0</v>
      </c>
      <c r="BR91" s="19">
        <v>0</v>
      </c>
    </row>
    <row r="92" spans="1:70" s="16" customFormat="1">
      <c r="A92" s="16">
        <v>2</v>
      </c>
      <c r="B92" s="16">
        <v>200</v>
      </c>
      <c r="C92" s="17" t="s">
        <v>67</v>
      </c>
      <c r="D92" s="16">
        <v>55.2</v>
      </c>
      <c r="E92" s="18">
        <f t="shared" si="143"/>
        <v>43.656576000000008</v>
      </c>
      <c r="F92" s="19">
        <f t="shared" si="143"/>
        <v>10.444156937799045</v>
      </c>
      <c r="G92" s="19">
        <f t="shared" si="143"/>
        <v>0.11040000000000001</v>
      </c>
      <c r="H92" s="19">
        <f t="shared" si="143"/>
        <v>4.0848000000000004</v>
      </c>
      <c r="I92" s="18">
        <f t="shared" si="144"/>
        <v>9.3566659923123598</v>
      </c>
      <c r="J92" s="19">
        <f t="shared" si="145"/>
        <v>0.55200000000000005</v>
      </c>
      <c r="K92" s="19">
        <f t="shared" si="145"/>
        <v>9.3840000000000003</v>
      </c>
      <c r="L92" s="18">
        <f t="shared" si="146"/>
        <v>21.495043495852716</v>
      </c>
      <c r="M92" s="19">
        <f t="shared" si="147"/>
        <v>1.6560000000000001</v>
      </c>
      <c r="N92" s="19">
        <f t="shared" si="147"/>
        <v>26.496000000000002</v>
      </c>
      <c r="O92" s="18">
        <f t="shared" si="148"/>
        <v>60.691887517701794</v>
      </c>
      <c r="P92" s="19">
        <f t="shared" si="149"/>
        <v>0</v>
      </c>
      <c r="Q92" s="19">
        <f t="shared" si="149"/>
        <v>0</v>
      </c>
      <c r="R92" s="19">
        <f t="shared" si="149"/>
        <v>0.44160000000000005</v>
      </c>
      <c r="S92" s="19">
        <f t="shared" si="150"/>
        <v>3.6917759999999999</v>
      </c>
      <c r="T92" s="18">
        <f t="shared" si="151"/>
        <v>8.456402994133116</v>
      </c>
      <c r="U92" s="19">
        <f t="shared" si="152"/>
        <v>5.3820000000000007E-2</v>
      </c>
      <c r="V92" s="19">
        <f t="shared" si="152"/>
        <v>0</v>
      </c>
      <c r="W92" s="19">
        <f t="shared" si="153"/>
        <v>0</v>
      </c>
      <c r="X92" s="19">
        <f t="shared" si="154"/>
        <v>0</v>
      </c>
      <c r="Y92" s="19">
        <f t="shared" si="155"/>
        <v>0</v>
      </c>
      <c r="Z92" s="19">
        <f t="shared" si="155"/>
        <v>0</v>
      </c>
      <c r="AA92" s="19" t="e">
        <f t="shared" si="156"/>
        <v>#DIV/0!</v>
      </c>
      <c r="AB92" s="19" t="e">
        <f t="shared" si="157"/>
        <v>#DIV/0!</v>
      </c>
      <c r="AC92" s="19">
        <f t="shared" si="158"/>
        <v>1.5456000000000001</v>
      </c>
      <c r="AD92" s="19">
        <f t="shared" si="158"/>
        <v>0.11040000000000001</v>
      </c>
      <c r="AE92" s="19">
        <f t="shared" si="159"/>
        <v>14</v>
      </c>
      <c r="AF92" s="19">
        <f t="shared" si="160"/>
        <v>0</v>
      </c>
      <c r="AG92" s="19">
        <f t="shared" si="160"/>
        <v>0.44160000000000005</v>
      </c>
      <c r="AH92" s="19">
        <f t="shared" si="160"/>
        <v>0.66239999999999999</v>
      </c>
      <c r="AI92" s="19">
        <f t="shared" si="160"/>
        <v>6.6240000000000006</v>
      </c>
      <c r="AJ92" s="19">
        <f t="shared" si="160"/>
        <v>0</v>
      </c>
      <c r="AK92" s="19">
        <f t="shared" si="160"/>
        <v>121.44000000000001</v>
      </c>
      <c r="AL92" s="19">
        <f t="shared" si="160"/>
        <v>0</v>
      </c>
      <c r="AM92" s="19">
        <f t="shared" si="160"/>
        <v>0</v>
      </c>
      <c r="AN92" s="19">
        <f t="shared" si="161"/>
        <v>79.088000000000008</v>
      </c>
      <c r="AO92" s="31"/>
      <c r="AP92" s="17" t="s">
        <v>67</v>
      </c>
      <c r="AQ92" s="16">
        <v>50</v>
      </c>
      <c r="AR92" s="19">
        <v>39.544000000000004</v>
      </c>
      <c r="AS92" s="19">
        <v>9.4602870813397146</v>
      </c>
      <c r="AT92" s="19">
        <v>0.1</v>
      </c>
      <c r="AU92" s="19">
        <v>3.7</v>
      </c>
      <c r="AV92" s="19">
        <v>0.5</v>
      </c>
      <c r="AW92" s="19">
        <v>8.5</v>
      </c>
      <c r="AX92" s="19">
        <v>1.5</v>
      </c>
      <c r="AY92" s="19">
        <v>24</v>
      </c>
      <c r="AZ92" s="19">
        <v>0</v>
      </c>
      <c r="BA92" s="19">
        <v>0</v>
      </c>
      <c r="BB92" s="19">
        <v>0.4</v>
      </c>
      <c r="BC92" s="19">
        <v>3.3439999999999999</v>
      </c>
      <c r="BD92" s="19">
        <v>4.8750000000000002E-2</v>
      </c>
      <c r="BE92" s="19">
        <v>0</v>
      </c>
      <c r="BF92" s="19">
        <v>0</v>
      </c>
      <c r="BG92" s="19">
        <v>0</v>
      </c>
      <c r="BH92" s="19">
        <v>0</v>
      </c>
      <c r="BI92" s="19">
        <v>1.4</v>
      </c>
      <c r="BJ92" s="19">
        <v>0.1</v>
      </c>
      <c r="BK92" s="19">
        <v>0</v>
      </c>
      <c r="BL92" s="19">
        <v>0.4</v>
      </c>
      <c r="BM92" s="19">
        <v>0.6</v>
      </c>
      <c r="BN92" s="19">
        <v>6</v>
      </c>
      <c r="BO92" s="19">
        <v>0</v>
      </c>
      <c r="BP92" s="19">
        <v>110</v>
      </c>
      <c r="BQ92" s="19">
        <v>0</v>
      </c>
      <c r="BR92" s="19">
        <v>0</v>
      </c>
    </row>
    <row r="93" spans="1:70" s="16" customFormat="1">
      <c r="A93" s="16">
        <v>2</v>
      </c>
      <c r="B93" s="16">
        <v>200</v>
      </c>
      <c r="C93" s="17" t="s">
        <v>161</v>
      </c>
      <c r="D93" s="16">
        <v>19.8</v>
      </c>
      <c r="E93" s="18">
        <f t="shared" si="143"/>
        <v>383.13</v>
      </c>
      <c r="F93" s="19">
        <f t="shared" si="143"/>
        <v>91.08</v>
      </c>
      <c r="G93" s="19">
        <f t="shared" si="143"/>
        <v>3.1482000000000001</v>
      </c>
      <c r="H93" s="19">
        <f t="shared" si="143"/>
        <v>116.48340000000002</v>
      </c>
      <c r="I93" s="18">
        <f t="shared" si="144"/>
        <v>30.403100775193803</v>
      </c>
      <c r="J93" s="19">
        <f t="shared" si="145"/>
        <v>2.4552</v>
      </c>
      <c r="K93" s="19">
        <f t="shared" si="145"/>
        <v>41.738400000000006</v>
      </c>
      <c r="L93" s="18">
        <f t="shared" si="146"/>
        <v>10.894056847545221</v>
      </c>
      <c r="M93" s="19">
        <f t="shared" si="147"/>
        <v>12.830400000000001</v>
      </c>
      <c r="N93" s="19">
        <f t="shared" si="147"/>
        <v>205.28640000000001</v>
      </c>
      <c r="O93" s="18">
        <f t="shared" si="148"/>
        <v>53.581395348837212</v>
      </c>
      <c r="P93" s="19">
        <f t="shared" si="149"/>
        <v>0</v>
      </c>
      <c r="Q93" s="19">
        <f t="shared" si="149"/>
        <v>0</v>
      </c>
      <c r="R93" s="19">
        <f t="shared" si="149"/>
        <v>0.79200000000000004</v>
      </c>
      <c r="S93" s="19">
        <f t="shared" si="150"/>
        <v>6.6211199999999995</v>
      </c>
      <c r="T93" s="18">
        <f t="shared" si="151"/>
        <v>1.7281653746770025</v>
      </c>
      <c r="U93" s="19">
        <f t="shared" si="152"/>
        <v>0.19800000000000001</v>
      </c>
      <c r="V93" s="19">
        <f t="shared" si="152"/>
        <v>0.29700000000000004</v>
      </c>
      <c r="W93" s="19">
        <f t="shared" si="153"/>
        <v>10.989000000000001</v>
      </c>
      <c r="X93" s="19">
        <f t="shared" si="154"/>
        <v>2.8682170542635661</v>
      </c>
      <c r="Y93" s="19">
        <f t="shared" si="155"/>
        <v>1.9404000000000001</v>
      </c>
      <c r="Z93" s="19">
        <f t="shared" si="155"/>
        <v>0.69300000000000006</v>
      </c>
      <c r="AA93" s="19">
        <f t="shared" si="156"/>
        <v>0.15306122448979592</v>
      </c>
      <c r="AB93" s="19">
        <f t="shared" si="157"/>
        <v>0.4285714285714286</v>
      </c>
      <c r="AC93" s="19">
        <f t="shared" si="158"/>
        <v>0.87120000000000009</v>
      </c>
      <c r="AD93" s="19">
        <f t="shared" si="158"/>
        <v>0</v>
      </c>
      <c r="AE93" s="19" t="e">
        <f t="shared" si="159"/>
        <v>#DIV/0!</v>
      </c>
      <c r="AF93" s="19">
        <f t="shared" si="160"/>
        <v>0</v>
      </c>
      <c r="AG93" s="19">
        <f t="shared" si="160"/>
        <v>0</v>
      </c>
      <c r="AH93" s="19">
        <f t="shared" si="160"/>
        <v>0</v>
      </c>
      <c r="AI93" s="19">
        <f t="shared" si="160"/>
        <v>0</v>
      </c>
      <c r="AJ93" s="19">
        <f t="shared" si="160"/>
        <v>0</v>
      </c>
      <c r="AK93" s="19">
        <f t="shared" si="160"/>
        <v>0</v>
      </c>
      <c r="AL93" s="19">
        <f t="shared" si="160"/>
        <v>0</v>
      </c>
      <c r="AM93" s="19">
        <f t="shared" si="160"/>
        <v>0</v>
      </c>
      <c r="AN93" s="19">
        <f t="shared" si="161"/>
        <v>1934.9999999999998</v>
      </c>
      <c r="AO93" s="31"/>
      <c r="AP93" s="17" t="s">
        <v>161</v>
      </c>
      <c r="AQ93" s="16">
        <v>100</v>
      </c>
      <c r="AR93" s="19">
        <v>1935</v>
      </c>
      <c r="AS93" s="19">
        <v>460</v>
      </c>
      <c r="AT93" s="19">
        <v>15.9</v>
      </c>
      <c r="AU93" s="19">
        <f>AT93*37</f>
        <v>588.30000000000007</v>
      </c>
      <c r="AV93" s="19">
        <v>12.4</v>
      </c>
      <c r="AW93" s="19">
        <f>AV93*17</f>
        <v>210.8</v>
      </c>
      <c r="AX93" s="19">
        <v>64.8</v>
      </c>
      <c r="AY93" s="19">
        <f>AX93*16</f>
        <v>1036.8</v>
      </c>
      <c r="AZ93" s="19">
        <v>0</v>
      </c>
      <c r="BA93" s="19">
        <v>0</v>
      </c>
      <c r="BB93" s="19">
        <v>4</v>
      </c>
      <c r="BC93" s="19">
        <f>BB93*8.36</f>
        <v>33.44</v>
      </c>
      <c r="BD93" s="19">
        <v>1</v>
      </c>
      <c r="BE93" s="19">
        <v>1.5</v>
      </c>
      <c r="BF93" s="19">
        <f>BE93*37</f>
        <v>55.5</v>
      </c>
      <c r="BG93" s="19">
        <v>9.8000000000000007</v>
      </c>
      <c r="BH93" s="19">
        <v>3.5</v>
      </c>
      <c r="BI93" s="19">
        <v>4.4000000000000004</v>
      </c>
      <c r="BJ93" s="19"/>
      <c r="BK93" s="19"/>
      <c r="BL93" s="19"/>
      <c r="BM93" s="19"/>
      <c r="BN93" s="19"/>
      <c r="BO93" s="19"/>
      <c r="BP93" s="19"/>
      <c r="BQ93" s="19"/>
      <c r="BR93" s="19">
        <v>0</v>
      </c>
    </row>
    <row r="94" spans="1:70" s="16" customFormat="1">
      <c r="C94" s="17"/>
      <c r="E94" s="18"/>
      <c r="F94" s="19"/>
      <c r="G94" s="19"/>
      <c r="H94" s="19"/>
      <c r="I94" s="18"/>
      <c r="J94" s="19"/>
      <c r="K94" s="19"/>
      <c r="L94" s="18"/>
      <c r="M94" s="19"/>
      <c r="N94" s="19"/>
      <c r="O94" s="18"/>
      <c r="P94" s="19"/>
      <c r="Q94" s="19"/>
      <c r="R94" s="19"/>
      <c r="S94" s="19"/>
      <c r="T94" s="18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31"/>
      <c r="AP94" s="17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</row>
    <row r="95" spans="1:70" s="16" customFormat="1">
      <c r="A95" s="16">
        <v>2</v>
      </c>
      <c r="B95" s="16">
        <v>200</v>
      </c>
      <c r="C95" s="17" t="s">
        <v>89</v>
      </c>
      <c r="D95" s="16">
        <v>60</v>
      </c>
      <c r="E95" s="18">
        <f t="shared" ref="E95:H97" si="162">AR95*($D95/$AQ95)</f>
        <v>553.19999999999993</v>
      </c>
      <c r="F95" s="19">
        <f t="shared" si="162"/>
        <v>130.19999999999999</v>
      </c>
      <c r="G95" s="19">
        <f t="shared" si="162"/>
        <v>1.5</v>
      </c>
      <c r="H95" s="19">
        <f t="shared" si="162"/>
        <v>55.5</v>
      </c>
      <c r="I95" s="18">
        <f t="shared" ref="I95:I97" si="163">H95/$E95*100</f>
        <v>10.032537960954448</v>
      </c>
      <c r="J95" s="19">
        <f t="shared" ref="J95:K97" si="164">AV95*($D95/$AQ95)</f>
        <v>5.64</v>
      </c>
      <c r="K95" s="19">
        <f t="shared" si="164"/>
        <v>95.88000000000001</v>
      </c>
      <c r="L95" s="18">
        <f t="shared" ref="L95:L97" si="165">K95/$E95*100</f>
        <v>17.331887201735363</v>
      </c>
      <c r="M95" s="19">
        <f t="shared" ref="M95:N97" si="166">AX95*($D95/$AQ95)</f>
        <v>25.2</v>
      </c>
      <c r="N95" s="19">
        <f t="shared" si="166"/>
        <v>403.2</v>
      </c>
      <c r="O95" s="18">
        <f t="shared" ref="O95:O97" si="167">N95/$E95*100</f>
        <v>72.885032537960953</v>
      </c>
      <c r="P95" s="19">
        <f t="shared" ref="P95:R97" si="168">AZ95*($D95/$AQ95)</f>
        <v>0</v>
      </c>
      <c r="Q95" s="19">
        <f t="shared" si="168"/>
        <v>0</v>
      </c>
      <c r="R95" s="19">
        <f t="shared" si="168"/>
        <v>4.2</v>
      </c>
      <c r="S95" s="19">
        <f t="shared" ref="S95:S97" si="169">R95*8.36</f>
        <v>35.112000000000002</v>
      </c>
      <c r="T95" s="18">
        <f t="shared" ref="T95:T97" si="170">S95/$E95*100</f>
        <v>6.3470715835141007</v>
      </c>
      <c r="U95" s="19">
        <f t="shared" ref="U95:V97" si="171">BD95*($D95/$AQ95)</f>
        <v>0.72</v>
      </c>
      <c r="V95" s="19">
        <f t="shared" si="171"/>
        <v>0.3</v>
      </c>
      <c r="W95" s="19">
        <f t="shared" ref="W95:W97" si="172">V95*37</f>
        <v>11.1</v>
      </c>
      <c r="X95" s="19">
        <f t="shared" ref="X95:X97" si="173">W95/$E95*100</f>
        <v>2.0065075921908893</v>
      </c>
      <c r="Y95" s="19">
        <f t="shared" ref="Y95:Z97" si="174">BG95*($D95/$AQ95)</f>
        <v>0.36</v>
      </c>
      <c r="Z95" s="19">
        <f t="shared" si="174"/>
        <v>0.48</v>
      </c>
      <c r="AA95" s="19">
        <f t="shared" ref="AA95:AA97" si="175">V95/Y95</f>
        <v>0.83333333333333337</v>
      </c>
      <c r="AB95" s="19">
        <f t="shared" ref="AB95:AB97" si="176">V95/Z95</f>
        <v>0.625</v>
      </c>
      <c r="AC95" s="19">
        <f t="shared" ref="AC95:AD97" si="177">BI95*($D95/$AQ95)</f>
        <v>1.68</v>
      </c>
      <c r="AD95" s="19">
        <f t="shared" si="177"/>
        <v>23.58</v>
      </c>
      <c r="AE95" s="19">
        <f t="shared" ref="AE95:AE97" si="178">AC95/AD95</f>
        <v>7.124681933842239E-2</v>
      </c>
      <c r="AF95" s="19">
        <f t="shared" ref="AF95:AM97" si="179">BK95*($D95/$AQ95)</f>
        <v>0</v>
      </c>
      <c r="AG95" s="19">
        <f t="shared" si="179"/>
        <v>0</v>
      </c>
      <c r="AH95" s="19">
        <f t="shared" si="179"/>
        <v>0</v>
      </c>
      <c r="AI95" s="19">
        <f t="shared" si="179"/>
        <v>0</v>
      </c>
      <c r="AJ95" s="19">
        <f t="shared" si="179"/>
        <v>0</v>
      </c>
      <c r="AK95" s="19">
        <f t="shared" si="179"/>
        <v>0</v>
      </c>
      <c r="AL95" s="19">
        <f t="shared" si="179"/>
        <v>0</v>
      </c>
      <c r="AM95" s="19">
        <f t="shared" si="179"/>
        <v>0</v>
      </c>
      <c r="AN95" s="19">
        <f t="shared" ref="AN95:AN97" si="180">E95/D95*100</f>
        <v>921.99999999999989</v>
      </c>
      <c r="AO95" s="31"/>
      <c r="AP95" s="17" t="s">
        <v>89</v>
      </c>
      <c r="AQ95" s="16">
        <v>100</v>
      </c>
      <c r="AR95" s="19">
        <v>922</v>
      </c>
      <c r="AS95" s="19">
        <v>217</v>
      </c>
      <c r="AT95" s="19">
        <v>2.5</v>
      </c>
      <c r="AU95" s="19">
        <v>92.5</v>
      </c>
      <c r="AV95" s="19">
        <v>9.4</v>
      </c>
      <c r="AW95" s="19">
        <v>159.80000000000001</v>
      </c>
      <c r="AX95" s="19">
        <v>42</v>
      </c>
      <c r="AY95" s="19">
        <v>672</v>
      </c>
      <c r="AZ95" s="19">
        <v>0</v>
      </c>
      <c r="BA95" s="19">
        <v>0</v>
      </c>
      <c r="BB95" s="19">
        <v>7</v>
      </c>
      <c r="BC95" s="19">
        <v>58.519999999999996</v>
      </c>
      <c r="BD95" s="19">
        <v>1.2</v>
      </c>
      <c r="BE95" s="19">
        <v>0.5</v>
      </c>
      <c r="BF95" s="19">
        <v>18.5</v>
      </c>
      <c r="BG95" s="19">
        <v>0.6</v>
      </c>
      <c r="BH95" s="19">
        <v>0.8</v>
      </c>
      <c r="BI95" s="19">
        <v>2.8</v>
      </c>
      <c r="BJ95" s="19">
        <v>39.299999999999997</v>
      </c>
      <c r="BK95" s="19"/>
      <c r="BL95" s="19"/>
      <c r="BM95" s="19"/>
      <c r="BN95" s="19"/>
      <c r="BO95" s="19"/>
      <c r="BP95" s="19"/>
      <c r="BQ95" s="19"/>
      <c r="BR95" s="19">
        <v>0</v>
      </c>
    </row>
    <row r="96" spans="1:70" s="16" customFormat="1">
      <c r="A96" s="16">
        <v>2</v>
      </c>
      <c r="B96" s="16">
        <v>200</v>
      </c>
      <c r="C96" s="17" t="s">
        <v>160</v>
      </c>
      <c r="D96" s="16">
        <v>7.9</v>
      </c>
      <c r="E96" s="18">
        <f t="shared" si="162"/>
        <v>96.862777777777779</v>
      </c>
      <c r="F96" s="19">
        <f t="shared" si="162"/>
        <v>23.17291334396598</v>
      </c>
      <c r="G96" s="19">
        <f t="shared" si="162"/>
        <v>2.37</v>
      </c>
      <c r="H96" s="19">
        <f t="shared" si="162"/>
        <v>87.69</v>
      </c>
      <c r="I96" s="18">
        <f t="shared" si="163"/>
        <v>90.530131400090625</v>
      </c>
      <c r="J96" s="19">
        <f t="shared" si="164"/>
        <v>4.3888888888888894E-2</v>
      </c>
      <c r="K96" s="19">
        <f t="shared" si="164"/>
        <v>0.74611111111111117</v>
      </c>
      <c r="L96" s="18">
        <f t="shared" si="165"/>
        <v>0.77027639329406439</v>
      </c>
      <c r="M96" s="19">
        <f t="shared" si="166"/>
        <v>0.52666666666666673</v>
      </c>
      <c r="N96" s="19">
        <f t="shared" si="166"/>
        <v>8.4266666666666676</v>
      </c>
      <c r="O96" s="18">
        <f t="shared" si="167"/>
        <v>8.699592206615316</v>
      </c>
      <c r="P96" s="19">
        <f t="shared" si="168"/>
        <v>0</v>
      </c>
      <c r="Q96" s="19">
        <f t="shared" si="168"/>
        <v>0</v>
      </c>
      <c r="R96" s="19">
        <f t="shared" si="168"/>
        <v>0</v>
      </c>
      <c r="S96" s="19">
        <f t="shared" si="169"/>
        <v>0</v>
      </c>
      <c r="T96" s="18">
        <f t="shared" si="170"/>
        <v>0</v>
      </c>
      <c r="U96" s="19">
        <f t="shared" si="171"/>
        <v>0</v>
      </c>
      <c r="V96" s="19">
        <f t="shared" si="171"/>
        <v>0.35111111111111115</v>
      </c>
      <c r="W96" s="19">
        <f t="shared" si="172"/>
        <v>12.991111111111113</v>
      </c>
      <c r="X96" s="19">
        <f t="shared" si="173"/>
        <v>13.411871318531945</v>
      </c>
      <c r="Y96" s="19">
        <f t="shared" si="174"/>
        <v>0.52666666666666673</v>
      </c>
      <c r="Z96" s="19">
        <f t="shared" si="174"/>
        <v>1.2288888888888889</v>
      </c>
      <c r="AA96" s="19">
        <f t="shared" si="175"/>
        <v>0.66666666666666663</v>
      </c>
      <c r="AB96" s="19">
        <f t="shared" si="176"/>
        <v>0.28571428571428575</v>
      </c>
      <c r="AC96" s="19">
        <f t="shared" si="177"/>
        <v>0.30722222222222223</v>
      </c>
      <c r="AD96" s="19">
        <f t="shared" si="177"/>
        <v>0.21944444444444444</v>
      </c>
      <c r="AE96" s="19">
        <f t="shared" si="178"/>
        <v>1.4000000000000001</v>
      </c>
      <c r="AF96" s="19">
        <f t="shared" si="179"/>
        <v>1.7555555555555555</v>
      </c>
      <c r="AG96" s="19">
        <f t="shared" si="179"/>
        <v>0</v>
      </c>
      <c r="AH96" s="19">
        <f t="shared" si="179"/>
        <v>0</v>
      </c>
      <c r="AI96" s="19">
        <f t="shared" si="179"/>
        <v>0</v>
      </c>
      <c r="AJ96" s="19">
        <f t="shared" si="179"/>
        <v>0</v>
      </c>
      <c r="AK96" s="19">
        <f t="shared" si="179"/>
        <v>0</v>
      </c>
      <c r="AL96" s="19">
        <f t="shared" si="179"/>
        <v>0</v>
      </c>
      <c r="AM96" s="19">
        <f t="shared" si="179"/>
        <v>0</v>
      </c>
      <c r="AN96" s="19">
        <f t="shared" si="180"/>
        <v>1226.1111111111111</v>
      </c>
      <c r="AO96" s="31"/>
      <c r="AP96" s="17" t="s">
        <v>160</v>
      </c>
      <c r="AQ96" s="16">
        <v>100</v>
      </c>
      <c r="AR96" s="19">
        <v>1226.1111111111111</v>
      </c>
      <c r="AS96" s="19">
        <v>293.32801701222758</v>
      </c>
      <c r="AT96" s="19">
        <v>30</v>
      </c>
      <c r="AU96" s="19">
        <v>1110</v>
      </c>
      <c r="AV96" s="19">
        <v>0.55555555555555558</v>
      </c>
      <c r="AW96" s="19">
        <v>9.4444444444444446</v>
      </c>
      <c r="AX96" s="19">
        <v>6.666666666666667</v>
      </c>
      <c r="AY96" s="19">
        <v>106.66666666666667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4.4444444444444446</v>
      </c>
      <c r="BF96" s="19">
        <v>164.44444444444446</v>
      </c>
      <c r="BG96" s="19">
        <v>6.666666666666667</v>
      </c>
      <c r="BH96" s="19">
        <v>15.555555555555555</v>
      </c>
      <c r="BI96" s="19">
        <v>3.8888888888888888</v>
      </c>
      <c r="BJ96" s="19">
        <v>2.7777777777777777</v>
      </c>
      <c r="BK96" s="19">
        <v>22.222222222222221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</row>
    <row r="97" spans="1:70" s="16" customFormat="1">
      <c r="A97" s="16">
        <v>2</v>
      </c>
      <c r="B97" s="16">
        <v>200</v>
      </c>
      <c r="C97" s="17" t="s">
        <v>134</v>
      </c>
      <c r="D97" s="16">
        <v>47.3</v>
      </c>
      <c r="E97" s="18">
        <f t="shared" si="162"/>
        <v>290.10666666666663</v>
      </c>
      <c r="F97" s="19">
        <f t="shared" si="162"/>
        <v>69.403508771929822</v>
      </c>
      <c r="G97" s="19">
        <f t="shared" si="162"/>
        <v>5.1241666666666665</v>
      </c>
      <c r="H97" s="19">
        <f t="shared" si="162"/>
        <v>189.59416666666667</v>
      </c>
      <c r="I97" s="18">
        <f t="shared" si="163"/>
        <v>65.353260869565219</v>
      </c>
      <c r="J97" s="19">
        <f t="shared" si="164"/>
        <v>5.9124999999999996</v>
      </c>
      <c r="K97" s="19">
        <f t="shared" si="164"/>
        <v>100.51249999999999</v>
      </c>
      <c r="L97" s="18">
        <f t="shared" si="165"/>
        <v>34.646739130434781</v>
      </c>
      <c r="M97" s="19">
        <f t="shared" si="166"/>
        <v>0</v>
      </c>
      <c r="N97" s="19">
        <f t="shared" si="166"/>
        <v>0</v>
      </c>
      <c r="O97" s="18">
        <f t="shared" si="167"/>
        <v>0</v>
      </c>
      <c r="P97" s="19">
        <f t="shared" si="168"/>
        <v>0</v>
      </c>
      <c r="Q97" s="19">
        <f t="shared" si="168"/>
        <v>0</v>
      </c>
      <c r="R97" s="19">
        <f t="shared" si="168"/>
        <v>0</v>
      </c>
      <c r="S97" s="19">
        <f t="shared" si="169"/>
        <v>0</v>
      </c>
      <c r="T97" s="18">
        <f t="shared" si="170"/>
        <v>0</v>
      </c>
      <c r="U97" s="19">
        <f t="shared" si="171"/>
        <v>0.16555</v>
      </c>
      <c r="V97" s="19">
        <f t="shared" si="171"/>
        <v>1.3795833333333332</v>
      </c>
      <c r="W97" s="19">
        <f t="shared" si="172"/>
        <v>51.044583333333328</v>
      </c>
      <c r="X97" s="19">
        <f t="shared" si="173"/>
        <v>17.595108695652176</v>
      </c>
      <c r="Y97" s="19">
        <f t="shared" si="174"/>
        <v>2.1679166666666667</v>
      </c>
      <c r="Z97" s="19">
        <f t="shared" si="174"/>
        <v>0.59124999999999994</v>
      </c>
      <c r="AA97" s="19">
        <f t="shared" si="175"/>
        <v>0.63636363636363624</v>
      </c>
      <c r="AB97" s="19">
        <f t="shared" si="176"/>
        <v>2.3333333333333335</v>
      </c>
      <c r="AC97" s="19">
        <f t="shared" si="177"/>
        <v>0</v>
      </c>
      <c r="AD97" s="19">
        <f t="shared" si="177"/>
        <v>0</v>
      </c>
      <c r="AE97" s="19" t="e">
        <f t="shared" si="178"/>
        <v>#DIV/0!</v>
      </c>
      <c r="AF97" s="19">
        <f t="shared" si="179"/>
        <v>182.10499999999999</v>
      </c>
      <c r="AG97" s="19">
        <f t="shared" si="179"/>
        <v>0</v>
      </c>
      <c r="AH97" s="19">
        <f t="shared" si="179"/>
        <v>0.59124999999999994</v>
      </c>
      <c r="AI97" s="19">
        <f t="shared" si="179"/>
        <v>0</v>
      </c>
      <c r="AJ97" s="19">
        <f t="shared" si="179"/>
        <v>0.78833333333333333</v>
      </c>
      <c r="AK97" s="19">
        <f t="shared" si="179"/>
        <v>0</v>
      </c>
      <c r="AL97" s="19">
        <f t="shared" si="179"/>
        <v>89.86999999999999</v>
      </c>
      <c r="AM97" s="19">
        <f t="shared" si="179"/>
        <v>0</v>
      </c>
      <c r="AN97" s="19">
        <f t="shared" si="180"/>
        <v>613.33333333333326</v>
      </c>
      <c r="AO97" s="31"/>
      <c r="AP97" s="17" t="s">
        <v>134</v>
      </c>
      <c r="AQ97" s="16">
        <v>24</v>
      </c>
      <c r="AR97" s="19">
        <v>147.19999999999999</v>
      </c>
      <c r="AS97" s="19">
        <v>35.215311004784688</v>
      </c>
      <c r="AT97" s="19">
        <v>2.6</v>
      </c>
      <c r="AU97" s="19">
        <v>96.2</v>
      </c>
      <c r="AV97" s="19">
        <v>3</v>
      </c>
      <c r="AW97" s="19">
        <v>51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8.4000000000000005E-2</v>
      </c>
      <c r="BE97" s="19">
        <v>0.7</v>
      </c>
      <c r="BF97" s="19">
        <v>25.9</v>
      </c>
      <c r="BG97" s="19">
        <v>1.1000000000000001</v>
      </c>
      <c r="BH97" s="19">
        <v>0.3</v>
      </c>
      <c r="BI97" s="19">
        <v>0</v>
      </c>
      <c r="BJ97" s="19">
        <v>0</v>
      </c>
      <c r="BK97" s="19">
        <v>92.4</v>
      </c>
      <c r="BL97" s="19">
        <v>0</v>
      </c>
      <c r="BM97" s="19">
        <v>0.3</v>
      </c>
      <c r="BN97" s="19">
        <v>0</v>
      </c>
      <c r="BO97" s="19">
        <v>0.4</v>
      </c>
      <c r="BP97" s="19">
        <v>0</v>
      </c>
      <c r="BQ97" s="19">
        <v>45.6</v>
      </c>
      <c r="BR97" s="19">
        <v>0</v>
      </c>
    </row>
    <row r="98" spans="1:70" s="16" customFormat="1">
      <c r="C98" s="17"/>
      <c r="E98" s="18"/>
      <c r="F98" s="19"/>
      <c r="G98" s="19"/>
      <c r="H98" s="19"/>
      <c r="I98" s="18"/>
      <c r="J98" s="19"/>
      <c r="K98" s="19"/>
      <c r="L98" s="18"/>
      <c r="M98" s="19"/>
      <c r="N98" s="19"/>
      <c r="O98" s="18"/>
      <c r="P98" s="19"/>
      <c r="Q98" s="19"/>
      <c r="R98" s="19"/>
      <c r="S98" s="19"/>
      <c r="T98" s="18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31"/>
      <c r="AP98" s="17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</row>
    <row r="99" spans="1:70" s="16" customFormat="1">
      <c r="A99" s="16">
        <v>2</v>
      </c>
      <c r="B99" s="16">
        <v>200</v>
      </c>
      <c r="C99" s="17" t="s">
        <v>132</v>
      </c>
      <c r="D99" s="16">
        <v>29.8</v>
      </c>
      <c r="E99" s="18">
        <f t="shared" ref="E99:H102" si="181">AR99*($D99/$AQ99)</f>
        <v>548.91599999999994</v>
      </c>
      <c r="F99" s="19">
        <f t="shared" si="181"/>
        <v>129.928</v>
      </c>
      <c r="G99" s="19">
        <f t="shared" si="181"/>
        <v>3.8739999999999997</v>
      </c>
      <c r="H99" s="19">
        <f t="shared" si="181"/>
        <v>143.33799999999999</v>
      </c>
      <c r="I99" s="18">
        <f t="shared" ref="I99:I102" si="182">H99/$E99*100</f>
        <v>26.112920738327905</v>
      </c>
      <c r="J99" s="19">
        <f t="shared" ref="J99:K102" si="183">AV99*($D99/$AQ99)</f>
        <v>1.6687999999999998</v>
      </c>
      <c r="K99" s="19">
        <f t="shared" si="183"/>
        <v>28.369599999999995</v>
      </c>
      <c r="L99" s="18">
        <f t="shared" ref="L99:L102" si="184">K99/$E99*100</f>
        <v>5.1682953311617803</v>
      </c>
      <c r="M99" s="19">
        <f t="shared" ref="M99:N102" si="185">AX99*($D99/$AQ99)</f>
        <v>23.571799999999996</v>
      </c>
      <c r="N99" s="19">
        <f t="shared" si="185"/>
        <v>377.14879999999994</v>
      </c>
      <c r="O99" s="18">
        <f t="shared" ref="O99:O102" si="186">N99/$E99*100</f>
        <v>68.70792616720955</v>
      </c>
      <c r="P99" s="19">
        <f t="shared" ref="P99:R102" si="187">AZ99*($D99/$AQ99)</f>
        <v>0</v>
      </c>
      <c r="Q99" s="19">
        <f t="shared" si="187"/>
        <v>0</v>
      </c>
      <c r="R99" s="19">
        <f t="shared" si="187"/>
        <v>0.56619999999999993</v>
      </c>
      <c r="S99" s="19">
        <f t="shared" ref="S99:S102" si="188">R99*8.36</f>
        <v>4.7334319999999988</v>
      </c>
      <c r="T99" s="18">
        <f t="shared" ref="T99:T102" si="189">S99/$E99*100</f>
        <v>0.86232356134636257</v>
      </c>
      <c r="U99" s="19">
        <f t="shared" ref="U99:V102" si="190">BD99*($D99/$AQ99)</f>
        <v>0.24584999999999999</v>
      </c>
      <c r="V99" s="19">
        <f t="shared" si="190"/>
        <v>1.7879999999999998</v>
      </c>
      <c r="W99" s="19">
        <f t="shared" ref="W99:W102" si="191">V99*37</f>
        <v>66.155999999999992</v>
      </c>
      <c r="X99" s="19">
        <f t="shared" ref="X99:X102" si="192">W99/$E99*100</f>
        <v>12.052117263843648</v>
      </c>
      <c r="Y99" s="19">
        <f t="shared" ref="Y99:Z102" si="193">BG99*($D99/$AQ99)</f>
        <v>1.5197999999999998</v>
      </c>
      <c r="Z99" s="19">
        <f t="shared" si="193"/>
        <v>0.38740000000000002</v>
      </c>
      <c r="AA99" s="19">
        <f t="shared" ref="AA99:AA102" si="194">V99/Y99</f>
        <v>1.1764705882352942</v>
      </c>
      <c r="AB99" s="19">
        <f t="shared" ref="AB99:AB102" si="195">V99/Z99</f>
        <v>4.615384615384615</v>
      </c>
      <c r="AC99" s="19">
        <f t="shared" ref="AC99:AD102" si="196">BI99*($D99/$AQ99)</f>
        <v>10.668399999999998</v>
      </c>
      <c r="AD99" s="19">
        <f t="shared" si="196"/>
        <v>12.903399999999998</v>
      </c>
      <c r="AE99" s="19">
        <f t="shared" ref="AE99:AE102" si="197">AC99/AD99</f>
        <v>0.82678983833718245</v>
      </c>
      <c r="AF99" s="19">
        <f t="shared" ref="AF99:AM102" si="198">BK99*($D99/$AQ99)</f>
        <v>0</v>
      </c>
      <c r="AG99" s="19">
        <f t="shared" si="198"/>
        <v>0.53639999999999999</v>
      </c>
      <c r="AH99" s="19">
        <f t="shared" si="198"/>
        <v>0.44699999999999995</v>
      </c>
      <c r="AI99" s="19">
        <f t="shared" si="198"/>
        <v>0</v>
      </c>
      <c r="AJ99" s="19">
        <f t="shared" si="198"/>
        <v>0</v>
      </c>
      <c r="AK99" s="19">
        <f t="shared" si="198"/>
        <v>0</v>
      </c>
      <c r="AL99" s="19">
        <f t="shared" si="198"/>
        <v>0</v>
      </c>
      <c r="AM99" s="19">
        <f t="shared" si="198"/>
        <v>0</v>
      </c>
      <c r="AN99" s="19">
        <f t="shared" ref="AN99:AN102" si="199">E99/D99*100</f>
        <v>1841.9999999999998</v>
      </c>
      <c r="AO99" s="31"/>
      <c r="AP99" s="17" t="s">
        <v>132</v>
      </c>
      <c r="AQ99" s="16">
        <v>100</v>
      </c>
      <c r="AR99" s="19">
        <v>1842</v>
      </c>
      <c r="AS99" s="19">
        <v>436</v>
      </c>
      <c r="AT99" s="19">
        <v>13</v>
      </c>
      <c r="AU99" s="19">
        <f>AT99*37</f>
        <v>481</v>
      </c>
      <c r="AV99" s="19">
        <v>5.6</v>
      </c>
      <c r="AW99" s="19">
        <f>AV99*17</f>
        <v>95.199999999999989</v>
      </c>
      <c r="AX99" s="19">
        <v>79.099999999999994</v>
      </c>
      <c r="AY99" s="19">
        <f>AX99*16</f>
        <v>1265.5999999999999</v>
      </c>
      <c r="AZ99" s="19">
        <v>0</v>
      </c>
      <c r="BA99" s="19">
        <v>0</v>
      </c>
      <c r="BB99" s="19">
        <v>1.9</v>
      </c>
      <c r="BC99" s="19">
        <v>11.703999999999999</v>
      </c>
      <c r="BD99" s="19">
        <v>0.82499999999999996</v>
      </c>
      <c r="BE99" s="19">
        <v>6</v>
      </c>
      <c r="BF99" s="19">
        <f>BE99*37</f>
        <v>222</v>
      </c>
      <c r="BG99" s="19">
        <v>5.0999999999999996</v>
      </c>
      <c r="BH99" s="19">
        <v>1.3</v>
      </c>
      <c r="BI99" s="19">
        <v>35.799999999999997</v>
      </c>
      <c r="BJ99" s="19">
        <v>43.3</v>
      </c>
      <c r="BK99" s="19">
        <v>0</v>
      </c>
      <c r="BL99" s="19">
        <v>1.8</v>
      </c>
      <c r="BM99" s="19">
        <v>1.5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</row>
    <row r="100" spans="1:70" s="16" customFormat="1">
      <c r="A100" s="16">
        <v>2</v>
      </c>
      <c r="B100" s="16">
        <v>200</v>
      </c>
      <c r="C100" s="17" t="s">
        <v>126</v>
      </c>
      <c r="D100" s="16">
        <v>4.5</v>
      </c>
      <c r="E100" s="18">
        <f t="shared" si="181"/>
        <v>99.643500000000003</v>
      </c>
      <c r="F100" s="19">
        <f t="shared" si="181"/>
        <v>23.838157894736845</v>
      </c>
      <c r="G100" s="19">
        <f t="shared" si="181"/>
        <v>1.3634999999999999</v>
      </c>
      <c r="H100" s="19">
        <f t="shared" si="181"/>
        <v>50.449500000000008</v>
      </c>
      <c r="I100" s="18">
        <f t="shared" si="182"/>
        <v>50.629995935510095</v>
      </c>
      <c r="J100" s="19">
        <f t="shared" si="183"/>
        <v>0.378</v>
      </c>
      <c r="K100" s="19">
        <f t="shared" si="183"/>
        <v>6.4260000000000002</v>
      </c>
      <c r="L100" s="18">
        <f t="shared" si="184"/>
        <v>6.4489906516732143</v>
      </c>
      <c r="M100" s="19">
        <f t="shared" si="185"/>
        <v>2.673</v>
      </c>
      <c r="N100" s="19">
        <f t="shared" si="185"/>
        <v>42.768000000000001</v>
      </c>
      <c r="O100" s="18">
        <f t="shared" si="186"/>
        <v>42.921013412816691</v>
      </c>
      <c r="P100" s="19">
        <f t="shared" si="187"/>
        <v>0</v>
      </c>
      <c r="Q100" s="19">
        <f t="shared" si="187"/>
        <v>0</v>
      </c>
      <c r="R100" s="19">
        <f t="shared" si="187"/>
        <v>0</v>
      </c>
      <c r="S100" s="19">
        <f t="shared" si="188"/>
        <v>0</v>
      </c>
      <c r="T100" s="18">
        <f t="shared" si="189"/>
        <v>0</v>
      </c>
      <c r="U100" s="19">
        <f t="shared" si="190"/>
        <v>1.35E-2</v>
      </c>
      <c r="V100" s="19">
        <f t="shared" si="190"/>
        <v>0.80100000000000005</v>
      </c>
      <c r="W100" s="19">
        <f t="shared" si="191"/>
        <v>29.637</v>
      </c>
      <c r="X100" s="19">
        <f t="shared" si="192"/>
        <v>29.743033915910221</v>
      </c>
      <c r="Y100" s="19">
        <f t="shared" si="193"/>
        <v>0.42749999999999999</v>
      </c>
      <c r="Z100" s="19">
        <f t="shared" si="193"/>
        <v>6.7500000000000004E-2</v>
      </c>
      <c r="AA100" s="19">
        <f t="shared" si="194"/>
        <v>1.8736842105263158</v>
      </c>
      <c r="AB100" s="19">
        <f t="shared" si="195"/>
        <v>11.866666666666667</v>
      </c>
      <c r="AC100" s="19">
        <f t="shared" si="196"/>
        <v>2.5425</v>
      </c>
      <c r="AD100" s="19">
        <f t="shared" si="196"/>
        <v>0.1305</v>
      </c>
      <c r="AE100" s="19">
        <f t="shared" si="197"/>
        <v>19.482758620689655</v>
      </c>
      <c r="AF100" s="19">
        <f t="shared" si="198"/>
        <v>1.4853599999999998</v>
      </c>
      <c r="AG100" s="19">
        <f t="shared" si="198"/>
        <v>2.4866999999999997E-2</v>
      </c>
      <c r="AH100" s="19">
        <f t="shared" si="198"/>
        <v>3.4237799999999999E-2</v>
      </c>
      <c r="AI100" s="19">
        <f t="shared" si="198"/>
        <v>1.8359999999999998E-2</v>
      </c>
      <c r="AJ100" s="19">
        <f t="shared" si="198"/>
        <v>2.8274399999999998E-2</v>
      </c>
      <c r="AK100" s="19">
        <f t="shared" si="198"/>
        <v>2.4821999999999997</v>
      </c>
      <c r="AL100" s="19">
        <f t="shared" si="198"/>
        <v>4.2457499999999992</v>
      </c>
      <c r="AM100" s="19">
        <f t="shared" si="198"/>
        <v>0</v>
      </c>
      <c r="AN100" s="19">
        <f t="shared" si="199"/>
        <v>2214.3000000000002</v>
      </c>
      <c r="AO100" s="31"/>
      <c r="AP100" s="17" t="s">
        <v>126</v>
      </c>
      <c r="AQ100" s="16">
        <v>100</v>
      </c>
      <c r="AR100" s="19">
        <v>2214.3000000000002</v>
      </c>
      <c r="AS100" s="19">
        <v>529.73684210526324</v>
      </c>
      <c r="AT100" s="19">
        <v>30.3</v>
      </c>
      <c r="AU100" s="19">
        <v>1121.1000000000001</v>
      </c>
      <c r="AV100" s="19">
        <v>8.4</v>
      </c>
      <c r="AW100" s="19">
        <v>142.80000000000001</v>
      </c>
      <c r="AX100" s="19">
        <v>59.4</v>
      </c>
      <c r="AY100" s="19">
        <v>950.4</v>
      </c>
      <c r="AZ100" s="19">
        <v>0</v>
      </c>
      <c r="BA100" s="19">
        <v>0</v>
      </c>
      <c r="BB100" s="19">
        <v>0</v>
      </c>
      <c r="BC100" s="19">
        <v>0</v>
      </c>
      <c r="BD100" s="19">
        <v>0.3</v>
      </c>
      <c r="BE100" s="19">
        <v>17.8</v>
      </c>
      <c r="BF100" s="19">
        <v>658.6</v>
      </c>
      <c r="BG100" s="19">
        <v>9.5</v>
      </c>
      <c r="BH100" s="19">
        <v>1.5</v>
      </c>
      <c r="BI100" s="19">
        <v>56.5</v>
      </c>
      <c r="BJ100" s="19">
        <v>2.9</v>
      </c>
      <c r="BK100" s="19">
        <v>33.007999999999996</v>
      </c>
      <c r="BL100" s="19">
        <v>0.55259999999999998</v>
      </c>
      <c r="BM100" s="19">
        <v>0.76084000000000007</v>
      </c>
      <c r="BN100" s="19">
        <v>0.40799999999999997</v>
      </c>
      <c r="BO100" s="19">
        <v>0.62831999999999999</v>
      </c>
      <c r="BP100" s="19">
        <v>55.16</v>
      </c>
      <c r="BQ100" s="19">
        <v>94.35</v>
      </c>
      <c r="BR100" s="19">
        <v>0</v>
      </c>
    </row>
    <row r="101" spans="1:70" s="16" customFormat="1">
      <c r="A101" s="16">
        <v>2</v>
      </c>
      <c r="B101" s="16">
        <v>200</v>
      </c>
      <c r="C101" s="17" t="s">
        <v>127</v>
      </c>
      <c r="D101" s="16">
        <v>17</v>
      </c>
      <c r="E101" s="18">
        <f t="shared" si="181"/>
        <v>239.05400000000003</v>
      </c>
      <c r="F101" s="19">
        <f t="shared" si="181"/>
        <v>57.189952153110056</v>
      </c>
      <c r="G101" s="19">
        <f t="shared" si="181"/>
        <v>1.7170000000000001</v>
      </c>
      <c r="H101" s="19">
        <f t="shared" si="181"/>
        <v>63.529000000000003</v>
      </c>
      <c r="I101" s="18">
        <f t="shared" si="182"/>
        <v>26.575167117053049</v>
      </c>
      <c r="J101" s="19">
        <f t="shared" si="183"/>
        <v>1.4450000000000001</v>
      </c>
      <c r="K101" s="19">
        <f t="shared" si="183"/>
        <v>24.565000000000001</v>
      </c>
      <c r="L101" s="18">
        <f t="shared" si="184"/>
        <v>10.275920921632768</v>
      </c>
      <c r="M101" s="19">
        <f t="shared" si="185"/>
        <v>9.4350000000000005</v>
      </c>
      <c r="N101" s="19">
        <f t="shared" si="185"/>
        <v>150.96</v>
      </c>
      <c r="O101" s="18">
        <f t="shared" si="186"/>
        <v>63.148911961314184</v>
      </c>
      <c r="P101" s="19">
        <f t="shared" si="187"/>
        <v>0</v>
      </c>
      <c r="Q101" s="19">
        <f t="shared" si="187"/>
        <v>0</v>
      </c>
      <c r="R101" s="19">
        <f t="shared" si="187"/>
        <v>0</v>
      </c>
      <c r="S101" s="19">
        <f t="shared" si="188"/>
        <v>0</v>
      </c>
      <c r="T101" s="18">
        <f t="shared" si="189"/>
        <v>0</v>
      </c>
      <c r="U101" s="19">
        <f t="shared" si="190"/>
        <v>5.9499999999999997E-2</v>
      </c>
      <c r="V101" s="19">
        <f t="shared" si="190"/>
        <v>1.071</v>
      </c>
      <c r="W101" s="19">
        <f t="shared" si="191"/>
        <v>39.626999999999995</v>
      </c>
      <c r="X101" s="19">
        <f t="shared" si="192"/>
        <v>16.576589389844969</v>
      </c>
      <c r="Y101" s="19">
        <f t="shared" si="193"/>
        <v>0.49299999999999999</v>
      </c>
      <c r="Z101" s="19">
        <f t="shared" si="193"/>
        <v>5.1000000000000004E-2</v>
      </c>
      <c r="AA101" s="19">
        <f t="shared" si="194"/>
        <v>2.1724137931034484</v>
      </c>
      <c r="AB101" s="19">
        <f t="shared" si="195"/>
        <v>20.999999999999996</v>
      </c>
      <c r="AC101" s="19">
        <f t="shared" si="196"/>
        <v>9.4350000000000005</v>
      </c>
      <c r="AD101" s="19">
        <f t="shared" si="196"/>
        <v>0</v>
      </c>
      <c r="AE101" s="19" t="e">
        <f t="shared" si="197"/>
        <v>#DIV/0!</v>
      </c>
      <c r="AF101" s="19">
        <f t="shared" si="198"/>
        <v>6.12</v>
      </c>
      <c r="AG101" s="19">
        <f t="shared" si="198"/>
        <v>0</v>
      </c>
      <c r="AH101" s="19">
        <f t="shared" si="198"/>
        <v>3.2300000000000002E-2</v>
      </c>
      <c r="AI101" s="19">
        <f t="shared" si="198"/>
        <v>0.68</v>
      </c>
      <c r="AJ101" s="19">
        <f t="shared" si="198"/>
        <v>0.91800000000000015</v>
      </c>
      <c r="AK101" s="19">
        <f t="shared" si="198"/>
        <v>11.9</v>
      </c>
      <c r="AL101" s="19">
        <f t="shared" si="198"/>
        <v>18.700000000000003</v>
      </c>
      <c r="AM101" s="19">
        <f t="shared" si="198"/>
        <v>0</v>
      </c>
      <c r="AN101" s="19">
        <f t="shared" si="199"/>
        <v>1406.2</v>
      </c>
      <c r="AO101" s="31"/>
      <c r="AP101" s="17" t="s">
        <v>127</v>
      </c>
      <c r="AQ101" s="16">
        <v>100</v>
      </c>
      <c r="AR101" s="19">
        <v>1406.2</v>
      </c>
      <c r="AS101" s="19">
        <v>336.41148325358853</v>
      </c>
      <c r="AT101" s="19">
        <v>10.1</v>
      </c>
      <c r="AU101" s="19">
        <v>373.7</v>
      </c>
      <c r="AV101" s="19">
        <v>8.5</v>
      </c>
      <c r="AW101" s="19">
        <v>144.5</v>
      </c>
      <c r="AX101" s="19">
        <v>55.5</v>
      </c>
      <c r="AY101" s="19">
        <v>888</v>
      </c>
      <c r="AZ101" s="19">
        <v>0</v>
      </c>
      <c r="BA101" s="19">
        <v>0</v>
      </c>
      <c r="BB101" s="19">
        <v>0</v>
      </c>
      <c r="BC101" s="19">
        <v>0</v>
      </c>
      <c r="BD101" s="19">
        <v>0.35</v>
      </c>
      <c r="BE101" s="19">
        <v>6.3</v>
      </c>
      <c r="BF101" s="19">
        <v>233.1</v>
      </c>
      <c r="BG101" s="19">
        <v>2.9</v>
      </c>
      <c r="BH101" s="19">
        <v>0.3</v>
      </c>
      <c r="BI101" s="19">
        <v>55.5</v>
      </c>
      <c r="BJ101" s="19">
        <v>0</v>
      </c>
      <c r="BK101" s="19">
        <v>36</v>
      </c>
      <c r="BL101" s="19">
        <v>0</v>
      </c>
      <c r="BM101" s="19">
        <v>0.19</v>
      </c>
      <c r="BN101" s="19">
        <v>4</v>
      </c>
      <c r="BO101" s="19">
        <v>5.4</v>
      </c>
      <c r="BP101" s="19">
        <v>70</v>
      </c>
      <c r="BQ101" s="19">
        <v>110</v>
      </c>
      <c r="BR101" s="19">
        <v>0</v>
      </c>
    </row>
    <row r="102" spans="1:70" s="16" customFormat="1">
      <c r="A102" s="16">
        <v>2</v>
      </c>
      <c r="B102" s="16">
        <v>200</v>
      </c>
      <c r="C102" s="17" t="s">
        <v>133</v>
      </c>
      <c r="D102" s="16">
        <v>3.5</v>
      </c>
      <c r="E102" s="18">
        <f t="shared" si="181"/>
        <v>0</v>
      </c>
      <c r="F102" s="19">
        <f t="shared" si="181"/>
        <v>0</v>
      </c>
      <c r="G102" s="19">
        <f t="shared" si="181"/>
        <v>0</v>
      </c>
      <c r="H102" s="19">
        <f t="shared" si="181"/>
        <v>0</v>
      </c>
      <c r="I102" s="18" t="e">
        <f t="shared" si="182"/>
        <v>#DIV/0!</v>
      </c>
      <c r="J102" s="19">
        <f t="shared" si="183"/>
        <v>0</v>
      </c>
      <c r="K102" s="19">
        <f t="shared" si="183"/>
        <v>0</v>
      </c>
      <c r="L102" s="18" t="e">
        <f t="shared" si="184"/>
        <v>#DIV/0!</v>
      </c>
      <c r="M102" s="19">
        <f t="shared" si="185"/>
        <v>0</v>
      </c>
      <c r="N102" s="19">
        <f t="shared" si="185"/>
        <v>0</v>
      </c>
      <c r="O102" s="18" t="e">
        <f t="shared" si="186"/>
        <v>#DIV/0!</v>
      </c>
      <c r="P102" s="19">
        <f t="shared" si="187"/>
        <v>0</v>
      </c>
      <c r="Q102" s="19">
        <f t="shared" si="187"/>
        <v>0</v>
      </c>
      <c r="R102" s="19">
        <f t="shared" si="187"/>
        <v>0</v>
      </c>
      <c r="S102" s="19">
        <f t="shared" si="188"/>
        <v>0</v>
      </c>
      <c r="T102" s="18" t="e">
        <f t="shared" si="189"/>
        <v>#DIV/0!</v>
      </c>
      <c r="U102" s="19">
        <f t="shared" si="190"/>
        <v>0</v>
      </c>
      <c r="V102" s="19">
        <f t="shared" si="190"/>
        <v>0</v>
      </c>
      <c r="W102" s="19">
        <f t="shared" si="191"/>
        <v>0</v>
      </c>
      <c r="X102" s="19" t="e">
        <f t="shared" si="192"/>
        <v>#DIV/0!</v>
      </c>
      <c r="Y102" s="19">
        <f t="shared" si="193"/>
        <v>0</v>
      </c>
      <c r="Z102" s="19">
        <f t="shared" si="193"/>
        <v>0</v>
      </c>
      <c r="AA102" s="19" t="e">
        <f t="shared" si="194"/>
        <v>#DIV/0!</v>
      </c>
      <c r="AB102" s="19" t="e">
        <f t="shared" si="195"/>
        <v>#DIV/0!</v>
      </c>
      <c r="AC102" s="19">
        <f t="shared" si="196"/>
        <v>0</v>
      </c>
      <c r="AD102" s="19">
        <f t="shared" si="196"/>
        <v>0</v>
      </c>
      <c r="AE102" s="19" t="e">
        <f t="shared" si="197"/>
        <v>#DIV/0!</v>
      </c>
      <c r="AF102" s="19">
        <f t="shared" si="198"/>
        <v>0</v>
      </c>
      <c r="AG102" s="19">
        <f t="shared" si="198"/>
        <v>0</v>
      </c>
      <c r="AH102" s="19">
        <f t="shared" si="198"/>
        <v>0</v>
      </c>
      <c r="AI102" s="19">
        <f t="shared" si="198"/>
        <v>0</v>
      </c>
      <c r="AJ102" s="19">
        <f t="shared" si="198"/>
        <v>0</v>
      </c>
      <c r="AK102" s="19">
        <f t="shared" si="198"/>
        <v>0</v>
      </c>
      <c r="AL102" s="19">
        <f t="shared" si="198"/>
        <v>0</v>
      </c>
      <c r="AM102" s="19">
        <f t="shared" si="198"/>
        <v>0</v>
      </c>
      <c r="AN102" s="19">
        <f t="shared" si="199"/>
        <v>0</v>
      </c>
      <c r="AO102" s="31"/>
      <c r="AP102" s="17" t="s">
        <v>133</v>
      </c>
      <c r="AQ102" s="16">
        <v>100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</row>
    <row r="103" spans="1:70" s="16" customFormat="1">
      <c r="A103" s="20"/>
      <c r="B103" s="20"/>
      <c r="C103" s="26"/>
      <c r="D103" s="20"/>
      <c r="E103" s="20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R103" s="19"/>
    </row>
    <row r="104" spans="1:70" s="16" customFormat="1">
      <c r="A104" s="20"/>
      <c r="B104" s="20"/>
      <c r="C104" s="21" t="s">
        <v>26</v>
      </c>
      <c r="D104" s="20">
        <f>SUM(D82:D103)</f>
        <v>522.5</v>
      </c>
      <c r="E104" s="22">
        <f>SUM(E82:E103)</f>
        <v>2755.5431204444449</v>
      </c>
      <c r="F104" s="22">
        <f>SUM(F82:F103)</f>
        <v>654.73954556087187</v>
      </c>
      <c r="G104" s="22">
        <f>SUM(G82:G103)</f>
        <v>22.609766666666665</v>
      </c>
      <c r="H104" s="22">
        <f>SUM(H82:H103)</f>
        <v>836.56136666666669</v>
      </c>
      <c r="I104" s="23">
        <f>H104/$E104*100</f>
        <v>30.359218858158776</v>
      </c>
      <c r="J104" s="22">
        <f>SUM(J82:J103)</f>
        <v>24.554703174603176</v>
      </c>
      <c r="K104" s="22">
        <f>SUM(K82:K103)</f>
        <v>417.42995396825398</v>
      </c>
      <c r="L104" s="23">
        <f>K104/$E104*100</f>
        <v>15.148736046668224</v>
      </c>
      <c r="M104" s="22">
        <f>SUM(M82:M103)</f>
        <v>89.190009523809522</v>
      </c>
      <c r="N104" s="22">
        <f>SUM(N82:N103)</f>
        <v>1427.0401523809523</v>
      </c>
      <c r="O104" s="23">
        <f>N104/$E104*100</f>
        <v>51.787981171232168</v>
      </c>
      <c r="P104" s="22">
        <f>SUM(P82:P103)</f>
        <v>0</v>
      </c>
      <c r="Q104" s="22">
        <f>SUM(Q82:Q103)</f>
        <v>0</v>
      </c>
      <c r="R104" s="22">
        <f>SUM(R82:R103)</f>
        <v>12.631514285714287</v>
      </c>
      <c r="S104" s="22">
        <f>SUM(S82:S103)</f>
        <v>105.59945942857141</v>
      </c>
      <c r="T104" s="23">
        <f>S104/$E104*100</f>
        <v>3.8322557409857967</v>
      </c>
      <c r="U104" s="22">
        <f>SUM(U82:U103)</f>
        <v>4.7944099999999992</v>
      </c>
      <c r="V104" s="22">
        <f>SUM(V82:V103)</f>
        <v>6.2077944444444437</v>
      </c>
      <c r="W104" s="22">
        <f>SUM(W82:W103)</f>
        <v>229.68839444444444</v>
      </c>
      <c r="X104" s="23">
        <f>W104/$E104*100</f>
        <v>8.3355035433957472</v>
      </c>
      <c r="Y104" s="22">
        <f>SUM(Y82:Y103)</f>
        <v>7.9462833333333336</v>
      </c>
      <c r="Z104" s="22">
        <f>SUM(Z82:Z103)</f>
        <v>3.6564388888888892</v>
      </c>
      <c r="AA104" s="22">
        <f>V104/Y104</f>
        <v>0.78121987148429273</v>
      </c>
      <c r="AB104" s="22">
        <f>V104/Z104</f>
        <v>1.6977705995055903</v>
      </c>
      <c r="AC104" s="22">
        <f>SUM(AC82:AC103)</f>
        <v>34.265636507936506</v>
      </c>
      <c r="AD104" s="22">
        <f>SUM(AD82:AD103)</f>
        <v>37.493744444444438</v>
      </c>
      <c r="AE104" s="22">
        <f>AC104/AD104</f>
        <v>0.91390275939787469</v>
      </c>
      <c r="AF104" s="22">
        <f t="shared" ref="AF104:AM104" si="200">SUM(AF82:AF103)</f>
        <v>191.46591555555554</v>
      </c>
      <c r="AG104" s="22">
        <f t="shared" si="200"/>
        <v>1.2885812857142858</v>
      </c>
      <c r="AH104" s="22">
        <f t="shared" si="200"/>
        <v>3.3797449428571436</v>
      </c>
      <c r="AI104" s="22">
        <f t="shared" si="200"/>
        <v>48.893788571428573</v>
      </c>
      <c r="AJ104" s="22">
        <f t="shared" si="200"/>
        <v>1.7346077333333336</v>
      </c>
      <c r="AK104" s="22">
        <f t="shared" si="200"/>
        <v>1910.8536285714288</v>
      </c>
      <c r="AL104" s="22">
        <f t="shared" si="200"/>
        <v>112.81574999999999</v>
      </c>
      <c r="AM104" s="22">
        <f t="shared" si="200"/>
        <v>80</v>
      </c>
      <c r="AN104" s="22">
        <f>E104/D104*100</f>
        <v>527.37667376927175</v>
      </c>
      <c r="BR104" s="22"/>
    </row>
    <row r="105" spans="1:70" s="16" customFormat="1">
      <c r="A105" s="20"/>
      <c r="B105" s="20"/>
      <c r="C105" s="21" t="s">
        <v>3</v>
      </c>
      <c r="D105" s="20"/>
      <c r="E105" s="23">
        <f>SUM(G105,J105,M105,R105)</f>
        <v>2786.6309324444446</v>
      </c>
      <c r="F105" s="24"/>
      <c r="G105" s="23">
        <f>G104*37</f>
        <v>836.56136666666657</v>
      </c>
      <c r="H105" s="23"/>
      <c r="I105" s="23"/>
      <c r="J105" s="23">
        <f>J104*17</f>
        <v>417.42995396825398</v>
      </c>
      <c r="K105" s="23"/>
      <c r="L105" s="23"/>
      <c r="M105" s="23">
        <f>M104*16</f>
        <v>1427.0401523809523</v>
      </c>
      <c r="N105" s="24"/>
      <c r="O105" s="23"/>
      <c r="P105" s="24"/>
      <c r="Q105" s="22"/>
      <c r="R105" s="23">
        <f>R104*8.36</f>
        <v>105.59945942857144</v>
      </c>
      <c r="S105" s="24"/>
      <c r="T105" s="23"/>
      <c r="U105" s="22"/>
      <c r="V105" s="22"/>
      <c r="W105" s="22"/>
      <c r="X105" s="23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BR105" s="19"/>
    </row>
    <row r="106" spans="1:70" s="16" customFormat="1">
      <c r="A106" s="20"/>
      <c r="B106" s="20"/>
      <c r="C106" s="21" t="s">
        <v>46</v>
      </c>
      <c r="D106" s="20"/>
      <c r="E106" s="22"/>
      <c r="F106" s="22"/>
      <c r="G106" s="24">
        <f>G105/$E105*100</f>
        <v>30.020529698664884</v>
      </c>
      <c r="H106" s="24"/>
      <c r="I106" s="23"/>
      <c r="J106" s="24">
        <f>J105/$E105*100</f>
        <v>14.979735892118395</v>
      </c>
      <c r="K106" s="24"/>
      <c r="L106" s="23"/>
      <c r="M106" s="24">
        <f>M105/$E105*100</f>
        <v>51.210231529625148</v>
      </c>
      <c r="N106" s="22"/>
      <c r="O106" s="23"/>
      <c r="P106" s="22"/>
      <c r="Q106" s="22"/>
      <c r="R106" s="24">
        <f>R105/$E105*100</f>
        <v>3.7895028795915624</v>
      </c>
      <c r="S106" s="22"/>
      <c r="T106" s="23"/>
      <c r="U106" s="22"/>
      <c r="V106" s="22"/>
      <c r="W106" s="22"/>
      <c r="X106" s="23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BR106" s="19"/>
    </row>
    <row r="107" spans="1:70" s="16" customFormat="1">
      <c r="A107" s="20"/>
      <c r="B107" s="20"/>
      <c r="C107" s="21" t="s">
        <v>47</v>
      </c>
      <c r="D107" s="25">
        <f>E105/D104*100</f>
        <v>533.32649424774058</v>
      </c>
      <c r="E107" s="22"/>
      <c r="F107" s="22"/>
      <c r="G107" s="22"/>
      <c r="H107" s="22"/>
      <c r="I107" s="23"/>
      <c r="J107" s="22"/>
      <c r="K107" s="22"/>
      <c r="L107" s="23"/>
      <c r="M107" s="22"/>
      <c r="N107" s="22"/>
      <c r="O107" s="23"/>
      <c r="P107" s="22">
        <f>SUM(M106:R106)</f>
        <v>54.999734409216707</v>
      </c>
      <c r="Q107" s="22"/>
      <c r="R107" s="22"/>
      <c r="S107" s="22"/>
      <c r="T107" s="23"/>
      <c r="U107" s="22"/>
      <c r="V107" s="22"/>
      <c r="W107" s="22"/>
      <c r="X107" s="23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BR107" s="19"/>
    </row>
    <row r="108" spans="1:70" s="16" customFormat="1">
      <c r="A108" s="20"/>
      <c r="B108" s="20"/>
      <c r="C108" s="21"/>
      <c r="D108" s="20"/>
      <c r="E108" s="22"/>
      <c r="F108" s="22"/>
      <c r="G108" s="22"/>
      <c r="H108" s="22"/>
      <c r="I108" s="28"/>
      <c r="J108" s="22"/>
      <c r="K108" s="22"/>
      <c r="L108" s="28"/>
      <c r="M108" s="22"/>
      <c r="N108" s="22"/>
      <c r="O108" s="28"/>
      <c r="P108" s="22"/>
      <c r="Q108" s="22"/>
      <c r="R108" s="22"/>
      <c r="S108" s="22"/>
      <c r="T108" s="28"/>
      <c r="U108" s="22"/>
      <c r="V108" s="22"/>
      <c r="W108" s="22"/>
      <c r="X108" s="28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BR108" s="19"/>
    </row>
    <row r="109" spans="1:70" s="16" customFormat="1">
      <c r="A109" s="16">
        <v>2</v>
      </c>
      <c r="B109" s="16">
        <v>300</v>
      </c>
      <c r="C109" s="17" t="s">
        <v>135</v>
      </c>
      <c r="D109" s="16">
        <v>80</v>
      </c>
      <c r="E109" s="18">
        <f t="shared" ref="E109:H123" si="201">AR109*($D109/$AQ109)</f>
        <v>284</v>
      </c>
      <c r="F109" s="19">
        <f t="shared" si="201"/>
        <v>68</v>
      </c>
      <c r="G109" s="19">
        <f t="shared" si="201"/>
        <v>0.48</v>
      </c>
      <c r="H109" s="19">
        <f t="shared" si="201"/>
        <v>17.760000000000002</v>
      </c>
      <c r="I109" s="18">
        <f t="shared" ref="I109:I123" si="202">H109/$E109*100</f>
        <v>6.2535211267605639</v>
      </c>
      <c r="J109" s="19">
        <f t="shared" ref="J109:K123" si="203">AV109*($D109/$AQ109)</f>
        <v>6.32</v>
      </c>
      <c r="K109" s="19">
        <f t="shared" si="203"/>
        <v>107.44000000000001</v>
      </c>
      <c r="L109" s="18">
        <f t="shared" ref="L109:L123" si="204">K109/$E109*100</f>
        <v>37.83098591549296</v>
      </c>
      <c r="M109" s="19">
        <f t="shared" ref="M109:N123" si="205">AX109*($D109/$AQ109)</f>
        <v>9.36</v>
      </c>
      <c r="N109" s="19">
        <f t="shared" si="205"/>
        <v>149.76</v>
      </c>
      <c r="O109" s="18">
        <f t="shared" ref="O109:O123" si="206">N109/$E109*100</f>
        <v>52.732394366197177</v>
      </c>
      <c r="P109" s="19">
        <f t="shared" ref="P109:R123" si="207">AZ109*($D109/$AQ109)</f>
        <v>0</v>
      </c>
      <c r="Q109" s="19">
        <f t="shared" si="207"/>
        <v>0</v>
      </c>
      <c r="R109" s="19">
        <f t="shared" si="207"/>
        <v>5.2</v>
      </c>
      <c r="S109" s="19">
        <f t="shared" ref="S109:S123" si="208">R109*8.36</f>
        <v>43.472000000000001</v>
      </c>
      <c r="T109" s="18">
        <f t="shared" ref="T109:T123" si="209">S109/$E109*100</f>
        <v>15.307042253521127</v>
      </c>
      <c r="U109" s="19">
        <f t="shared" ref="U109:V123" si="210">BD109*($D109/$AQ109)</f>
        <v>0</v>
      </c>
      <c r="V109" s="19">
        <f t="shared" si="210"/>
        <v>8.0000000000000016E-2</v>
      </c>
      <c r="W109" s="19">
        <f t="shared" ref="W109:W123" si="211">V109*37</f>
        <v>2.9600000000000004</v>
      </c>
      <c r="X109" s="19">
        <f t="shared" ref="X109:X123" si="212">W109/$E109*100</f>
        <v>1.0422535211267607</v>
      </c>
      <c r="Y109" s="19">
        <f t="shared" ref="Y109:Z123" si="213">BG109*($D109/$AQ109)</f>
        <v>8.0000000000000016E-2</v>
      </c>
      <c r="Z109" s="19">
        <f t="shared" si="213"/>
        <v>0.24</v>
      </c>
      <c r="AA109" s="19">
        <f t="shared" ref="AA109:AA123" si="214">V109/Y109</f>
        <v>1</v>
      </c>
      <c r="AB109" s="19">
        <f t="shared" ref="AB109:AB123" si="215">V109/Z109</f>
        <v>0.33333333333333343</v>
      </c>
      <c r="AC109" s="19">
        <f t="shared" ref="AC109:AD123" si="216">BI109*($D109/$AQ109)</f>
        <v>1.04</v>
      </c>
      <c r="AD109" s="19">
        <f t="shared" si="216"/>
        <v>0</v>
      </c>
      <c r="AE109" s="19" t="e">
        <f t="shared" ref="AE109:AE123" si="217">AC109/AD109</f>
        <v>#DIV/0!</v>
      </c>
      <c r="AF109" s="19">
        <f t="shared" ref="AF109:AM123" si="218">BK109*($D109/$AQ109)</f>
        <v>0</v>
      </c>
      <c r="AG109" s="19">
        <f t="shared" si="218"/>
        <v>0</v>
      </c>
      <c r="AH109" s="19">
        <f t="shared" si="218"/>
        <v>0</v>
      </c>
      <c r="AI109" s="19">
        <f t="shared" si="218"/>
        <v>0</v>
      </c>
      <c r="AJ109" s="19">
        <f t="shared" si="218"/>
        <v>0</v>
      </c>
      <c r="AK109" s="19">
        <f t="shared" si="218"/>
        <v>0</v>
      </c>
      <c r="AL109" s="19">
        <f t="shared" si="218"/>
        <v>0</v>
      </c>
      <c r="AM109" s="19">
        <f t="shared" si="218"/>
        <v>80</v>
      </c>
      <c r="AN109" s="19">
        <f t="shared" ref="AN109:AN123" si="219">E109/D109*100</f>
        <v>355</v>
      </c>
      <c r="AO109" s="31"/>
      <c r="AP109" s="17" t="s">
        <v>135</v>
      </c>
      <c r="AQ109" s="16">
        <v>100</v>
      </c>
      <c r="AR109" s="19">
        <v>355</v>
      </c>
      <c r="AS109" s="19">
        <v>85</v>
      </c>
      <c r="AT109" s="19">
        <v>0.6</v>
      </c>
      <c r="AU109" s="19">
        <v>22.2</v>
      </c>
      <c r="AV109" s="19">
        <v>7.9</v>
      </c>
      <c r="AW109" s="19">
        <v>134.30000000000001</v>
      </c>
      <c r="AX109" s="19">
        <v>11.7</v>
      </c>
      <c r="AY109" s="19">
        <v>187.2</v>
      </c>
      <c r="AZ109" s="19">
        <v>0</v>
      </c>
      <c r="BA109" s="19">
        <v>0</v>
      </c>
      <c r="BB109" s="19">
        <v>6.5</v>
      </c>
      <c r="BC109" s="19">
        <v>54.339999999999996</v>
      </c>
      <c r="BD109" s="19">
        <v>0</v>
      </c>
      <c r="BE109" s="19">
        <v>0.1</v>
      </c>
      <c r="BF109" s="19">
        <v>3.7</v>
      </c>
      <c r="BG109" s="19">
        <v>0.1</v>
      </c>
      <c r="BH109" s="19">
        <v>0.3</v>
      </c>
      <c r="BI109" s="19">
        <v>1.3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100</v>
      </c>
    </row>
    <row r="110" spans="1:70" s="16" customFormat="1">
      <c r="A110" s="16">
        <v>2</v>
      </c>
      <c r="B110" s="16">
        <v>300</v>
      </c>
      <c r="C110" s="17" t="s">
        <v>108</v>
      </c>
      <c r="D110" s="16">
        <v>7</v>
      </c>
      <c r="E110" s="18">
        <f t="shared" si="201"/>
        <v>258.72000000000003</v>
      </c>
      <c r="F110" s="19">
        <f t="shared" si="201"/>
        <v>62.930000000000007</v>
      </c>
      <c r="G110" s="19">
        <f t="shared" si="201"/>
        <v>6.9930000000000012</v>
      </c>
      <c r="H110" s="19">
        <f t="shared" si="201"/>
        <v>258.74100000000004</v>
      </c>
      <c r="I110" s="18">
        <f t="shared" si="202"/>
        <v>100.00811688311688</v>
      </c>
      <c r="J110" s="19">
        <f t="shared" si="203"/>
        <v>0</v>
      </c>
      <c r="K110" s="19">
        <f t="shared" si="203"/>
        <v>0</v>
      </c>
      <c r="L110" s="18">
        <f t="shared" si="204"/>
        <v>0</v>
      </c>
      <c r="M110" s="19">
        <f t="shared" si="205"/>
        <v>0</v>
      </c>
      <c r="N110" s="19">
        <f t="shared" si="205"/>
        <v>0</v>
      </c>
      <c r="O110" s="18">
        <f t="shared" si="206"/>
        <v>0</v>
      </c>
      <c r="P110" s="19">
        <f t="shared" si="207"/>
        <v>0</v>
      </c>
      <c r="Q110" s="19">
        <f t="shared" si="207"/>
        <v>0</v>
      </c>
      <c r="R110" s="19">
        <f t="shared" si="207"/>
        <v>0</v>
      </c>
      <c r="S110" s="19">
        <f t="shared" si="208"/>
        <v>0</v>
      </c>
      <c r="T110" s="18">
        <f t="shared" si="209"/>
        <v>0</v>
      </c>
      <c r="U110" s="19">
        <f t="shared" si="210"/>
        <v>0</v>
      </c>
      <c r="V110" s="19">
        <f t="shared" si="210"/>
        <v>1.0010000000000001</v>
      </c>
      <c r="W110" s="19">
        <f t="shared" si="211"/>
        <v>37.037000000000006</v>
      </c>
      <c r="X110" s="19">
        <f t="shared" si="212"/>
        <v>14.315476190476192</v>
      </c>
      <c r="Y110" s="19">
        <f t="shared" si="213"/>
        <v>5.1100000000000003</v>
      </c>
      <c r="Z110" s="19">
        <f t="shared" si="213"/>
        <v>0.57399999999999995</v>
      </c>
      <c r="AA110" s="19">
        <f t="shared" si="214"/>
        <v>0.19589041095890411</v>
      </c>
      <c r="AB110" s="19">
        <f t="shared" si="215"/>
        <v>1.7439024390243907</v>
      </c>
      <c r="AC110" s="19">
        <f t="shared" si="216"/>
        <v>0</v>
      </c>
      <c r="AD110" s="19">
        <f t="shared" si="216"/>
        <v>0</v>
      </c>
      <c r="AE110" s="19" t="e">
        <f t="shared" si="217"/>
        <v>#DIV/0!</v>
      </c>
      <c r="AF110" s="19">
        <f t="shared" si="218"/>
        <v>0</v>
      </c>
      <c r="AG110" s="19">
        <f t="shared" si="218"/>
        <v>0</v>
      </c>
      <c r="AH110" s="19">
        <f t="shared" si="218"/>
        <v>3.4454000000000002</v>
      </c>
      <c r="AI110" s="19">
        <f t="shared" si="218"/>
        <v>0</v>
      </c>
      <c r="AJ110" s="19">
        <f t="shared" si="218"/>
        <v>0</v>
      </c>
      <c r="AK110" s="19">
        <f t="shared" si="218"/>
        <v>0</v>
      </c>
      <c r="AL110" s="19">
        <f t="shared" si="218"/>
        <v>0</v>
      </c>
      <c r="AM110" s="19">
        <f t="shared" si="218"/>
        <v>0</v>
      </c>
      <c r="AN110" s="19">
        <f t="shared" si="219"/>
        <v>3696</v>
      </c>
      <c r="AO110" s="31"/>
      <c r="AP110" s="17" t="s">
        <v>108</v>
      </c>
      <c r="AQ110" s="16">
        <v>100</v>
      </c>
      <c r="AR110" s="19">
        <v>3696</v>
      </c>
      <c r="AS110" s="19">
        <v>899</v>
      </c>
      <c r="AT110" s="19">
        <v>99.9</v>
      </c>
      <c r="AU110" s="19">
        <v>3696.3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14.3</v>
      </c>
      <c r="BF110" s="19">
        <v>529.1</v>
      </c>
      <c r="BG110" s="19">
        <v>73</v>
      </c>
      <c r="BH110" s="19">
        <v>8.1999999999999993</v>
      </c>
      <c r="BI110" s="19">
        <v>0</v>
      </c>
      <c r="BJ110" s="19">
        <v>0</v>
      </c>
      <c r="BK110" s="19">
        <v>0</v>
      </c>
      <c r="BL110" s="19">
        <v>0</v>
      </c>
      <c r="BM110" s="19">
        <v>49.22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</row>
    <row r="111" spans="1:70" s="16" customFormat="1">
      <c r="A111" s="16">
        <v>2</v>
      </c>
      <c r="B111" s="16">
        <v>300</v>
      </c>
      <c r="C111" s="17" t="s">
        <v>109</v>
      </c>
      <c r="D111" s="16">
        <v>9.1999999999999993</v>
      </c>
      <c r="E111" s="18">
        <f t="shared" si="201"/>
        <v>17.48</v>
      </c>
      <c r="F111" s="19">
        <f t="shared" si="201"/>
        <v>4.1818181818181817</v>
      </c>
      <c r="G111" s="19">
        <f t="shared" si="201"/>
        <v>0</v>
      </c>
      <c r="H111" s="19">
        <f t="shared" si="201"/>
        <v>0</v>
      </c>
      <c r="I111" s="18">
        <f t="shared" si="202"/>
        <v>0</v>
      </c>
      <c r="J111" s="19">
        <f t="shared" si="203"/>
        <v>0.30666666666666664</v>
      </c>
      <c r="K111" s="19">
        <f t="shared" si="203"/>
        <v>5.2133333333333338</v>
      </c>
      <c r="L111" s="18">
        <f t="shared" si="204"/>
        <v>29.824561403508774</v>
      </c>
      <c r="M111" s="19">
        <f t="shared" si="205"/>
        <v>0.76666666666666661</v>
      </c>
      <c r="N111" s="19">
        <f t="shared" si="205"/>
        <v>12.266666666666666</v>
      </c>
      <c r="O111" s="18">
        <f t="shared" si="206"/>
        <v>70.175438596491219</v>
      </c>
      <c r="P111" s="19">
        <f t="shared" si="207"/>
        <v>0</v>
      </c>
      <c r="Q111" s="19">
        <f t="shared" si="207"/>
        <v>0</v>
      </c>
      <c r="R111" s="19">
        <f t="shared" si="207"/>
        <v>0</v>
      </c>
      <c r="S111" s="19">
        <f t="shared" si="208"/>
        <v>0</v>
      </c>
      <c r="T111" s="18">
        <f t="shared" si="209"/>
        <v>0</v>
      </c>
      <c r="U111" s="19">
        <f t="shared" si="210"/>
        <v>1.6375999999999999</v>
      </c>
      <c r="V111" s="19">
        <f t="shared" si="210"/>
        <v>0</v>
      </c>
      <c r="W111" s="19">
        <f t="shared" si="211"/>
        <v>0</v>
      </c>
      <c r="X111" s="19">
        <f t="shared" si="212"/>
        <v>0</v>
      </c>
      <c r="Y111" s="19">
        <f t="shared" si="213"/>
        <v>0</v>
      </c>
      <c r="Z111" s="19">
        <f t="shared" si="213"/>
        <v>0</v>
      </c>
      <c r="AA111" s="19" t="e">
        <f t="shared" si="214"/>
        <v>#DIV/0!</v>
      </c>
      <c r="AB111" s="19" t="e">
        <f t="shared" si="215"/>
        <v>#DIV/0!</v>
      </c>
      <c r="AC111" s="19">
        <f t="shared" si="216"/>
        <v>0.61333333333333329</v>
      </c>
      <c r="AD111" s="19">
        <f t="shared" si="216"/>
        <v>0.15333333333333332</v>
      </c>
      <c r="AE111" s="19">
        <f t="shared" si="217"/>
        <v>4</v>
      </c>
      <c r="AF111" s="19">
        <f t="shared" si="218"/>
        <v>0</v>
      </c>
      <c r="AG111" s="19">
        <f t="shared" si="218"/>
        <v>0</v>
      </c>
      <c r="AH111" s="19">
        <f t="shared" si="218"/>
        <v>0</v>
      </c>
      <c r="AI111" s="19">
        <f t="shared" si="218"/>
        <v>0</v>
      </c>
      <c r="AJ111" s="19">
        <f t="shared" si="218"/>
        <v>0</v>
      </c>
      <c r="AK111" s="19">
        <f t="shared" si="218"/>
        <v>0</v>
      </c>
      <c r="AL111" s="19">
        <f t="shared" si="218"/>
        <v>0</v>
      </c>
      <c r="AM111" s="19">
        <f t="shared" si="218"/>
        <v>0</v>
      </c>
      <c r="AN111" s="19">
        <f t="shared" si="219"/>
        <v>190</v>
      </c>
      <c r="AO111" s="31"/>
      <c r="AP111" s="17" t="s">
        <v>109</v>
      </c>
      <c r="AQ111" s="16">
        <v>6</v>
      </c>
      <c r="AR111" s="19">
        <v>11.4</v>
      </c>
      <c r="AS111" s="19">
        <v>2.7272727272727275</v>
      </c>
      <c r="AT111" s="19">
        <v>0</v>
      </c>
      <c r="AU111" s="19">
        <v>0</v>
      </c>
      <c r="AV111" s="19">
        <v>0.2</v>
      </c>
      <c r="AW111" s="19">
        <v>3.4000000000000004</v>
      </c>
      <c r="AX111" s="19">
        <v>0.5</v>
      </c>
      <c r="AY111" s="19">
        <v>8</v>
      </c>
      <c r="AZ111" s="19">
        <v>0</v>
      </c>
      <c r="BA111" s="19">
        <v>0</v>
      </c>
      <c r="BB111" s="19">
        <v>0</v>
      </c>
      <c r="BC111" s="19">
        <v>0</v>
      </c>
      <c r="BD111" s="19">
        <v>1.0680000000000001</v>
      </c>
      <c r="BE111" s="19">
        <v>0</v>
      </c>
      <c r="BF111" s="19">
        <v>0</v>
      </c>
      <c r="BG111" s="19">
        <v>0</v>
      </c>
      <c r="BH111" s="19">
        <v>0</v>
      </c>
      <c r="BI111" s="19">
        <v>0.4</v>
      </c>
      <c r="BJ111" s="19">
        <v>0.1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</row>
    <row r="112" spans="1:70" s="16" customFormat="1">
      <c r="A112" s="16">
        <v>2</v>
      </c>
      <c r="B112" s="16">
        <v>300</v>
      </c>
      <c r="C112" s="17" t="s">
        <v>182</v>
      </c>
      <c r="D112" s="16">
        <v>8</v>
      </c>
      <c r="E112" s="18">
        <f t="shared" si="201"/>
        <v>111.2</v>
      </c>
      <c r="F112" s="19">
        <f t="shared" si="201"/>
        <v>26.400000000000002</v>
      </c>
      <c r="G112" s="19">
        <f t="shared" si="201"/>
        <v>0</v>
      </c>
      <c r="H112" s="19">
        <f t="shared" si="201"/>
        <v>0</v>
      </c>
      <c r="I112" s="18">
        <f t="shared" si="202"/>
        <v>0</v>
      </c>
      <c r="J112" s="19">
        <f t="shared" si="203"/>
        <v>0.04</v>
      </c>
      <c r="K112" s="19">
        <f t="shared" si="203"/>
        <v>0.68</v>
      </c>
      <c r="L112" s="18">
        <f t="shared" si="204"/>
        <v>0.61151079136690645</v>
      </c>
      <c r="M112" s="19">
        <f t="shared" si="205"/>
        <v>6.48</v>
      </c>
      <c r="N112" s="19">
        <f t="shared" si="205"/>
        <v>103.68</v>
      </c>
      <c r="O112" s="18">
        <f t="shared" si="206"/>
        <v>93.237410071942449</v>
      </c>
      <c r="P112" s="19">
        <f t="shared" si="207"/>
        <v>0</v>
      </c>
      <c r="Q112" s="19">
        <f t="shared" si="207"/>
        <v>0</v>
      </c>
      <c r="R112" s="19">
        <f t="shared" si="207"/>
        <v>0</v>
      </c>
      <c r="S112" s="19">
        <f t="shared" si="208"/>
        <v>0</v>
      </c>
      <c r="T112" s="18">
        <f t="shared" si="209"/>
        <v>0</v>
      </c>
      <c r="U112" s="19">
        <f t="shared" si="210"/>
        <v>0</v>
      </c>
      <c r="V112" s="19">
        <f t="shared" si="210"/>
        <v>0</v>
      </c>
      <c r="W112" s="19">
        <f t="shared" si="211"/>
        <v>0</v>
      </c>
      <c r="X112" s="19">
        <f t="shared" si="212"/>
        <v>0</v>
      </c>
      <c r="Y112" s="19">
        <f t="shared" si="213"/>
        <v>0</v>
      </c>
      <c r="Z112" s="19">
        <f t="shared" si="213"/>
        <v>0</v>
      </c>
      <c r="AA112" s="19" t="e">
        <f t="shared" si="214"/>
        <v>#DIV/0!</v>
      </c>
      <c r="AB112" s="19" t="e">
        <f t="shared" si="215"/>
        <v>#DIV/0!</v>
      </c>
      <c r="AC112" s="19">
        <f t="shared" si="216"/>
        <v>6.48</v>
      </c>
      <c r="AD112" s="19">
        <f t="shared" si="216"/>
        <v>0</v>
      </c>
      <c r="AE112" s="19" t="e">
        <f t="shared" si="217"/>
        <v>#DIV/0!</v>
      </c>
      <c r="AF112" s="19">
        <f t="shared" si="218"/>
        <v>0</v>
      </c>
      <c r="AG112" s="19">
        <f t="shared" si="218"/>
        <v>0</v>
      </c>
      <c r="AH112" s="19">
        <f t="shared" si="218"/>
        <v>0</v>
      </c>
      <c r="AI112" s="19">
        <f t="shared" si="218"/>
        <v>0</v>
      </c>
      <c r="AJ112" s="19">
        <f t="shared" si="218"/>
        <v>0</v>
      </c>
      <c r="AK112" s="19">
        <f t="shared" si="218"/>
        <v>0</v>
      </c>
      <c r="AL112" s="19">
        <f t="shared" si="218"/>
        <v>0</v>
      </c>
      <c r="AM112" s="19">
        <f t="shared" si="218"/>
        <v>0</v>
      </c>
      <c r="AN112" s="19">
        <f t="shared" si="219"/>
        <v>1390</v>
      </c>
      <c r="AO112" s="31"/>
      <c r="AP112" s="17" t="s">
        <v>182</v>
      </c>
      <c r="AQ112" s="16">
        <v>100</v>
      </c>
      <c r="AR112" s="19">
        <v>1390</v>
      </c>
      <c r="AS112" s="19">
        <v>330</v>
      </c>
      <c r="AT112" s="19"/>
      <c r="AU112" s="19"/>
      <c r="AV112" s="19">
        <v>0.5</v>
      </c>
      <c r="AW112" s="19">
        <f>AV112*17</f>
        <v>8.5</v>
      </c>
      <c r="AX112" s="19">
        <v>81</v>
      </c>
      <c r="AY112" s="19">
        <f>AX112*16</f>
        <v>1296</v>
      </c>
      <c r="AZ112" s="19">
        <v>0</v>
      </c>
      <c r="BA112" s="19">
        <v>0</v>
      </c>
      <c r="BB112" s="19"/>
      <c r="BC112" s="19"/>
      <c r="BD112" s="19"/>
      <c r="BE112" s="19"/>
      <c r="BF112" s="19"/>
      <c r="BG112" s="19"/>
      <c r="BH112" s="19"/>
      <c r="BI112" s="19">
        <v>81</v>
      </c>
      <c r="BJ112" s="19"/>
      <c r="BK112" s="19"/>
      <c r="BL112" s="19"/>
      <c r="BM112" s="19"/>
      <c r="BN112" s="19"/>
      <c r="BO112" s="19"/>
      <c r="BP112" s="19"/>
      <c r="BQ112" s="19"/>
      <c r="BR112" s="19">
        <v>0</v>
      </c>
    </row>
    <row r="113" spans="1:70" s="16" customFormat="1">
      <c r="A113" s="16">
        <v>2</v>
      </c>
      <c r="B113" s="16">
        <v>300</v>
      </c>
      <c r="C113" s="17" t="s">
        <v>75</v>
      </c>
      <c r="D113" s="16">
        <v>13.9</v>
      </c>
      <c r="E113" s="18">
        <f t="shared" ref="E113:E114" si="220">AR113*($D113/$AQ113)</f>
        <v>43.605412000000008</v>
      </c>
      <c r="F113" s="19">
        <f t="shared" ref="F113:F114" si="221">AS113*($D113/$AQ113)</f>
        <v>10.431916746411485</v>
      </c>
      <c r="G113" s="19">
        <f t="shared" ref="G113:G114" si="222">AT113*($D113/$AQ113)</f>
        <v>2.7800000000000005E-2</v>
      </c>
      <c r="H113" s="19">
        <f t="shared" ref="H113:H114" si="223">AU113*($D113/$AQ113)</f>
        <v>1.0286000000000002</v>
      </c>
      <c r="I113" s="18">
        <f t="shared" ref="I113:I114" si="224">H113/$E113*100</f>
        <v>2.3588815076440515</v>
      </c>
      <c r="J113" s="19">
        <f t="shared" ref="J113:J114" si="225">AV113*($D113/$AQ113)</f>
        <v>0.62550000000000006</v>
      </c>
      <c r="K113" s="19">
        <f t="shared" ref="K113:K114" si="226">AW113*($D113/$AQ113)</f>
        <v>10.633500000000002</v>
      </c>
      <c r="L113" s="18">
        <f t="shared" ref="L113:L114" si="227">K113/$E113*100</f>
        <v>24.385734504698636</v>
      </c>
      <c r="M113" s="19">
        <f t="shared" ref="M113:M114" si="228">AX113*($D113/$AQ113)</f>
        <v>1.7931000000000001</v>
      </c>
      <c r="N113" s="19">
        <f t="shared" ref="N113:N114" si="229">AY113*($D113/$AQ113)</f>
        <v>28.689600000000002</v>
      </c>
      <c r="O113" s="18">
        <f t="shared" ref="O113:O114" si="230">N113/$E113*100</f>
        <v>65.79366799699082</v>
      </c>
      <c r="P113" s="19">
        <f t="shared" ref="P113:P114" si="231">AZ113*($D113/$AQ113)</f>
        <v>0</v>
      </c>
      <c r="Q113" s="19">
        <f t="shared" ref="Q113:Q114" si="232">BA113*($D113/$AQ113)</f>
        <v>0</v>
      </c>
      <c r="R113" s="19">
        <f t="shared" ref="R113:R114" si="233">BB113*($D113/$AQ113)</f>
        <v>0.38919999999999999</v>
      </c>
      <c r="S113" s="19">
        <f t="shared" ref="S113:S114" si="234">R113*8.36</f>
        <v>3.2537119999999997</v>
      </c>
      <c r="T113" s="18">
        <f t="shared" ref="T113:T114" si="235">S113/$E113*100</f>
        <v>7.4617159906664776</v>
      </c>
      <c r="U113" s="19">
        <f t="shared" ref="U113:U114" si="236">BD113*($D113/$AQ113)</f>
        <v>8.3400000000000002E-2</v>
      </c>
      <c r="V113" s="19">
        <f t="shared" ref="V113:V114" si="237">BE113*($D113/$AQ113)</f>
        <v>0</v>
      </c>
      <c r="W113" s="19">
        <f t="shared" ref="W113:W114" si="238">V113*37</f>
        <v>0</v>
      </c>
      <c r="X113" s="19">
        <f t="shared" ref="X113:X114" si="239">W113/$E113*100</f>
        <v>0</v>
      </c>
      <c r="Y113" s="19">
        <f t="shared" ref="Y113:Y114" si="240">BG113*($D113/$AQ113)</f>
        <v>0</v>
      </c>
      <c r="Z113" s="19">
        <f t="shared" ref="Z113:Z114" si="241">BH113*($D113/$AQ113)</f>
        <v>1.3900000000000003E-2</v>
      </c>
      <c r="AA113" s="19" t="e">
        <f t="shared" ref="AA113:AA114" si="242">V113/Y113</f>
        <v>#DIV/0!</v>
      </c>
      <c r="AB113" s="19">
        <f t="shared" ref="AB113:AB114" si="243">V113/Z113</f>
        <v>0</v>
      </c>
      <c r="AC113" s="19">
        <f t="shared" ref="AC113:AC114" si="244">BI113*($D113/$AQ113)</f>
        <v>1.7514000000000001</v>
      </c>
      <c r="AD113" s="19">
        <f t="shared" ref="AD113:AD114" si="245">BJ113*($D113/$AQ113)</f>
        <v>4.1700000000000001E-2</v>
      </c>
      <c r="AE113" s="19">
        <f t="shared" ref="AE113:AE114" si="246">AC113/AD113</f>
        <v>42</v>
      </c>
      <c r="AF113" s="19">
        <f t="shared" ref="AF113:AF114" si="247">BK113*($D113/$AQ113)</f>
        <v>0</v>
      </c>
      <c r="AG113" s="19">
        <f t="shared" ref="AG113:AG114" si="248">BL113*($D113/$AQ113)</f>
        <v>0</v>
      </c>
      <c r="AH113" s="19">
        <f t="shared" ref="AH113:AH114" si="249">BM113*($D113/$AQ113)</f>
        <v>0.74643000000000004</v>
      </c>
      <c r="AI113" s="19">
        <f t="shared" ref="AI113:AI114" si="250">BN113*($D113/$AQ113)</f>
        <v>5.282</v>
      </c>
      <c r="AJ113" s="19">
        <f t="shared" ref="AJ113:AJ114" si="251">BO113*($D113/$AQ113)</f>
        <v>0</v>
      </c>
      <c r="AK113" s="19">
        <f t="shared" ref="AK113:AK114" si="252">BP113*($D113/$AQ113)</f>
        <v>180.70000000000002</v>
      </c>
      <c r="AL113" s="19">
        <f t="shared" ref="AL113:AL114" si="253">BQ113*($D113/$AQ113)</f>
        <v>0</v>
      </c>
      <c r="AM113" s="19">
        <f t="shared" ref="AM113:AM114" si="254">BR113*($D113/$AQ113)</f>
        <v>0</v>
      </c>
      <c r="AN113" s="19">
        <f t="shared" ref="AN113:AN114" si="255">E113/D113*100</f>
        <v>313.70800000000003</v>
      </c>
      <c r="AO113" s="31"/>
      <c r="AP113" s="17" t="s">
        <v>75</v>
      </c>
      <c r="AQ113" s="16">
        <v>100</v>
      </c>
      <c r="AR113" s="19">
        <v>313.70800000000003</v>
      </c>
      <c r="AS113" s="19">
        <v>75.049760765550246</v>
      </c>
      <c r="AT113" s="19">
        <v>0.2</v>
      </c>
      <c r="AU113" s="19">
        <v>7.4</v>
      </c>
      <c r="AV113" s="19">
        <v>4.5</v>
      </c>
      <c r="AW113" s="19">
        <v>76.5</v>
      </c>
      <c r="AX113" s="19">
        <v>12.9</v>
      </c>
      <c r="AY113" s="19">
        <v>206.4</v>
      </c>
      <c r="AZ113" s="19">
        <v>0</v>
      </c>
      <c r="BA113" s="19">
        <v>0</v>
      </c>
      <c r="BB113" s="19">
        <v>2.8</v>
      </c>
      <c r="BC113" s="19">
        <v>23.407999999999998</v>
      </c>
      <c r="BD113" s="19">
        <v>0.6</v>
      </c>
      <c r="BE113" s="19">
        <v>0</v>
      </c>
      <c r="BF113" s="19">
        <v>0</v>
      </c>
      <c r="BG113" s="19">
        <v>0</v>
      </c>
      <c r="BH113" s="19">
        <v>0.1</v>
      </c>
      <c r="BI113" s="19">
        <v>12.6</v>
      </c>
      <c r="BJ113" s="19">
        <v>0.3</v>
      </c>
      <c r="BK113" s="19">
        <v>0</v>
      </c>
      <c r="BL113" s="19">
        <v>0</v>
      </c>
      <c r="BM113" s="19">
        <v>5.37</v>
      </c>
      <c r="BN113" s="19">
        <v>38</v>
      </c>
      <c r="BO113" s="19">
        <v>0</v>
      </c>
      <c r="BP113" s="19">
        <v>1300</v>
      </c>
      <c r="BQ113" s="19">
        <v>0</v>
      </c>
      <c r="BR113" s="19">
        <v>0</v>
      </c>
    </row>
    <row r="114" spans="1:70" s="16" customFormat="1">
      <c r="A114" s="16">
        <v>2</v>
      </c>
      <c r="B114" s="16">
        <v>300</v>
      </c>
      <c r="C114" s="17" t="s">
        <v>130</v>
      </c>
      <c r="D114" s="16">
        <v>7.7</v>
      </c>
      <c r="E114" s="18">
        <f t="shared" si="220"/>
        <v>199.85842800000003</v>
      </c>
      <c r="F114" s="19">
        <f t="shared" si="221"/>
        <v>47.813021052631584</v>
      </c>
      <c r="G114" s="19">
        <f t="shared" si="222"/>
        <v>4.2965999999999998</v>
      </c>
      <c r="H114" s="19">
        <f t="shared" si="223"/>
        <v>158.9742</v>
      </c>
      <c r="I114" s="18">
        <f t="shared" si="224"/>
        <v>79.543405595084522</v>
      </c>
      <c r="J114" s="19">
        <f t="shared" si="225"/>
        <v>1.6247</v>
      </c>
      <c r="K114" s="19">
        <f t="shared" si="226"/>
        <v>27.619900000000005</v>
      </c>
      <c r="L114" s="18">
        <f t="shared" si="227"/>
        <v>13.819732435802006</v>
      </c>
      <c r="M114" s="19">
        <f t="shared" si="228"/>
        <v>0.53129999999999999</v>
      </c>
      <c r="N114" s="19">
        <f t="shared" si="229"/>
        <v>8.5007999999999999</v>
      </c>
      <c r="O114" s="18">
        <f t="shared" si="230"/>
        <v>4.2534108193826077</v>
      </c>
      <c r="P114" s="19">
        <f t="shared" si="231"/>
        <v>0</v>
      </c>
      <c r="Q114" s="19">
        <f t="shared" si="232"/>
        <v>0</v>
      </c>
      <c r="R114" s="19">
        <f t="shared" si="233"/>
        <v>0.56979999999999997</v>
      </c>
      <c r="S114" s="19">
        <f t="shared" si="234"/>
        <v>4.7635279999999991</v>
      </c>
      <c r="T114" s="18">
        <f t="shared" si="235"/>
        <v>2.3834511497308473</v>
      </c>
      <c r="U114" s="19">
        <f t="shared" si="236"/>
        <v>3.0799999999999998E-3</v>
      </c>
      <c r="V114" s="19">
        <f t="shared" si="237"/>
        <v>0.3619</v>
      </c>
      <c r="W114" s="19">
        <f t="shared" si="238"/>
        <v>13.3903</v>
      </c>
      <c r="X114" s="19">
        <f t="shared" si="239"/>
        <v>6.6998925859659009</v>
      </c>
      <c r="Y114" s="19">
        <f t="shared" si="240"/>
        <v>2.6488</v>
      </c>
      <c r="Z114" s="19">
        <f t="shared" si="241"/>
        <v>1.0933999999999999</v>
      </c>
      <c r="AA114" s="19">
        <f t="shared" si="242"/>
        <v>0.13662790697674418</v>
      </c>
      <c r="AB114" s="19">
        <f t="shared" si="243"/>
        <v>0.33098591549295775</v>
      </c>
      <c r="AC114" s="19">
        <f t="shared" si="244"/>
        <v>0.32340000000000002</v>
      </c>
      <c r="AD114" s="19">
        <f t="shared" si="245"/>
        <v>0.2079</v>
      </c>
      <c r="AE114" s="19">
        <f t="shared" si="246"/>
        <v>1.5555555555555556</v>
      </c>
      <c r="AF114" s="19">
        <f t="shared" si="247"/>
        <v>0</v>
      </c>
      <c r="AG114" s="19">
        <f t="shared" si="248"/>
        <v>0.99329999999999996</v>
      </c>
      <c r="AH114" s="19">
        <f t="shared" si="249"/>
        <v>1.8449200000000001</v>
      </c>
      <c r="AI114" s="19">
        <f t="shared" si="250"/>
        <v>0</v>
      </c>
      <c r="AJ114" s="19">
        <f t="shared" si="251"/>
        <v>0</v>
      </c>
      <c r="AK114" s="19">
        <f t="shared" si="252"/>
        <v>0</v>
      </c>
      <c r="AL114" s="19">
        <f t="shared" si="253"/>
        <v>0</v>
      </c>
      <c r="AM114" s="19">
        <f t="shared" si="254"/>
        <v>0</v>
      </c>
      <c r="AN114" s="19">
        <f t="shared" si="255"/>
        <v>2595.5640000000003</v>
      </c>
      <c r="AO114" s="31"/>
      <c r="AP114" s="17" t="s">
        <v>130</v>
      </c>
      <c r="AQ114" s="16">
        <v>100</v>
      </c>
      <c r="AR114" s="19">
        <v>2595.5640000000003</v>
      </c>
      <c r="AS114" s="19">
        <v>620.94832535885178</v>
      </c>
      <c r="AT114" s="19">
        <v>55.8</v>
      </c>
      <c r="AU114" s="19">
        <v>2064.6</v>
      </c>
      <c r="AV114" s="19">
        <v>21.1</v>
      </c>
      <c r="AW114" s="19">
        <v>358.70000000000005</v>
      </c>
      <c r="AX114" s="19">
        <v>6.9</v>
      </c>
      <c r="AY114" s="19">
        <v>110.4</v>
      </c>
      <c r="AZ114" s="19">
        <v>0</v>
      </c>
      <c r="BA114" s="19">
        <v>0</v>
      </c>
      <c r="BB114" s="19">
        <v>7.4</v>
      </c>
      <c r="BC114" s="19">
        <v>61.863999999999997</v>
      </c>
      <c r="BD114" s="19">
        <v>0.04</v>
      </c>
      <c r="BE114" s="19">
        <v>4.7</v>
      </c>
      <c r="BF114" s="19">
        <v>173.9</v>
      </c>
      <c r="BG114" s="19">
        <v>34.4</v>
      </c>
      <c r="BH114" s="19">
        <v>14.2</v>
      </c>
      <c r="BI114" s="19">
        <v>4.2</v>
      </c>
      <c r="BJ114" s="19">
        <v>2.7</v>
      </c>
      <c r="BK114" s="19">
        <v>0</v>
      </c>
      <c r="BL114" s="19">
        <v>12.9</v>
      </c>
      <c r="BM114" s="19">
        <v>23.96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</row>
    <row r="115" spans="1:70" s="16" customFormat="1">
      <c r="A115" s="16">
        <v>2</v>
      </c>
      <c r="B115" s="16">
        <v>300</v>
      </c>
      <c r="C115" s="17" t="s">
        <v>183</v>
      </c>
      <c r="D115" s="16">
        <v>13</v>
      </c>
      <c r="E115" s="18">
        <f t="shared" si="201"/>
        <v>148.72</v>
      </c>
      <c r="F115" s="19">
        <f t="shared" si="201"/>
        <v>35.49</v>
      </c>
      <c r="G115" s="19">
        <f t="shared" si="201"/>
        <v>0.221</v>
      </c>
      <c r="H115" s="19">
        <f t="shared" si="201"/>
        <v>8.1769999999999996</v>
      </c>
      <c r="I115" s="18">
        <f t="shared" si="202"/>
        <v>5.4982517482517483</v>
      </c>
      <c r="J115" s="19">
        <f t="shared" si="203"/>
        <v>2.847</v>
      </c>
      <c r="K115" s="19">
        <f t="shared" si="203"/>
        <v>48.399000000000001</v>
      </c>
      <c r="L115" s="18">
        <f t="shared" si="204"/>
        <v>32.543706293706293</v>
      </c>
      <c r="M115" s="19">
        <f t="shared" si="205"/>
        <v>3.4319999999999999</v>
      </c>
      <c r="N115" s="19">
        <f t="shared" si="205"/>
        <v>54.911999999999999</v>
      </c>
      <c r="O115" s="18">
        <f t="shared" si="206"/>
        <v>36.923076923076927</v>
      </c>
      <c r="P115" s="19">
        <f t="shared" si="207"/>
        <v>0</v>
      </c>
      <c r="Q115" s="19">
        <f t="shared" si="207"/>
        <v>0</v>
      </c>
      <c r="R115" s="19">
        <f t="shared" si="207"/>
        <v>4.2380000000000004</v>
      </c>
      <c r="S115" s="19">
        <f t="shared" si="208"/>
        <v>35.429680000000005</v>
      </c>
      <c r="T115" s="18">
        <f t="shared" si="209"/>
        <v>23.823076923076929</v>
      </c>
      <c r="U115" s="19">
        <f t="shared" si="210"/>
        <v>0</v>
      </c>
      <c r="V115" s="19">
        <f t="shared" si="210"/>
        <v>3.9E-2</v>
      </c>
      <c r="W115" s="19">
        <f t="shared" si="211"/>
        <v>1.4430000000000001</v>
      </c>
      <c r="X115" s="19">
        <f t="shared" si="212"/>
        <v>0.97027972027972031</v>
      </c>
      <c r="Y115" s="19">
        <f t="shared" si="213"/>
        <v>0</v>
      </c>
      <c r="Z115" s="19">
        <f t="shared" si="213"/>
        <v>0</v>
      </c>
      <c r="AA115" s="19" t="e">
        <f t="shared" si="214"/>
        <v>#DIV/0!</v>
      </c>
      <c r="AB115" s="19" t="e">
        <f t="shared" si="215"/>
        <v>#DIV/0!</v>
      </c>
      <c r="AC115" s="19">
        <f t="shared" si="216"/>
        <v>0.14300000000000002</v>
      </c>
      <c r="AD115" s="19">
        <f t="shared" si="216"/>
        <v>0</v>
      </c>
      <c r="AE115" s="19" t="e">
        <f t="shared" si="217"/>
        <v>#DIV/0!</v>
      </c>
      <c r="AF115" s="19">
        <f t="shared" si="218"/>
        <v>0</v>
      </c>
      <c r="AG115" s="19">
        <f t="shared" si="218"/>
        <v>0</v>
      </c>
      <c r="AH115" s="19">
        <f t="shared" si="218"/>
        <v>0</v>
      </c>
      <c r="AI115" s="19">
        <f t="shared" si="218"/>
        <v>0</v>
      </c>
      <c r="AJ115" s="19">
        <f t="shared" si="218"/>
        <v>0</v>
      </c>
      <c r="AK115" s="19">
        <f t="shared" si="218"/>
        <v>0</v>
      </c>
      <c r="AL115" s="19">
        <f t="shared" si="218"/>
        <v>0</v>
      </c>
      <c r="AM115" s="19">
        <f t="shared" si="218"/>
        <v>0</v>
      </c>
      <c r="AN115" s="19">
        <f t="shared" si="219"/>
        <v>1144</v>
      </c>
      <c r="AO115" s="31"/>
      <c r="AP115" s="17" t="s">
        <v>183</v>
      </c>
      <c r="AQ115" s="16">
        <v>100</v>
      </c>
      <c r="AR115" s="19">
        <v>1144</v>
      </c>
      <c r="AS115" s="19">
        <v>273</v>
      </c>
      <c r="AT115" s="19">
        <v>1.7</v>
      </c>
      <c r="AU115" s="19">
        <v>62.9</v>
      </c>
      <c r="AV115" s="19">
        <v>21.9</v>
      </c>
      <c r="AW115" s="19">
        <v>372.3</v>
      </c>
      <c r="AX115" s="19">
        <v>26.4</v>
      </c>
      <c r="AY115" s="19">
        <v>422.4</v>
      </c>
      <c r="AZ115" s="19">
        <v>0</v>
      </c>
      <c r="BA115" s="19">
        <v>0</v>
      </c>
      <c r="BB115" s="19">
        <v>32.6</v>
      </c>
      <c r="BC115" s="19">
        <v>554.20000000000005</v>
      </c>
      <c r="BD115" s="19">
        <v>0</v>
      </c>
      <c r="BE115" s="19">
        <v>0.3</v>
      </c>
      <c r="BF115" s="19">
        <v>11.1</v>
      </c>
      <c r="BG115" s="19">
        <v>0</v>
      </c>
      <c r="BH115" s="19">
        <v>0</v>
      </c>
      <c r="BI115" s="19">
        <v>1.1000000000000001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</row>
    <row r="116" spans="1:70" s="16" customFormat="1" ht="16.5" customHeight="1">
      <c r="A116" s="16">
        <v>2</v>
      </c>
      <c r="B116" s="16">
        <v>300</v>
      </c>
      <c r="C116" s="17" t="s">
        <v>73</v>
      </c>
      <c r="D116" s="16">
        <v>2.2000000000000002</v>
      </c>
      <c r="E116" s="18">
        <f t="shared" si="201"/>
        <v>20.020000000000003</v>
      </c>
      <c r="F116" s="19">
        <f t="shared" si="201"/>
        <v>4.7894736842105283</v>
      </c>
      <c r="G116" s="19">
        <f t="shared" si="201"/>
        <v>0.44000000000000006</v>
      </c>
      <c r="H116" s="19">
        <f t="shared" si="201"/>
        <v>16.28</v>
      </c>
      <c r="I116" s="18">
        <f t="shared" si="202"/>
        <v>81.318681318681314</v>
      </c>
      <c r="J116" s="19">
        <f t="shared" si="203"/>
        <v>0.22000000000000003</v>
      </c>
      <c r="K116" s="19">
        <f t="shared" si="203"/>
        <v>3.7400000000000007</v>
      </c>
      <c r="L116" s="18">
        <f t="shared" si="204"/>
        <v>18.681318681318682</v>
      </c>
      <c r="M116" s="19">
        <f t="shared" si="205"/>
        <v>0</v>
      </c>
      <c r="N116" s="19">
        <f t="shared" si="205"/>
        <v>0</v>
      </c>
      <c r="O116" s="18">
        <f t="shared" si="206"/>
        <v>0</v>
      </c>
      <c r="P116" s="19">
        <f t="shared" si="207"/>
        <v>0</v>
      </c>
      <c r="Q116" s="19">
        <f t="shared" si="207"/>
        <v>0</v>
      </c>
      <c r="R116" s="19">
        <f t="shared" si="207"/>
        <v>0</v>
      </c>
      <c r="S116" s="19">
        <f t="shared" si="208"/>
        <v>0</v>
      </c>
      <c r="T116" s="18">
        <f t="shared" si="209"/>
        <v>0</v>
      </c>
      <c r="U116" s="19">
        <f t="shared" si="210"/>
        <v>5.5550000000000009E-2</v>
      </c>
      <c r="V116" s="19">
        <f t="shared" si="210"/>
        <v>0</v>
      </c>
      <c r="W116" s="19">
        <f t="shared" si="211"/>
        <v>0</v>
      </c>
      <c r="X116" s="19">
        <f t="shared" si="212"/>
        <v>0</v>
      </c>
      <c r="Y116" s="19">
        <f t="shared" si="213"/>
        <v>0</v>
      </c>
      <c r="Z116" s="19">
        <f t="shared" si="213"/>
        <v>0</v>
      </c>
      <c r="AA116" s="19" t="e">
        <f t="shared" si="214"/>
        <v>#DIV/0!</v>
      </c>
      <c r="AB116" s="19" t="e">
        <f t="shared" si="215"/>
        <v>#DIV/0!</v>
      </c>
      <c r="AC116" s="19">
        <f t="shared" si="216"/>
        <v>0</v>
      </c>
      <c r="AD116" s="19">
        <f t="shared" si="216"/>
        <v>0</v>
      </c>
      <c r="AE116" s="19" t="e">
        <f t="shared" si="217"/>
        <v>#DIV/0!</v>
      </c>
      <c r="AF116" s="19">
        <f t="shared" si="218"/>
        <v>0</v>
      </c>
      <c r="AG116" s="19">
        <f t="shared" si="218"/>
        <v>0</v>
      </c>
      <c r="AH116" s="19">
        <f t="shared" si="218"/>
        <v>0</v>
      </c>
      <c r="AI116" s="19">
        <f t="shared" si="218"/>
        <v>0</v>
      </c>
      <c r="AJ116" s="19">
        <f t="shared" si="218"/>
        <v>0</v>
      </c>
      <c r="AK116" s="19">
        <f t="shared" si="218"/>
        <v>462.00000000000006</v>
      </c>
      <c r="AL116" s="19">
        <f t="shared" si="218"/>
        <v>0</v>
      </c>
      <c r="AM116" s="19">
        <f t="shared" si="218"/>
        <v>0</v>
      </c>
      <c r="AN116" s="19">
        <f t="shared" si="219"/>
        <v>910.00000000000011</v>
      </c>
      <c r="AO116" s="31"/>
      <c r="AP116" s="17" t="s">
        <v>73</v>
      </c>
      <c r="AQ116" s="16">
        <v>1</v>
      </c>
      <c r="AR116" s="19">
        <v>9.1000000000000014</v>
      </c>
      <c r="AS116" s="19">
        <v>2.1770334928229671</v>
      </c>
      <c r="AT116" s="19">
        <v>0.2</v>
      </c>
      <c r="AU116" s="19">
        <v>7.4</v>
      </c>
      <c r="AV116" s="19">
        <v>0.1</v>
      </c>
      <c r="AW116" s="19">
        <v>1.7000000000000002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2.5250000000000002E-2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210</v>
      </c>
      <c r="BQ116" s="19">
        <v>0</v>
      </c>
      <c r="BR116" s="19">
        <v>0</v>
      </c>
    </row>
    <row r="117" spans="1:70" s="16" customFormat="1" ht="16.5" customHeight="1">
      <c r="A117" s="16">
        <v>2</v>
      </c>
      <c r="B117" s="16">
        <v>300</v>
      </c>
      <c r="C117" s="17" t="s">
        <v>110</v>
      </c>
      <c r="D117" s="16">
        <v>61.2</v>
      </c>
      <c r="E117" s="18">
        <f t="shared" si="201"/>
        <v>72.023220000000009</v>
      </c>
      <c r="F117" s="19">
        <f t="shared" si="201"/>
        <v>17.230435406698568</v>
      </c>
      <c r="G117" s="19">
        <f t="shared" si="201"/>
        <v>0.45899999999999996</v>
      </c>
      <c r="H117" s="19">
        <f t="shared" si="201"/>
        <v>16.983000000000001</v>
      </c>
      <c r="I117" s="18">
        <f t="shared" si="202"/>
        <v>23.579895483706505</v>
      </c>
      <c r="J117" s="19">
        <f t="shared" si="203"/>
        <v>1.9125000000000001</v>
      </c>
      <c r="K117" s="19">
        <f t="shared" si="203"/>
        <v>32.512500000000003</v>
      </c>
      <c r="L117" s="18">
        <f t="shared" si="204"/>
        <v>45.141691804393083</v>
      </c>
      <c r="M117" s="19">
        <f t="shared" si="205"/>
        <v>0.6885</v>
      </c>
      <c r="N117" s="19">
        <f t="shared" si="205"/>
        <v>11.016</v>
      </c>
      <c r="O117" s="18">
        <f t="shared" si="206"/>
        <v>15.295067340782595</v>
      </c>
      <c r="P117" s="19">
        <f t="shared" si="207"/>
        <v>0</v>
      </c>
      <c r="Q117" s="19">
        <f t="shared" si="207"/>
        <v>0</v>
      </c>
      <c r="R117" s="19">
        <f t="shared" si="207"/>
        <v>1.377</v>
      </c>
      <c r="S117" s="19">
        <f t="shared" si="208"/>
        <v>11.511719999999999</v>
      </c>
      <c r="T117" s="18">
        <f t="shared" si="209"/>
        <v>15.98334537111781</v>
      </c>
      <c r="U117" s="19">
        <f t="shared" si="210"/>
        <v>1.9889999999999998E-2</v>
      </c>
      <c r="V117" s="19">
        <f t="shared" si="210"/>
        <v>0.15300000000000002</v>
      </c>
      <c r="W117" s="19">
        <f t="shared" si="211"/>
        <v>5.6610000000000014</v>
      </c>
      <c r="X117" s="19">
        <f t="shared" si="212"/>
        <v>7.8599651612355022</v>
      </c>
      <c r="Y117" s="19">
        <f t="shared" si="213"/>
        <v>7.6500000000000012E-2</v>
      </c>
      <c r="Z117" s="19">
        <f t="shared" si="213"/>
        <v>0.22949999999999998</v>
      </c>
      <c r="AA117" s="19">
        <f t="shared" si="214"/>
        <v>2</v>
      </c>
      <c r="AB117" s="19">
        <f t="shared" si="215"/>
        <v>0.66666666666666685</v>
      </c>
      <c r="AC117" s="19">
        <f t="shared" si="216"/>
        <v>0.53549999999999998</v>
      </c>
      <c r="AD117" s="19">
        <f t="shared" si="216"/>
        <v>0</v>
      </c>
      <c r="AE117" s="19" t="e">
        <f t="shared" si="217"/>
        <v>#DIV/0!</v>
      </c>
      <c r="AF117" s="19">
        <f t="shared" si="218"/>
        <v>0</v>
      </c>
      <c r="AG117" s="19">
        <f t="shared" si="218"/>
        <v>0</v>
      </c>
      <c r="AH117" s="19">
        <f t="shared" si="218"/>
        <v>0.6885</v>
      </c>
      <c r="AI117" s="19">
        <f t="shared" si="218"/>
        <v>26.928000000000004</v>
      </c>
      <c r="AJ117" s="19">
        <f t="shared" si="218"/>
        <v>0</v>
      </c>
      <c r="AK117" s="19">
        <f t="shared" si="218"/>
        <v>290.7</v>
      </c>
      <c r="AL117" s="19">
        <f t="shared" si="218"/>
        <v>0</v>
      </c>
      <c r="AM117" s="19">
        <f t="shared" si="218"/>
        <v>0</v>
      </c>
      <c r="AN117" s="19">
        <f t="shared" si="219"/>
        <v>117.68500000000002</v>
      </c>
      <c r="AO117" s="31"/>
      <c r="AP117" s="17" t="s">
        <v>110</v>
      </c>
      <c r="AQ117" s="16">
        <v>80</v>
      </c>
      <c r="AR117" s="19">
        <v>94.14800000000001</v>
      </c>
      <c r="AS117" s="19">
        <v>22.523444976076558</v>
      </c>
      <c r="AT117" s="19">
        <v>0.6</v>
      </c>
      <c r="AU117" s="19">
        <v>22.2</v>
      </c>
      <c r="AV117" s="19">
        <v>2.5</v>
      </c>
      <c r="AW117" s="19">
        <v>42.5</v>
      </c>
      <c r="AX117" s="19">
        <v>0.9</v>
      </c>
      <c r="AY117" s="19">
        <v>14.4</v>
      </c>
      <c r="AZ117" s="19">
        <v>0</v>
      </c>
      <c r="BA117" s="19">
        <v>0</v>
      </c>
      <c r="BB117" s="19">
        <v>1.8</v>
      </c>
      <c r="BC117" s="19">
        <v>15.048</v>
      </c>
      <c r="BD117" s="19">
        <v>2.5999999999999999E-2</v>
      </c>
      <c r="BE117" s="19">
        <v>0.2</v>
      </c>
      <c r="BF117" s="19">
        <v>7.4</v>
      </c>
      <c r="BG117" s="19">
        <v>0.1</v>
      </c>
      <c r="BH117" s="19">
        <v>0.3</v>
      </c>
      <c r="BI117" s="19">
        <v>0.7</v>
      </c>
      <c r="BJ117" s="19">
        <v>0</v>
      </c>
      <c r="BK117" s="19">
        <v>0</v>
      </c>
      <c r="BL117" s="19">
        <v>0</v>
      </c>
      <c r="BM117" s="19">
        <v>0.9</v>
      </c>
      <c r="BN117" s="19">
        <v>35.200000000000003</v>
      </c>
      <c r="BO117" s="19">
        <v>0</v>
      </c>
      <c r="BP117" s="19">
        <v>380</v>
      </c>
      <c r="BQ117" s="19">
        <v>0</v>
      </c>
      <c r="BR117" s="19">
        <v>0</v>
      </c>
    </row>
    <row r="118" spans="1:70" s="16" customFormat="1">
      <c r="A118" s="16">
        <v>2</v>
      </c>
      <c r="B118" s="16">
        <v>300</v>
      </c>
      <c r="C118" s="17" t="s">
        <v>66</v>
      </c>
      <c r="D118" s="16">
        <v>14.2</v>
      </c>
      <c r="E118" s="18">
        <f t="shared" si="201"/>
        <v>14.2</v>
      </c>
      <c r="F118" s="19">
        <f t="shared" si="201"/>
        <v>3.4079999999999995</v>
      </c>
      <c r="G118" s="19">
        <f t="shared" si="201"/>
        <v>5.6799999999999996E-2</v>
      </c>
      <c r="H118" s="19">
        <f t="shared" si="201"/>
        <v>2.1015999999999999</v>
      </c>
      <c r="I118" s="18">
        <f t="shared" si="202"/>
        <v>14.799999999999999</v>
      </c>
      <c r="J118" s="19">
        <f t="shared" si="203"/>
        <v>8.5199999999999984E-2</v>
      </c>
      <c r="K118" s="19">
        <f t="shared" si="203"/>
        <v>1.4483999999999997</v>
      </c>
      <c r="L118" s="18">
        <f t="shared" si="204"/>
        <v>10.199999999999998</v>
      </c>
      <c r="M118" s="19">
        <f t="shared" si="205"/>
        <v>0.69579999999999997</v>
      </c>
      <c r="N118" s="19">
        <f t="shared" si="205"/>
        <v>11.1328</v>
      </c>
      <c r="O118" s="18">
        <f t="shared" si="206"/>
        <v>78.400000000000006</v>
      </c>
      <c r="P118" s="19">
        <f t="shared" si="207"/>
        <v>0</v>
      </c>
      <c r="Q118" s="19">
        <f t="shared" si="207"/>
        <v>0</v>
      </c>
      <c r="R118" s="19">
        <f t="shared" si="207"/>
        <v>0.46859999999999991</v>
      </c>
      <c r="S118" s="19">
        <f t="shared" si="208"/>
        <v>3.917495999999999</v>
      </c>
      <c r="T118" s="18">
        <f t="shared" si="209"/>
        <v>27.587999999999997</v>
      </c>
      <c r="U118" s="19">
        <f t="shared" si="210"/>
        <v>1.4199999999999999E-2</v>
      </c>
      <c r="V118" s="19">
        <f t="shared" si="210"/>
        <v>1.4199999999999999E-2</v>
      </c>
      <c r="W118" s="19">
        <f t="shared" si="211"/>
        <v>0.52539999999999998</v>
      </c>
      <c r="X118" s="19">
        <f t="shared" si="212"/>
        <v>3.6999999999999997</v>
      </c>
      <c r="Y118" s="19">
        <f t="shared" si="213"/>
        <v>0</v>
      </c>
      <c r="Z118" s="19">
        <f t="shared" si="213"/>
        <v>2.8399999999999998E-2</v>
      </c>
      <c r="AA118" s="19" t="e">
        <f t="shared" si="214"/>
        <v>#DIV/0!</v>
      </c>
      <c r="AB118" s="19">
        <f t="shared" si="215"/>
        <v>0.5</v>
      </c>
      <c r="AC118" s="19">
        <f t="shared" si="216"/>
        <v>0.65319999999999989</v>
      </c>
      <c r="AD118" s="19">
        <f t="shared" si="216"/>
        <v>2.8399999999999998E-2</v>
      </c>
      <c r="AE118" s="19">
        <f t="shared" si="217"/>
        <v>22.999999999999996</v>
      </c>
      <c r="AF118" s="19">
        <f t="shared" si="218"/>
        <v>0</v>
      </c>
      <c r="AG118" s="19">
        <f t="shared" si="218"/>
        <v>0</v>
      </c>
      <c r="AH118" s="19">
        <f t="shared" si="218"/>
        <v>0</v>
      </c>
      <c r="AI118" s="19">
        <f t="shared" si="218"/>
        <v>0</v>
      </c>
      <c r="AJ118" s="19">
        <f t="shared" si="218"/>
        <v>0</v>
      </c>
      <c r="AK118" s="19">
        <f t="shared" si="218"/>
        <v>0</v>
      </c>
      <c r="AL118" s="19">
        <f t="shared" si="218"/>
        <v>0</v>
      </c>
      <c r="AM118" s="19">
        <f t="shared" si="218"/>
        <v>0</v>
      </c>
      <c r="AN118" s="19">
        <f t="shared" si="219"/>
        <v>100</v>
      </c>
      <c r="AO118" s="31"/>
      <c r="AP118" s="17" t="s">
        <v>66</v>
      </c>
      <c r="AQ118" s="16">
        <v>100</v>
      </c>
      <c r="AR118" s="19">
        <v>100</v>
      </c>
      <c r="AS118" s="19">
        <v>24</v>
      </c>
      <c r="AT118" s="19">
        <v>0.4</v>
      </c>
      <c r="AU118" s="19">
        <f>AT118*37</f>
        <v>14.8</v>
      </c>
      <c r="AV118" s="19">
        <v>0.6</v>
      </c>
      <c r="AW118" s="19">
        <f>AV118*17</f>
        <v>10.199999999999999</v>
      </c>
      <c r="AX118" s="19">
        <v>4.9000000000000004</v>
      </c>
      <c r="AY118" s="19">
        <f>AX118*16</f>
        <v>78.400000000000006</v>
      </c>
      <c r="AZ118" s="19">
        <v>0</v>
      </c>
      <c r="BA118" s="19">
        <v>0</v>
      </c>
      <c r="BB118" s="19">
        <v>3.3</v>
      </c>
      <c r="BC118" s="19">
        <f>BB118*8.36</f>
        <v>27.587999999999997</v>
      </c>
      <c r="BD118" s="19">
        <v>0.1</v>
      </c>
      <c r="BE118" s="19">
        <v>0.1</v>
      </c>
      <c r="BF118" s="19">
        <f>BE118*37</f>
        <v>3.7</v>
      </c>
      <c r="BG118" s="19">
        <v>0</v>
      </c>
      <c r="BH118" s="19">
        <v>0.2</v>
      </c>
      <c r="BI118" s="19">
        <v>4.5999999999999996</v>
      </c>
      <c r="BJ118" s="19">
        <v>0.2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</row>
    <row r="119" spans="1:70" s="16" customFormat="1">
      <c r="A119" s="16">
        <v>2</v>
      </c>
      <c r="B119" s="16">
        <v>300</v>
      </c>
      <c r="C119" s="17" t="s">
        <v>84</v>
      </c>
      <c r="D119" s="16">
        <v>62.2</v>
      </c>
      <c r="E119" s="18">
        <f t="shared" si="201"/>
        <v>0</v>
      </c>
      <c r="F119" s="19">
        <f t="shared" si="201"/>
        <v>0</v>
      </c>
      <c r="G119" s="19">
        <f t="shared" si="201"/>
        <v>0</v>
      </c>
      <c r="H119" s="19">
        <f t="shared" si="201"/>
        <v>0</v>
      </c>
      <c r="I119" s="18" t="e">
        <f t="shared" si="202"/>
        <v>#DIV/0!</v>
      </c>
      <c r="J119" s="19">
        <f t="shared" si="203"/>
        <v>0</v>
      </c>
      <c r="K119" s="19">
        <f t="shared" si="203"/>
        <v>0</v>
      </c>
      <c r="L119" s="18" t="e">
        <f t="shared" si="204"/>
        <v>#DIV/0!</v>
      </c>
      <c r="M119" s="19">
        <f t="shared" si="205"/>
        <v>0</v>
      </c>
      <c r="N119" s="19">
        <f t="shared" si="205"/>
        <v>0</v>
      </c>
      <c r="O119" s="18" t="e">
        <f t="shared" si="206"/>
        <v>#DIV/0!</v>
      </c>
      <c r="P119" s="19">
        <f t="shared" si="207"/>
        <v>0</v>
      </c>
      <c r="Q119" s="19">
        <f t="shared" si="207"/>
        <v>0</v>
      </c>
      <c r="R119" s="19">
        <f t="shared" si="207"/>
        <v>0</v>
      </c>
      <c r="S119" s="19">
        <f t="shared" si="208"/>
        <v>0</v>
      </c>
      <c r="T119" s="18" t="e">
        <f t="shared" si="209"/>
        <v>#DIV/0!</v>
      </c>
      <c r="U119" s="19">
        <f t="shared" si="210"/>
        <v>0</v>
      </c>
      <c r="V119" s="19">
        <f t="shared" si="210"/>
        <v>0</v>
      </c>
      <c r="W119" s="19">
        <f t="shared" si="211"/>
        <v>0</v>
      </c>
      <c r="X119" s="19" t="e">
        <f t="shared" si="212"/>
        <v>#DIV/0!</v>
      </c>
      <c r="Y119" s="19">
        <f t="shared" si="213"/>
        <v>0</v>
      </c>
      <c r="Z119" s="19">
        <f t="shared" si="213"/>
        <v>0</v>
      </c>
      <c r="AA119" s="19" t="e">
        <f t="shared" si="214"/>
        <v>#DIV/0!</v>
      </c>
      <c r="AB119" s="19" t="e">
        <f t="shared" si="215"/>
        <v>#DIV/0!</v>
      </c>
      <c r="AC119" s="19">
        <f t="shared" si="216"/>
        <v>0</v>
      </c>
      <c r="AD119" s="19">
        <f t="shared" si="216"/>
        <v>0</v>
      </c>
      <c r="AE119" s="19" t="e">
        <f t="shared" si="217"/>
        <v>#DIV/0!</v>
      </c>
      <c r="AF119" s="19">
        <f t="shared" si="218"/>
        <v>0</v>
      </c>
      <c r="AG119" s="19">
        <f t="shared" si="218"/>
        <v>0</v>
      </c>
      <c r="AH119" s="19">
        <f t="shared" si="218"/>
        <v>0</v>
      </c>
      <c r="AI119" s="19">
        <f t="shared" si="218"/>
        <v>0</v>
      </c>
      <c r="AJ119" s="19">
        <f t="shared" si="218"/>
        <v>0</v>
      </c>
      <c r="AK119" s="19">
        <f t="shared" si="218"/>
        <v>0</v>
      </c>
      <c r="AL119" s="19">
        <f t="shared" si="218"/>
        <v>0</v>
      </c>
      <c r="AM119" s="19">
        <f t="shared" si="218"/>
        <v>0</v>
      </c>
      <c r="AN119" s="19">
        <f t="shared" si="219"/>
        <v>0</v>
      </c>
      <c r="AO119" s="31"/>
      <c r="AP119" s="17" t="s">
        <v>84</v>
      </c>
      <c r="AQ119" s="16">
        <v>100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</row>
    <row r="120" spans="1:70" s="16" customFormat="1">
      <c r="A120" s="16">
        <v>2</v>
      </c>
      <c r="B120" s="16">
        <v>300</v>
      </c>
      <c r="C120" s="17" t="s">
        <v>76</v>
      </c>
      <c r="D120" s="16">
        <v>3.1</v>
      </c>
      <c r="E120" s="18">
        <f t="shared" si="201"/>
        <v>0.97761600000000004</v>
      </c>
      <c r="F120" s="19">
        <f t="shared" si="201"/>
        <v>0.2338794258373206</v>
      </c>
      <c r="G120" s="19">
        <f t="shared" si="201"/>
        <v>0</v>
      </c>
      <c r="H120" s="19">
        <f t="shared" si="201"/>
        <v>0</v>
      </c>
      <c r="I120" s="18">
        <f t="shared" si="202"/>
        <v>0</v>
      </c>
      <c r="J120" s="19">
        <f t="shared" si="203"/>
        <v>9.2999999999999992E-3</v>
      </c>
      <c r="K120" s="19">
        <f t="shared" si="203"/>
        <v>0.15809999999999999</v>
      </c>
      <c r="L120" s="18">
        <f t="shared" si="204"/>
        <v>16.171993911719937</v>
      </c>
      <c r="M120" s="19">
        <f t="shared" si="205"/>
        <v>4.9600000000000005E-2</v>
      </c>
      <c r="N120" s="19">
        <f t="shared" si="205"/>
        <v>0.79360000000000008</v>
      </c>
      <c r="O120" s="18">
        <f t="shared" si="206"/>
        <v>81.177067478437351</v>
      </c>
      <c r="P120" s="19">
        <f t="shared" si="207"/>
        <v>0</v>
      </c>
      <c r="Q120" s="19">
        <f t="shared" si="207"/>
        <v>0</v>
      </c>
      <c r="R120" s="19">
        <f t="shared" si="207"/>
        <v>3.1000000000000003E-3</v>
      </c>
      <c r="S120" s="19">
        <f t="shared" si="208"/>
        <v>2.5916000000000002E-2</v>
      </c>
      <c r="T120" s="18">
        <f t="shared" si="209"/>
        <v>2.6509386098427195</v>
      </c>
      <c r="U120" s="19">
        <f t="shared" si="210"/>
        <v>7.75E-5</v>
      </c>
      <c r="V120" s="19">
        <f t="shared" si="210"/>
        <v>0</v>
      </c>
      <c r="W120" s="19">
        <f t="shared" si="211"/>
        <v>0</v>
      </c>
      <c r="X120" s="19">
        <f t="shared" si="212"/>
        <v>0</v>
      </c>
      <c r="Y120" s="19">
        <f t="shared" si="213"/>
        <v>0</v>
      </c>
      <c r="Z120" s="19">
        <f t="shared" si="213"/>
        <v>0</v>
      </c>
      <c r="AA120" s="19" t="e">
        <f t="shared" si="214"/>
        <v>#DIV/0!</v>
      </c>
      <c r="AB120" s="19" t="e">
        <f t="shared" si="215"/>
        <v>#DIV/0!</v>
      </c>
      <c r="AC120" s="19">
        <f t="shared" si="216"/>
        <v>4.9600000000000005E-2</v>
      </c>
      <c r="AD120" s="19">
        <f t="shared" si="216"/>
        <v>0</v>
      </c>
      <c r="AE120" s="19" t="e">
        <f t="shared" si="217"/>
        <v>#DIV/0!</v>
      </c>
      <c r="AF120" s="19">
        <f t="shared" si="218"/>
        <v>0</v>
      </c>
      <c r="AG120" s="19">
        <f t="shared" si="218"/>
        <v>3.1000000000000003E-3</v>
      </c>
      <c r="AH120" s="19">
        <f t="shared" si="218"/>
        <v>0</v>
      </c>
      <c r="AI120" s="19">
        <f t="shared" si="218"/>
        <v>1.1160000000000001</v>
      </c>
      <c r="AJ120" s="19">
        <f t="shared" si="218"/>
        <v>0</v>
      </c>
      <c r="AK120" s="19">
        <f t="shared" si="218"/>
        <v>0.372</v>
      </c>
      <c r="AL120" s="19">
        <f t="shared" si="218"/>
        <v>0</v>
      </c>
      <c r="AM120" s="19">
        <f t="shared" si="218"/>
        <v>0</v>
      </c>
      <c r="AN120" s="19">
        <f t="shared" si="219"/>
        <v>31.536000000000001</v>
      </c>
      <c r="AO120" s="31"/>
      <c r="AP120" s="17" t="s">
        <v>76</v>
      </c>
      <c r="AQ120" s="16">
        <v>100</v>
      </c>
      <c r="AR120" s="19">
        <v>31.536000000000001</v>
      </c>
      <c r="AS120" s="19">
        <v>7.5444976076555035</v>
      </c>
      <c r="AT120" s="19">
        <v>0</v>
      </c>
      <c r="AU120" s="19">
        <v>0</v>
      </c>
      <c r="AV120" s="19">
        <v>0.3</v>
      </c>
      <c r="AW120" s="19">
        <v>5.0999999999999996</v>
      </c>
      <c r="AX120" s="19">
        <v>1.6</v>
      </c>
      <c r="AY120" s="19">
        <v>25.6</v>
      </c>
      <c r="AZ120" s="19">
        <v>0</v>
      </c>
      <c r="BA120" s="19">
        <v>0</v>
      </c>
      <c r="BB120" s="19">
        <v>0.1</v>
      </c>
      <c r="BC120" s="19">
        <v>0.83599999999999997</v>
      </c>
      <c r="BD120" s="19">
        <v>2.5000000000000001E-3</v>
      </c>
      <c r="BE120" s="19">
        <v>0</v>
      </c>
      <c r="BF120" s="19">
        <v>0</v>
      </c>
      <c r="BG120" s="19">
        <v>0</v>
      </c>
      <c r="BH120" s="19">
        <v>0</v>
      </c>
      <c r="BI120" s="19">
        <v>1.6</v>
      </c>
      <c r="BJ120" s="19">
        <v>0</v>
      </c>
      <c r="BK120" s="19">
        <v>0</v>
      </c>
      <c r="BL120" s="19">
        <v>0.1</v>
      </c>
      <c r="BM120" s="19">
        <v>0</v>
      </c>
      <c r="BN120" s="19">
        <v>36</v>
      </c>
      <c r="BO120" s="19">
        <v>0</v>
      </c>
      <c r="BP120" s="19">
        <v>12</v>
      </c>
      <c r="BQ120" s="19">
        <v>0</v>
      </c>
      <c r="BR120" s="19">
        <v>0</v>
      </c>
    </row>
    <row r="121" spans="1:70" s="16" customFormat="1">
      <c r="A121" s="16">
        <v>2</v>
      </c>
      <c r="B121" s="16">
        <v>300</v>
      </c>
      <c r="C121" s="17" t="s">
        <v>27</v>
      </c>
      <c r="D121" s="16">
        <v>0.5</v>
      </c>
      <c r="E121" s="18">
        <f t="shared" si="201"/>
        <v>0</v>
      </c>
      <c r="F121" s="19">
        <f t="shared" si="201"/>
        <v>0</v>
      </c>
      <c r="G121" s="19">
        <f t="shared" si="201"/>
        <v>0</v>
      </c>
      <c r="H121" s="19">
        <f t="shared" si="201"/>
        <v>0</v>
      </c>
      <c r="I121" s="18" t="e">
        <f t="shared" si="202"/>
        <v>#DIV/0!</v>
      </c>
      <c r="J121" s="19">
        <f t="shared" si="203"/>
        <v>0</v>
      </c>
      <c r="K121" s="19">
        <f t="shared" si="203"/>
        <v>0</v>
      </c>
      <c r="L121" s="18" t="e">
        <f t="shared" si="204"/>
        <v>#DIV/0!</v>
      </c>
      <c r="M121" s="19">
        <f t="shared" si="205"/>
        <v>0</v>
      </c>
      <c r="N121" s="19">
        <f t="shared" si="205"/>
        <v>0</v>
      </c>
      <c r="O121" s="18" t="e">
        <f t="shared" si="206"/>
        <v>#DIV/0!</v>
      </c>
      <c r="P121" s="19">
        <f t="shared" si="207"/>
        <v>0</v>
      </c>
      <c r="Q121" s="19">
        <f t="shared" si="207"/>
        <v>0</v>
      </c>
      <c r="R121" s="19">
        <f t="shared" si="207"/>
        <v>0</v>
      </c>
      <c r="S121" s="19">
        <f t="shared" si="208"/>
        <v>0</v>
      </c>
      <c r="T121" s="18" t="e">
        <f t="shared" si="209"/>
        <v>#DIV/0!</v>
      </c>
      <c r="U121" s="19">
        <f t="shared" si="210"/>
        <v>0.48562500000000003</v>
      </c>
      <c r="V121" s="19">
        <f t="shared" si="210"/>
        <v>0</v>
      </c>
      <c r="W121" s="19">
        <f t="shared" si="211"/>
        <v>0</v>
      </c>
      <c r="X121" s="19" t="e">
        <f t="shared" si="212"/>
        <v>#DIV/0!</v>
      </c>
      <c r="Y121" s="19">
        <f t="shared" si="213"/>
        <v>0</v>
      </c>
      <c r="Z121" s="19">
        <f t="shared" si="213"/>
        <v>0</v>
      </c>
      <c r="AA121" s="19" t="e">
        <f t="shared" si="214"/>
        <v>#DIV/0!</v>
      </c>
      <c r="AB121" s="19" t="e">
        <f t="shared" si="215"/>
        <v>#DIV/0!</v>
      </c>
      <c r="AC121" s="19">
        <f t="shared" si="216"/>
        <v>0</v>
      </c>
      <c r="AD121" s="19">
        <f t="shared" si="216"/>
        <v>0</v>
      </c>
      <c r="AE121" s="19" t="e">
        <f t="shared" si="217"/>
        <v>#DIV/0!</v>
      </c>
      <c r="AF121" s="19">
        <f t="shared" si="218"/>
        <v>0</v>
      </c>
      <c r="AG121" s="19">
        <f t="shared" si="218"/>
        <v>0</v>
      </c>
      <c r="AH121" s="19">
        <f t="shared" si="218"/>
        <v>0</v>
      </c>
      <c r="AI121" s="19">
        <f t="shared" si="218"/>
        <v>0</v>
      </c>
      <c r="AJ121" s="19">
        <f t="shared" si="218"/>
        <v>0</v>
      </c>
      <c r="AK121" s="19">
        <f t="shared" si="218"/>
        <v>0</v>
      </c>
      <c r="AL121" s="19">
        <f t="shared" si="218"/>
        <v>0</v>
      </c>
      <c r="AM121" s="19">
        <f t="shared" si="218"/>
        <v>0</v>
      </c>
      <c r="AN121" s="19">
        <f t="shared" si="219"/>
        <v>0</v>
      </c>
      <c r="AO121" s="31"/>
      <c r="AP121" s="17" t="s">
        <v>27</v>
      </c>
      <c r="AQ121" s="16">
        <v>100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97.125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</row>
    <row r="122" spans="1:70" s="16" customFormat="1">
      <c r="A122" s="16">
        <v>2</v>
      </c>
      <c r="B122" s="16">
        <v>300</v>
      </c>
      <c r="C122" s="17" t="s">
        <v>106</v>
      </c>
      <c r="D122" s="16">
        <v>18.5</v>
      </c>
      <c r="E122" s="18">
        <f t="shared" si="201"/>
        <v>26.824999999999999</v>
      </c>
      <c r="F122" s="19">
        <f t="shared" si="201"/>
        <v>6.29</v>
      </c>
      <c r="G122" s="19">
        <f t="shared" si="201"/>
        <v>7.3999999999999996E-2</v>
      </c>
      <c r="H122" s="19">
        <f t="shared" si="201"/>
        <v>2.738</v>
      </c>
      <c r="I122" s="18">
        <f t="shared" si="202"/>
        <v>10.206896551724139</v>
      </c>
      <c r="J122" s="19">
        <f t="shared" si="203"/>
        <v>0.20350000000000001</v>
      </c>
      <c r="K122" s="19">
        <f t="shared" si="203"/>
        <v>3.4595000000000007</v>
      </c>
      <c r="L122" s="18">
        <f t="shared" si="204"/>
        <v>12.896551724137934</v>
      </c>
      <c r="M122" s="19">
        <f t="shared" si="205"/>
        <v>1.2949999999999999</v>
      </c>
      <c r="N122" s="19">
        <f t="shared" si="205"/>
        <v>20.72</v>
      </c>
      <c r="O122" s="18">
        <f t="shared" si="206"/>
        <v>77.241379310344826</v>
      </c>
      <c r="P122" s="19">
        <f t="shared" si="207"/>
        <v>0</v>
      </c>
      <c r="Q122" s="19">
        <f t="shared" si="207"/>
        <v>0</v>
      </c>
      <c r="R122" s="19">
        <f t="shared" si="207"/>
        <v>0.222</v>
      </c>
      <c r="S122" s="19">
        <f t="shared" si="208"/>
        <v>1.8559199999999998</v>
      </c>
      <c r="T122" s="18">
        <f t="shared" si="209"/>
        <v>6.9186206896551719</v>
      </c>
      <c r="U122" s="19">
        <f t="shared" si="210"/>
        <v>3.6999999999999998E-2</v>
      </c>
      <c r="V122" s="19">
        <f t="shared" si="210"/>
        <v>1.8499999999999999E-2</v>
      </c>
      <c r="W122" s="19">
        <f t="shared" si="211"/>
        <v>0.6845</v>
      </c>
      <c r="X122" s="19">
        <f t="shared" si="212"/>
        <v>2.5517241379310347</v>
      </c>
      <c r="Y122" s="19">
        <f t="shared" si="213"/>
        <v>0</v>
      </c>
      <c r="Z122" s="19">
        <f t="shared" si="213"/>
        <v>3.6999999999999998E-2</v>
      </c>
      <c r="AA122" s="19" t="e">
        <f t="shared" si="214"/>
        <v>#DIV/0!</v>
      </c>
      <c r="AB122" s="19">
        <f t="shared" si="215"/>
        <v>0.5</v>
      </c>
      <c r="AC122" s="19">
        <f t="shared" si="216"/>
        <v>1.2395</v>
      </c>
      <c r="AD122" s="19">
        <f t="shared" si="216"/>
        <v>1.8499999999999999E-2</v>
      </c>
      <c r="AE122" s="19">
        <f t="shared" si="217"/>
        <v>67</v>
      </c>
      <c r="AF122" s="19">
        <f t="shared" si="218"/>
        <v>0</v>
      </c>
      <c r="AG122" s="19">
        <f t="shared" si="218"/>
        <v>0</v>
      </c>
      <c r="AH122" s="19">
        <f t="shared" si="218"/>
        <v>0.16650000000000001</v>
      </c>
      <c r="AI122" s="19">
        <f t="shared" si="218"/>
        <v>14.984999999999999</v>
      </c>
      <c r="AJ122" s="19">
        <f t="shared" si="218"/>
        <v>0</v>
      </c>
      <c r="AK122" s="19">
        <f t="shared" si="218"/>
        <v>699.3</v>
      </c>
      <c r="AL122" s="19">
        <f t="shared" si="218"/>
        <v>0</v>
      </c>
      <c r="AM122" s="19">
        <f t="shared" si="218"/>
        <v>0</v>
      </c>
      <c r="AN122" s="19">
        <f t="shared" si="219"/>
        <v>145</v>
      </c>
      <c r="AO122" s="31"/>
      <c r="AP122" s="17" t="s">
        <v>106</v>
      </c>
      <c r="AQ122" s="16">
        <v>100</v>
      </c>
      <c r="AR122" s="19">
        <v>145</v>
      </c>
      <c r="AS122" s="19">
        <v>34</v>
      </c>
      <c r="AT122" s="19">
        <v>0.4</v>
      </c>
      <c r="AU122" s="19">
        <v>14.8</v>
      </c>
      <c r="AV122" s="19">
        <v>1.1000000000000001</v>
      </c>
      <c r="AW122" s="19">
        <v>18.700000000000003</v>
      </c>
      <c r="AX122" s="19">
        <v>7</v>
      </c>
      <c r="AY122" s="19">
        <v>112</v>
      </c>
      <c r="AZ122" s="19">
        <v>0</v>
      </c>
      <c r="BA122" s="19">
        <v>0</v>
      </c>
      <c r="BB122" s="19">
        <v>1.2</v>
      </c>
      <c r="BC122" s="19">
        <v>10.031999999999998</v>
      </c>
      <c r="BD122" s="19">
        <v>0.2</v>
      </c>
      <c r="BE122" s="19">
        <v>0.1</v>
      </c>
      <c r="BF122" s="19">
        <v>3.7</v>
      </c>
      <c r="BG122" s="19">
        <v>0</v>
      </c>
      <c r="BH122" s="19">
        <v>0.2</v>
      </c>
      <c r="BI122" s="19">
        <v>6.7</v>
      </c>
      <c r="BJ122" s="19">
        <v>0.1</v>
      </c>
      <c r="BK122" s="19">
        <v>0</v>
      </c>
      <c r="BL122" s="19">
        <v>0</v>
      </c>
      <c r="BM122" s="19">
        <v>0.9</v>
      </c>
      <c r="BN122" s="19">
        <v>81</v>
      </c>
      <c r="BO122" s="19">
        <v>0</v>
      </c>
      <c r="BP122" s="19">
        <v>3780</v>
      </c>
      <c r="BQ122" s="19">
        <v>0</v>
      </c>
      <c r="BR122" s="19">
        <v>0</v>
      </c>
    </row>
    <row r="123" spans="1:70" s="16" customFormat="1">
      <c r="A123" s="16">
        <v>2</v>
      </c>
      <c r="B123" s="16">
        <v>300</v>
      </c>
      <c r="C123" s="17" t="s">
        <v>184</v>
      </c>
      <c r="D123" s="16">
        <v>115.4</v>
      </c>
      <c r="E123" s="18">
        <f t="shared" si="201"/>
        <v>853.96</v>
      </c>
      <c r="F123" s="19">
        <f t="shared" si="201"/>
        <v>202.1808</v>
      </c>
      <c r="G123" s="19">
        <f t="shared" si="201"/>
        <v>1.1078399999999999</v>
      </c>
      <c r="H123" s="19">
        <f t="shared" si="201"/>
        <v>40.990079999999999</v>
      </c>
      <c r="I123" s="18">
        <f t="shared" si="202"/>
        <v>4.8</v>
      </c>
      <c r="J123" s="19">
        <f t="shared" si="203"/>
        <v>6.9240000000000004</v>
      </c>
      <c r="K123" s="19">
        <f t="shared" si="203"/>
        <v>117.708</v>
      </c>
      <c r="L123" s="18">
        <f t="shared" si="204"/>
        <v>13.783783783783782</v>
      </c>
      <c r="M123" s="19">
        <f t="shared" si="205"/>
        <v>40.436160000000001</v>
      </c>
      <c r="N123" s="19">
        <f t="shared" si="205"/>
        <v>646.97856000000002</v>
      </c>
      <c r="O123" s="18">
        <f t="shared" si="206"/>
        <v>75.762162162162156</v>
      </c>
      <c r="P123" s="19">
        <f t="shared" si="207"/>
        <v>0</v>
      </c>
      <c r="Q123" s="19">
        <f t="shared" si="207"/>
        <v>0</v>
      </c>
      <c r="R123" s="19">
        <f t="shared" si="207"/>
        <v>1.4771200000000002</v>
      </c>
      <c r="S123" s="19">
        <f t="shared" si="208"/>
        <v>12.3487232</v>
      </c>
      <c r="T123" s="18">
        <f t="shared" si="209"/>
        <v>1.4460540540540541</v>
      </c>
      <c r="U123" s="19">
        <f t="shared" si="210"/>
        <v>0.46160000000000001</v>
      </c>
      <c r="V123" s="19">
        <f t="shared" si="210"/>
        <v>0.18464000000000003</v>
      </c>
      <c r="W123" s="19">
        <f t="shared" si="211"/>
        <v>6.8316800000000013</v>
      </c>
      <c r="X123" s="19">
        <f t="shared" si="212"/>
        <v>0.80000000000000016</v>
      </c>
      <c r="Y123" s="19">
        <f t="shared" si="213"/>
        <v>0</v>
      </c>
      <c r="Z123" s="19">
        <f t="shared" si="213"/>
        <v>0</v>
      </c>
      <c r="AA123" s="19" t="e">
        <f t="shared" si="214"/>
        <v>#DIV/0!</v>
      </c>
      <c r="AB123" s="19" t="e">
        <f t="shared" si="215"/>
        <v>#DIV/0!</v>
      </c>
      <c r="AC123" s="19">
        <f t="shared" si="216"/>
        <v>2.0310400000000004</v>
      </c>
      <c r="AD123" s="19">
        <f t="shared" si="216"/>
        <v>0</v>
      </c>
      <c r="AE123" s="19" t="e">
        <f t="shared" si="217"/>
        <v>#DIV/0!</v>
      </c>
      <c r="AF123" s="19">
        <f t="shared" si="218"/>
        <v>0</v>
      </c>
      <c r="AG123" s="19">
        <f t="shared" si="218"/>
        <v>0</v>
      </c>
      <c r="AH123" s="19">
        <f t="shared" si="218"/>
        <v>0</v>
      </c>
      <c r="AI123" s="19">
        <f t="shared" si="218"/>
        <v>0</v>
      </c>
      <c r="AJ123" s="19">
        <f t="shared" si="218"/>
        <v>0</v>
      </c>
      <c r="AK123" s="19">
        <f t="shared" si="218"/>
        <v>0</v>
      </c>
      <c r="AL123" s="19">
        <f t="shared" si="218"/>
        <v>0</v>
      </c>
      <c r="AM123" s="19">
        <f t="shared" si="218"/>
        <v>0</v>
      </c>
      <c r="AN123" s="19">
        <f t="shared" si="219"/>
        <v>740</v>
      </c>
      <c r="AO123" s="31"/>
      <c r="AP123" s="17" t="s">
        <v>184</v>
      </c>
      <c r="AQ123" s="16">
        <v>125</v>
      </c>
      <c r="AR123" s="19">
        <v>925</v>
      </c>
      <c r="AS123" s="19">
        <v>219</v>
      </c>
      <c r="AT123" s="19">
        <v>1.2</v>
      </c>
      <c r="AU123" s="19">
        <f>AT123*37</f>
        <v>44.4</v>
      </c>
      <c r="AV123" s="19">
        <v>7.5</v>
      </c>
      <c r="AW123" s="19">
        <f>AV123*17</f>
        <v>127.5</v>
      </c>
      <c r="AX123" s="19">
        <v>43.8</v>
      </c>
      <c r="AY123" s="19">
        <f>AX123*16</f>
        <v>700.8</v>
      </c>
      <c r="AZ123" s="19">
        <v>0</v>
      </c>
      <c r="BA123" s="19">
        <v>0</v>
      </c>
      <c r="BB123" s="19">
        <v>1.6</v>
      </c>
      <c r="BC123" s="19">
        <f>BB123*8.36</f>
        <v>13.375999999999999</v>
      </c>
      <c r="BD123" s="19">
        <v>0.5</v>
      </c>
      <c r="BE123" s="19">
        <v>0.2</v>
      </c>
      <c r="BF123" s="19">
        <v>7.4</v>
      </c>
      <c r="BG123" s="19"/>
      <c r="BH123" s="19"/>
      <c r="BI123" s="19">
        <v>2.2000000000000002</v>
      </c>
      <c r="BJ123" s="19"/>
      <c r="BK123" s="19"/>
      <c r="BL123" s="19"/>
      <c r="BM123" s="19"/>
      <c r="BN123" s="19"/>
      <c r="BO123" s="19"/>
      <c r="BP123" s="19"/>
      <c r="BQ123" s="19"/>
      <c r="BR123" s="19">
        <v>0</v>
      </c>
    </row>
    <row r="124" spans="1:70" s="16" customFormat="1">
      <c r="C124" s="17"/>
      <c r="E124" s="18"/>
      <c r="F124" s="19"/>
      <c r="G124" s="19"/>
      <c r="H124" s="19"/>
      <c r="I124" s="18"/>
      <c r="J124" s="19"/>
      <c r="K124" s="19"/>
      <c r="L124" s="18"/>
      <c r="M124" s="19"/>
      <c r="N124" s="19"/>
      <c r="O124" s="18"/>
      <c r="P124" s="19"/>
      <c r="Q124" s="19"/>
      <c r="R124" s="19"/>
      <c r="S124" s="19"/>
      <c r="T124" s="18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31"/>
      <c r="AP124" s="17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</row>
    <row r="125" spans="1:70" s="16" customFormat="1">
      <c r="A125" s="16">
        <v>2</v>
      </c>
      <c r="B125" s="16">
        <v>300</v>
      </c>
      <c r="C125" s="17" t="s">
        <v>105</v>
      </c>
      <c r="D125" s="16">
        <v>76.3</v>
      </c>
      <c r="E125" s="18">
        <f t="shared" ref="E125:H125" si="256">AR125*($D125/$AQ125)</f>
        <v>149.01390000000001</v>
      </c>
      <c r="F125" s="19">
        <f t="shared" si="256"/>
        <v>35.649258373205747</v>
      </c>
      <c r="G125" s="19">
        <f t="shared" si="256"/>
        <v>1.2208000000000001</v>
      </c>
      <c r="H125" s="19">
        <f t="shared" si="256"/>
        <v>45.169600000000003</v>
      </c>
      <c r="I125" s="18">
        <f t="shared" ref="I125" si="257">H125/$E125*100</f>
        <v>30.312339989759344</v>
      </c>
      <c r="J125" s="19">
        <f t="shared" ref="J125:K125" si="258">AV125*($D125/$AQ125)</f>
        <v>2.5179</v>
      </c>
      <c r="K125" s="19">
        <f t="shared" si="258"/>
        <v>42.804299999999998</v>
      </c>
      <c r="L125" s="18">
        <f t="shared" ref="L125" si="259">K125/$E125*100</f>
        <v>28.725038402457752</v>
      </c>
      <c r="M125" s="19">
        <f t="shared" ref="M125:N125" si="260">AX125*($D125/$AQ125)</f>
        <v>3.8149999999999999</v>
      </c>
      <c r="N125" s="19">
        <f t="shared" si="260"/>
        <v>61.04</v>
      </c>
      <c r="O125" s="18">
        <f t="shared" ref="O125" si="261">N125/$E125*100</f>
        <v>40.962621607782893</v>
      </c>
      <c r="P125" s="19">
        <f t="shared" ref="P125:R125" si="262">AZ125*($D125/$AQ125)</f>
        <v>0</v>
      </c>
      <c r="Q125" s="19">
        <f t="shared" si="262"/>
        <v>0</v>
      </c>
      <c r="R125" s="19">
        <f t="shared" si="262"/>
        <v>0</v>
      </c>
      <c r="S125" s="19">
        <f t="shared" ref="S125" si="263">R125*8.36</f>
        <v>0</v>
      </c>
      <c r="T125" s="18">
        <f t="shared" ref="T125" si="264">S125/$E125*100</f>
        <v>0</v>
      </c>
      <c r="U125" s="19">
        <f t="shared" ref="U125:V125" si="265">BD125*($D125/$AQ125)</f>
        <v>0.10491250000000001</v>
      </c>
      <c r="V125" s="19">
        <f t="shared" si="265"/>
        <v>0.76300000000000001</v>
      </c>
      <c r="W125" s="19">
        <f t="shared" ref="W125" si="266">V125*37</f>
        <v>28.231000000000002</v>
      </c>
      <c r="X125" s="19">
        <f t="shared" ref="X125" si="267">W125/$E125*100</f>
        <v>18.945212493599591</v>
      </c>
      <c r="Y125" s="19">
        <f t="shared" ref="Y125:Z125" si="268">BG125*($D125/$AQ125)</f>
        <v>0.38150000000000001</v>
      </c>
      <c r="Z125" s="19">
        <f t="shared" si="268"/>
        <v>0</v>
      </c>
      <c r="AA125" s="19">
        <f t="shared" ref="AA125" si="269">V125/Y125</f>
        <v>2</v>
      </c>
      <c r="AB125" s="19" t="e">
        <f t="shared" ref="AB125" si="270">V125/Z125</f>
        <v>#DIV/0!</v>
      </c>
      <c r="AC125" s="19">
        <f t="shared" ref="AC125:AD125" si="271">BI125*($D125/$AQ125)</f>
        <v>3.8149999999999999</v>
      </c>
      <c r="AD125" s="19">
        <f t="shared" si="271"/>
        <v>0</v>
      </c>
      <c r="AE125" s="19" t="e">
        <f t="shared" ref="AE125" si="272">AC125/AD125</f>
        <v>#DIV/0!</v>
      </c>
      <c r="AF125" s="19">
        <f t="shared" ref="AF125:AM125" si="273">BK125*($D125/$AQ125)</f>
        <v>5.3410000000000002</v>
      </c>
      <c r="AG125" s="19">
        <f t="shared" si="273"/>
        <v>0</v>
      </c>
      <c r="AH125" s="19">
        <f t="shared" si="273"/>
        <v>3.8150000000000003E-2</v>
      </c>
      <c r="AI125" s="19">
        <f t="shared" si="273"/>
        <v>0.76300000000000001</v>
      </c>
      <c r="AJ125" s="19">
        <f t="shared" si="273"/>
        <v>0</v>
      </c>
      <c r="AK125" s="19">
        <f t="shared" si="273"/>
        <v>6.867</v>
      </c>
      <c r="AL125" s="19">
        <f t="shared" si="273"/>
        <v>16.023</v>
      </c>
      <c r="AM125" s="19">
        <f t="shared" si="273"/>
        <v>0</v>
      </c>
      <c r="AN125" s="19">
        <f t="shared" ref="AN125" si="274">E125/D125*100</f>
        <v>195.3</v>
      </c>
      <c r="AO125" s="31"/>
      <c r="AP125" s="17" t="s">
        <v>105</v>
      </c>
      <c r="AQ125" s="16">
        <v>100</v>
      </c>
      <c r="AR125" s="19">
        <v>195.3</v>
      </c>
      <c r="AS125" s="19">
        <v>46.722488038277518</v>
      </c>
      <c r="AT125" s="19">
        <v>1.6</v>
      </c>
      <c r="AU125" s="19">
        <v>59.2</v>
      </c>
      <c r="AV125" s="19">
        <v>3.3</v>
      </c>
      <c r="AW125" s="19">
        <v>56.099999999999994</v>
      </c>
      <c r="AX125" s="19">
        <v>5</v>
      </c>
      <c r="AY125" s="19">
        <v>80</v>
      </c>
      <c r="AZ125" s="19">
        <v>0</v>
      </c>
      <c r="BA125" s="19">
        <v>0</v>
      </c>
      <c r="BB125" s="19">
        <v>0</v>
      </c>
      <c r="BC125" s="19">
        <v>0</v>
      </c>
      <c r="BD125" s="19">
        <v>0.13750000000000001</v>
      </c>
      <c r="BE125" s="19">
        <v>1</v>
      </c>
      <c r="BF125" s="19">
        <v>37</v>
      </c>
      <c r="BG125" s="19">
        <v>0.5</v>
      </c>
      <c r="BH125" s="19">
        <v>0</v>
      </c>
      <c r="BI125" s="19">
        <v>5</v>
      </c>
      <c r="BJ125" s="19">
        <v>0</v>
      </c>
      <c r="BK125" s="19">
        <v>7</v>
      </c>
      <c r="BL125" s="19">
        <v>0</v>
      </c>
      <c r="BM125" s="19">
        <v>0.05</v>
      </c>
      <c r="BN125" s="19">
        <v>1</v>
      </c>
      <c r="BO125" s="19">
        <v>0</v>
      </c>
      <c r="BP125" s="19">
        <v>9</v>
      </c>
      <c r="BQ125" s="19">
        <v>21</v>
      </c>
      <c r="BR125" s="19">
        <v>0</v>
      </c>
    </row>
    <row r="126" spans="1:70" s="16" customFormat="1">
      <c r="C126" s="17"/>
      <c r="E126" s="18"/>
      <c r="F126" s="19"/>
      <c r="G126" s="19"/>
      <c r="H126" s="19"/>
      <c r="I126" s="18"/>
      <c r="J126" s="19"/>
      <c r="K126" s="19"/>
      <c r="L126" s="18"/>
      <c r="M126" s="19"/>
      <c r="N126" s="19"/>
      <c r="O126" s="18"/>
      <c r="P126" s="19"/>
      <c r="Q126" s="19"/>
      <c r="R126" s="19"/>
      <c r="S126" s="19"/>
      <c r="T126" s="18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31"/>
      <c r="AP126" s="17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</row>
    <row r="127" spans="1:70" s="16" customFormat="1">
      <c r="A127" s="16">
        <v>2</v>
      </c>
      <c r="B127" s="16">
        <v>300</v>
      </c>
      <c r="C127" s="17" t="s">
        <v>125</v>
      </c>
      <c r="D127" s="16">
        <v>14.5</v>
      </c>
      <c r="E127" s="18">
        <f t="shared" ref="E127:H129" si="275">AR127*($D127/$AQ127)</f>
        <v>236.05999999999997</v>
      </c>
      <c r="F127" s="19">
        <f t="shared" si="275"/>
        <v>55.389999999999993</v>
      </c>
      <c r="G127" s="19">
        <f t="shared" si="275"/>
        <v>0.14499999999999999</v>
      </c>
      <c r="H127" s="19">
        <f t="shared" si="275"/>
        <v>5.3649999999999993</v>
      </c>
      <c r="I127" s="18">
        <f t="shared" ref="I127:I129" si="276">H127/$E127*100</f>
        <v>2.2727272727272729</v>
      </c>
      <c r="J127" s="19">
        <f t="shared" ref="J127:K129" si="277">AV127*($D127/$AQ127)</f>
        <v>0.88449999999999984</v>
      </c>
      <c r="K127" s="19">
        <f t="shared" si="277"/>
        <v>15.036499999999997</v>
      </c>
      <c r="L127" s="18">
        <f t="shared" ref="L127:L129" si="278">K127/$E127*100</f>
        <v>6.3697788697788695</v>
      </c>
      <c r="M127" s="19">
        <f t="shared" ref="M127:N129" si="279">AX127*($D127/$AQ127)</f>
        <v>13.470499999999999</v>
      </c>
      <c r="N127" s="19">
        <f t="shared" si="279"/>
        <v>215.52799999999999</v>
      </c>
      <c r="O127" s="18">
        <f t="shared" ref="O127:O129" si="280">N127/$E127*100</f>
        <v>91.302211302211305</v>
      </c>
      <c r="P127" s="19">
        <f t="shared" ref="P127:R129" si="281">AZ127*($D127/$AQ127)</f>
        <v>0</v>
      </c>
      <c r="Q127" s="19">
        <f t="shared" si="281"/>
        <v>0</v>
      </c>
      <c r="R127" s="19">
        <f t="shared" si="281"/>
        <v>0.21749999999999997</v>
      </c>
      <c r="S127" s="19">
        <f t="shared" ref="S127:S129" si="282">R127*8.36</f>
        <v>1.8182999999999996</v>
      </c>
      <c r="T127" s="18">
        <f t="shared" ref="T127:T129" si="283">S127/$E127*100</f>
        <v>0.77027027027027017</v>
      </c>
      <c r="U127" s="19">
        <f t="shared" ref="U127:V129" si="284">BD127*($D127/$AQ127)</f>
        <v>0.21024999999999999</v>
      </c>
      <c r="V127" s="19">
        <f t="shared" si="284"/>
        <v>4.3499999999999997E-2</v>
      </c>
      <c r="W127" s="19">
        <f t="shared" ref="W127:W129" si="285">V127*37</f>
        <v>1.6094999999999999</v>
      </c>
      <c r="X127" s="19">
        <f t="shared" ref="X127:X129" si="286">W127/$E127*100</f>
        <v>0.68181818181818188</v>
      </c>
      <c r="Y127" s="19">
        <f t="shared" ref="Y127:Z129" si="287">BG127*($D127/$AQ127)</f>
        <v>2.8999999999999998E-2</v>
      </c>
      <c r="Z127" s="19">
        <f t="shared" si="287"/>
        <v>5.7999999999999996E-2</v>
      </c>
      <c r="AA127" s="19">
        <f t="shared" ref="AA127:AA129" si="288">V127/Y127</f>
        <v>1.5</v>
      </c>
      <c r="AB127" s="19">
        <f t="shared" ref="AB127:AB129" si="289">V127/Z127</f>
        <v>0.75</v>
      </c>
      <c r="AC127" s="19">
        <f t="shared" ref="AC127:AD129" si="290">BI127*($D127/$AQ127)</f>
        <v>1.508</v>
      </c>
      <c r="AD127" s="19">
        <f t="shared" si="290"/>
        <v>11.962499999999999</v>
      </c>
      <c r="AE127" s="19">
        <f t="shared" ref="AE127:AE129" si="291">AC127/AD127</f>
        <v>0.12606060606060607</v>
      </c>
      <c r="AF127" s="19">
        <f t="shared" ref="AF127:AM129" si="292">BK127*($D127/$AQ127)</f>
        <v>0</v>
      </c>
      <c r="AG127" s="19">
        <f t="shared" si="292"/>
        <v>0.1595</v>
      </c>
      <c r="AH127" s="19">
        <f t="shared" si="292"/>
        <v>8.6999999999999994E-2</v>
      </c>
      <c r="AI127" s="19">
        <f t="shared" si="292"/>
        <v>0</v>
      </c>
      <c r="AJ127" s="19">
        <f t="shared" si="292"/>
        <v>0.30449999999999999</v>
      </c>
      <c r="AK127" s="19">
        <f t="shared" si="292"/>
        <v>0</v>
      </c>
      <c r="AL127" s="19">
        <f t="shared" si="292"/>
        <v>0</v>
      </c>
      <c r="AM127" s="19">
        <f t="shared" si="292"/>
        <v>0</v>
      </c>
      <c r="AN127" s="19">
        <f t="shared" ref="AN127:AN129" si="293">E127/D127*100</f>
        <v>1627.9999999999998</v>
      </c>
      <c r="AO127" s="31"/>
      <c r="AP127" s="17" t="s">
        <v>125</v>
      </c>
      <c r="AQ127" s="16">
        <v>100</v>
      </c>
      <c r="AR127" s="19">
        <v>1628</v>
      </c>
      <c r="AS127" s="19">
        <v>382</v>
      </c>
      <c r="AT127" s="19">
        <v>1</v>
      </c>
      <c r="AU127" s="19">
        <v>37</v>
      </c>
      <c r="AV127" s="19">
        <v>6.1</v>
      </c>
      <c r="AW127" s="19">
        <f>AV127*17</f>
        <v>103.69999999999999</v>
      </c>
      <c r="AX127" s="19">
        <v>92.9</v>
      </c>
      <c r="AY127" s="19">
        <f>AX127*16</f>
        <v>1486.4</v>
      </c>
      <c r="AZ127" s="19">
        <v>0</v>
      </c>
      <c r="BA127" s="19">
        <v>0</v>
      </c>
      <c r="BB127" s="19">
        <v>1.5</v>
      </c>
      <c r="BC127" s="19">
        <f>BB127*8.36</f>
        <v>12.54</v>
      </c>
      <c r="BD127" s="19">
        <v>1.45</v>
      </c>
      <c r="BE127" s="19">
        <v>0.3</v>
      </c>
      <c r="BF127" s="19">
        <f>BE127*37</f>
        <v>11.1</v>
      </c>
      <c r="BG127" s="19">
        <v>0.2</v>
      </c>
      <c r="BH127" s="19">
        <v>0.4</v>
      </c>
      <c r="BI127" s="19">
        <v>10.4</v>
      </c>
      <c r="BJ127" s="19">
        <v>82.5</v>
      </c>
      <c r="BK127" s="19">
        <v>0</v>
      </c>
      <c r="BL127" s="19">
        <v>1.1000000000000001</v>
      </c>
      <c r="BM127" s="19">
        <v>0.6</v>
      </c>
      <c r="BN127" s="19">
        <v>0</v>
      </c>
      <c r="BO127" s="19">
        <v>2.1</v>
      </c>
      <c r="BP127" s="19">
        <v>0</v>
      </c>
      <c r="BQ127" s="19">
        <v>0</v>
      </c>
      <c r="BR127" s="19">
        <v>0</v>
      </c>
    </row>
    <row r="128" spans="1:70" s="16" customFormat="1">
      <c r="A128" s="16">
        <v>2</v>
      </c>
      <c r="B128" s="16">
        <v>300</v>
      </c>
      <c r="C128" s="17" t="s">
        <v>102</v>
      </c>
      <c r="D128" s="16">
        <v>7</v>
      </c>
      <c r="E128" s="18">
        <f t="shared" si="275"/>
        <v>88.837000000000003</v>
      </c>
      <c r="F128" s="19">
        <f t="shared" si="275"/>
        <v>21.252870813397131</v>
      </c>
      <c r="G128" s="19">
        <f t="shared" si="275"/>
        <v>0</v>
      </c>
      <c r="H128" s="19">
        <f t="shared" si="275"/>
        <v>0</v>
      </c>
      <c r="I128" s="18">
        <f t="shared" si="276"/>
        <v>0</v>
      </c>
      <c r="J128" s="19">
        <f t="shared" si="277"/>
        <v>2.1000000000000001E-2</v>
      </c>
      <c r="K128" s="19">
        <f t="shared" si="277"/>
        <v>0.35699999999999998</v>
      </c>
      <c r="L128" s="18">
        <f t="shared" si="278"/>
        <v>0.4018595855330549</v>
      </c>
      <c r="M128" s="19">
        <f t="shared" si="279"/>
        <v>5.53</v>
      </c>
      <c r="N128" s="19">
        <f t="shared" si="279"/>
        <v>88.48</v>
      </c>
      <c r="O128" s="18">
        <f t="shared" si="280"/>
        <v>99.598140414466954</v>
      </c>
      <c r="P128" s="19">
        <f t="shared" si="281"/>
        <v>0</v>
      </c>
      <c r="Q128" s="19">
        <f t="shared" si="281"/>
        <v>0</v>
      </c>
      <c r="R128" s="19">
        <f t="shared" si="281"/>
        <v>0</v>
      </c>
      <c r="S128" s="19">
        <f t="shared" si="282"/>
        <v>0</v>
      </c>
      <c r="T128" s="18">
        <f t="shared" si="283"/>
        <v>0</v>
      </c>
      <c r="U128" s="19">
        <f t="shared" si="284"/>
        <v>4.760000000000001E-2</v>
      </c>
      <c r="V128" s="19">
        <f t="shared" si="284"/>
        <v>0</v>
      </c>
      <c r="W128" s="19">
        <f t="shared" si="285"/>
        <v>0</v>
      </c>
      <c r="X128" s="19">
        <f t="shared" si="286"/>
        <v>0</v>
      </c>
      <c r="Y128" s="19">
        <f t="shared" si="287"/>
        <v>0</v>
      </c>
      <c r="Z128" s="19">
        <f t="shared" si="287"/>
        <v>0</v>
      </c>
      <c r="AA128" s="19" t="e">
        <f>V128/Y128</f>
        <v>#DIV/0!</v>
      </c>
      <c r="AB128" s="19" t="e">
        <f t="shared" si="289"/>
        <v>#DIV/0!</v>
      </c>
      <c r="AC128" s="19">
        <f t="shared" si="290"/>
        <v>5.53</v>
      </c>
      <c r="AD128" s="19">
        <f t="shared" si="290"/>
        <v>0</v>
      </c>
      <c r="AE128" s="19" t="e">
        <f t="shared" si="291"/>
        <v>#DIV/0!</v>
      </c>
      <c r="AF128" s="19">
        <f t="shared" si="292"/>
        <v>0</v>
      </c>
      <c r="AG128" s="19">
        <f t="shared" si="292"/>
        <v>0</v>
      </c>
      <c r="AH128" s="19">
        <f t="shared" si="292"/>
        <v>0</v>
      </c>
      <c r="AI128" s="19">
        <f t="shared" si="292"/>
        <v>0</v>
      </c>
      <c r="AJ128" s="19">
        <f t="shared" si="292"/>
        <v>0</v>
      </c>
      <c r="AK128" s="19">
        <f t="shared" si="292"/>
        <v>0</v>
      </c>
      <c r="AL128" s="19">
        <f t="shared" si="292"/>
        <v>0</v>
      </c>
      <c r="AM128" s="19">
        <f t="shared" si="292"/>
        <v>0</v>
      </c>
      <c r="AN128" s="19">
        <f t="shared" si="293"/>
        <v>1269.1000000000001</v>
      </c>
      <c r="AO128" s="31"/>
      <c r="AP128" s="17" t="s">
        <v>102</v>
      </c>
      <c r="AQ128" s="16">
        <v>100</v>
      </c>
      <c r="AR128" s="19">
        <v>1269.0999999999999</v>
      </c>
      <c r="AS128" s="19">
        <v>303.61244019138758</v>
      </c>
      <c r="AT128" s="19">
        <v>0</v>
      </c>
      <c r="AU128" s="19">
        <v>0</v>
      </c>
      <c r="AV128" s="19">
        <v>0.3</v>
      </c>
      <c r="AW128" s="19">
        <v>5.0999999999999996</v>
      </c>
      <c r="AX128" s="19">
        <v>79</v>
      </c>
      <c r="AY128" s="19">
        <v>1264</v>
      </c>
      <c r="AZ128" s="19">
        <v>0</v>
      </c>
      <c r="BA128" s="19">
        <v>0</v>
      </c>
      <c r="BB128" s="19">
        <v>0</v>
      </c>
      <c r="BC128" s="19">
        <v>0</v>
      </c>
      <c r="BD128" s="19">
        <v>0.68</v>
      </c>
      <c r="BE128" s="19">
        <v>0</v>
      </c>
      <c r="BF128" s="19">
        <v>0</v>
      </c>
      <c r="BG128" s="19">
        <v>0</v>
      </c>
      <c r="BH128" s="19">
        <v>0</v>
      </c>
      <c r="BI128" s="19">
        <v>79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</row>
    <row r="129" spans="1:70" s="16" customFormat="1">
      <c r="A129" s="16">
        <v>2</v>
      </c>
      <c r="B129" s="16">
        <v>300</v>
      </c>
      <c r="C129" s="17" t="s">
        <v>103</v>
      </c>
      <c r="D129" s="16">
        <v>8.6</v>
      </c>
      <c r="E129" s="18">
        <f t="shared" si="275"/>
        <v>263.07399999999996</v>
      </c>
      <c r="F129" s="19">
        <f t="shared" si="275"/>
        <v>63.983999999999995</v>
      </c>
      <c r="G129" s="19">
        <f t="shared" si="275"/>
        <v>7.0691999999999995</v>
      </c>
      <c r="H129" s="19">
        <f t="shared" si="275"/>
        <v>261.56039999999996</v>
      </c>
      <c r="I129" s="18">
        <f t="shared" si="276"/>
        <v>99.42464857796665</v>
      </c>
      <c r="J129" s="19">
        <f t="shared" si="277"/>
        <v>5.1599999999999993E-2</v>
      </c>
      <c r="K129" s="19">
        <f t="shared" si="277"/>
        <v>0.87719999999999987</v>
      </c>
      <c r="L129" s="18">
        <f t="shared" si="278"/>
        <v>0.33344230140568815</v>
      </c>
      <c r="M129" s="19">
        <f t="shared" si="279"/>
        <v>5.1599999999999993E-2</v>
      </c>
      <c r="N129" s="19">
        <f t="shared" si="279"/>
        <v>0.82559999999999989</v>
      </c>
      <c r="O129" s="18">
        <f t="shared" si="280"/>
        <v>0.31382804838182415</v>
      </c>
      <c r="P129" s="19">
        <f t="shared" si="281"/>
        <v>0</v>
      </c>
      <c r="Q129" s="19">
        <f t="shared" si="281"/>
        <v>0</v>
      </c>
      <c r="R129" s="19">
        <f t="shared" si="281"/>
        <v>0</v>
      </c>
      <c r="S129" s="19">
        <f t="shared" si="282"/>
        <v>0</v>
      </c>
      <c r="T129" s="18">
        <f t="shared" si="283"/>
        <v>0</v>
      </c>
      <c r="U129" s="19">
        <f t="shared" si="284"/>
        <v>0.129</v>
      </c>
      <c r="V129" s="19">
        <f t="shared" si="284"/>
        <v>4.4805999999999999</v>
      </c>
      <c r="W129" s="19">
        <f t="shared" si="285"/>
        <v>165.78219999999999</v>
      </c>
      <c r="X129" s="19">
        <f t="shared" si="286"/>
        <v>63.017325923504416</v>
      </c>
      <c r="Y129" s="19">
        <f t="shared" si="287"/>
        <v>1.7973999999999997</v>
      </c>
      <c r="Z129" s="19">
        <f t="shared" si="287"/>
        <v>0.24079999999999996</v>
      </c>
      <c r="AA129" s="19">
        <f t="shared" si="288"/>
        <v>2.4928229665071773</v>
      </c>
      <c r="AB129" s="19">
        <f t="shared" si="289"/>
        <v>18.607142857142861</v>
      </c>
      <c r="AC129" s="19">
        <f t="shared" si="290"/>
        <v>5.1599999999999993E-2</v>
      </c>
      <c r="AD129" s="19">
        <f t="shared" si="290"/>
        <v>0</v>
      </c>
      <c r="AE129" s="19" t="e">
        <f t="shared" si="291"/>
        <v>#DIV/0!</v>
      </c>
      <c r="AF129" s="19">
        <f t="shared" si="292"/>
        <v>18.317999999999998</v>
      </c>
      <c r="AG129" s="19">
        <f t="shared" si="292"/>
        <v>0</v>
      </c>
      <c r="AH129" s="19">
        <f t="shared" si="292"/>
        <v>0.16339999999999999</v>
      </c>
      <c r="AI129" s="19">
        <f t="shared" si="292"/>
        <v>0</v>
      </c>
      <c r="AJ129" s="19">
        <f t="shared" si="292"/>
        <v>7.7399999999999997E-2</v>
      </c>
      <c r="AK129" s="19">
        <f t="shared" si="292"/>
        <v>52.287999999999997</v>
      </c>
      <c r="AL129" s="19">
        <f t="shared" si="292"/>
        <v>82.387999999999991</v>
      </c>
      <c r="AM129" s="19">
        <f t="shared" si="292"/>
        <v>0</v>
      </c>
      <c r="AN129" s="19">
        <f t="shared" si="293"/>
        <v>3058.9999999999995</v>
      </c>
      <c r="AO129" s="31"/>
      <c r="AP129" s="17" t="s">
        <v>103</v>
      </c>
      <c r="AQ129" s="16">
        <v>100</v>
      </c>
      <c r="AR129" s="19">
        <v>3059</v>
      </c>
      <c r="AS129" s="19">
        <v>744</v>
      </c>
      <c r="AT129" s="19">
        <v>82.2</v>
      </c>
      <c r="AU129" s="19">
        <v>3041.4</v>
      </c>
      <c r="AV129" s="19">
        <v>0.6</v>
      </c>
      <c r="AW129" s="19">
        <v>10.199999999999999</v>
      </c>
      <c r="AX129" s="19">
        <v>0.6</v>
      </c>
      <c r="AY129" s="19">
        <v>9.6</v>
      </c>
      <c r="AZ129" s="19">
        <v>0</v>
      </c>
      <c r="BA129" s="19">
        <v>0</v>
      </c>
      <c r="BB129" s="19">
        <v>0</v>
      </c>
      <c r="BC129" s="19">
        <v>0</v>
      </c>
      <c r="BD129" s="19">
        <v>1.5</v>
      </c>
      <c r="BE129" s="19">
        <v>52.1</v>
      </c>
      <c r="BF129" s="19">
        <v>1927.7</v>
      </c>
      <c r="BG129" s="19">
        <v>20.9</v>
      </c>
      <c r="BH129" s="19">
        <v>2.8</v>
      </c>
      <c r="BI129" s="19">
        <v>0.6</v>
      </c>
      <c r="BJ129" s="19">
        <v>0</v>
      </c>
      <c r="BK129" s="19">
        <v>213</v>
      </c>
      <c r="BL129" s="19">
        <v>0</v>
      </c>
      <c r="BM129" s="19">
        <v>1.9</v>
      </c>
      <c r="BN129" s="19">
        <v>0</v>
      </c>
      <c r="BO129" s="19">
        <v>0.9</v>
      </c>
      <c r="BP129" s="19">
        <v>608</v>
      </c>
      <c r="BQ129" s="19">
        <v>958</v>
      </c>
      <c r="BR129" s="19">
        <v>0</v>
      </c>
    </row>
    <row r="130" spans="1:70" s="20" customFormat="1">
      <c r="C130" s="26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BR130" s="22"/>
    </row>
    <row r="131" spans="1:70" s="16" customFormat="1">
      <c r="A131" s="20"/>
      <c r="B131" s="20"/>
      <c r="C131" s="21" t="s">
        <v>26</v>
      </c>
      <c r="D131" s="50">
        <f>SUM(D109:D130)</f>
        <v>522.50000000000011</v>
      </c>
      <c r="E131" s="22">
        <f>SUM(E109:E130)</f>
        <v>2788.574576</v>
      </c>
      <c r="F131" s="22">
        <f>SUM(F109:F130)</f>
        <v>665.65547368421062</v>
      </c>
      <c r="G131" s="22">
        <f>SUM(G109:G130)</f>
        <v>22.59104</v>
      </c>
      <c r="H131" s="22">
        <f>SUM(H109:H130)</f>
        <v>835.86847999999998</v>
      </c>
      <c r="I131" s="22">
        <f>H131/$E131*100</f>
        <v>29.974757971113338</v>
      </c>
      <c r="J131" s="22">
        <f>SUM(J109:J130)</f>
        <v>24.593366666666668</v>
      </c>
      <c r="K131" s="22">
        <f>SUM(K109:K130)</f>
        <v>418.08723333333342</v>
      </c>
      <c r="L131" s="22">
        <f>K131/$E131*100</f>
        <v>14.992865420621026</v>
      </c>
      <c r="M131" s="22">
        <f>SUM(M109:M130)</f>
        <v>88.395226666666659</v>
      </c>
      <c r="N131" s="22">
        <f>SUM(N109:N130)</f>
        <v>1414.3236266666665</v>
      </c>
      <c r="O131" s="22">
        <f>N131/$E131*100</f>
        <v>50.718515432189271</v>
      </c>
      <c r="P131" s="22">
        <f t="shared" ref="P131:AN131" si="294">SUM(P109:P130)</f>
        <v>0</v>
      </c>
      <c r="Q131" s="22">
        <f t="shared" si="294"/>
        <v>0</v>
      </c>
      <c r="R131" s="22">
        <f t="shared" si="294"/>
        <v>14.162319999999999</v>
      </c>
      <c r="S131" s="22">
        <f t="shared" si="294"/>
        <v>118.39699519999999</v>
      </c>
      <c r="T131" s="22" t="e">
        <f t="shared" si="294"/>
        <v>#DIV/0!</v>
      </c>
      <c r="U131" s="22">
        <f t="shared" si="294"/>
        <v>3.2897850000000002</v>
      </c>
      <c r="V131" s="22">
        <f t="shared" si="294"/>
        <v>7.1393399999999998</v>
      </c>
      <c r="W131" s="22">
        <f t="shared" si="294"/>
        <v>264.15557999999999</v>
      </c>
      <c r="X131" s="22" t="e">
        <f t="shared" si="294"/>
        <v>#DIV/0!</v>
      </c>
      <c r="Y131" s="22">
        <f t="shared" si="294"/>
        <v>10.123200000000001</v>
      </c>
      <c r="Z131" s="22">
        <f t="shared" si="294"/>
        <v>2.5149999999999997</v>
      </c>
      <c r="AA131" s="22" t="e">
        <f t="shared" si="294"/>
        <v>#DIV/0!</v>
      </c>
      <c r="AB131" s="22" t="e">
        <f t="shared" si="294"/>
        <v>#DIV/0!</v>
      </c>
      <c r="AC131" s="22">
        <f t="shared" si="294"/>
        <v>25.764573333333335</v>
      </c>
      <c r="AD131" s="22">
        <f t="shared" si="294"/>
        <v>12.412333333333333</v>
      </c>
      <c r="AE131" s="22" t="e">
        <f t="shared" si="294"/>
        <v>#DIV/0!</v>
      </c>
      <c r="AF131" s="22">
        <f t="shared" si="294"/>
        <v>23.658999999999999</v>
      </c>
      <c r="AG131" s="22">
        <f t="shared" si="294"/>
        <v>1.1558999999999999</v>
      </c>
      <c r="AH131" s="22">
        <f t="shared" si="294"/>
        <v>7.1803000000000008</v>
      </c>
      <c r="AI131" s="22">
        <f t="shared" si="294"/>
        <v>49.074000000000005</v>
      </c>
      <c r="AJ131" s="22">
        <f t="shared" si="294"/>
        <v>0.38190000000000002</v>
      </c>
      <c r="AK131" s="22">
        <f t="shared" si="294"/>
        <v>1692.2270000000001</v>
      </c>
      <c r="AL131" s="22">
        <f t="shared" si="294"/>
        <v>98.410999999999987</v>
      </c>
      <c r="AM131" s="22">
        <f t="shared" si="294"/>
        <v>80</v>
      </c>
      <c r="AN131" s="22">
        <f t="shared" si="294"/>
        <v>17879.893</v>
      </c>
      <c r="BR131" s="22"/>
    </row>
    <row r="132" spans="1:70" s="16" customFormat="1">
      <c r="A132" s="20"/>
      <c r="B132" s="20"/>
      <c r="C132" s="21" t="s">
        <v>3</v>
      </c>
      <c r="D132" s="20"/>
      <c r="E132" s="23">
        <f>SUM(G132,J132,M132,R132)</f>
        <v>2786.6763351999998</v>
      </c>
      <c r="F132" s="24"/>
      <c r="G132" s="23">
        <f>G131*37</f>
        <v>835.86847999999998</v>
      </c>
      <c r="H132" s="23"/>
      <c r="I132" s="23"/>
      <c r="J132" s="23">
        <f>J131*17</f>
        <v>418.08723333333336</v>
      </c>
      <c r="K132" s="23"/>
      <c r="L132" s="23"/>
      <c r="M132" s="23">
        <f>M131*16</f>
        <v>1414.3236266666665</v>
      </c>
      <c r="N132" s="24"/>
      <c r="O132" s="23"/>
      <c r="P132" s="24"/>
      <c r="Q132" s="22"/>
      <c r="R132" s="23">
        <f>R131*8.36</f>
        <v>118.39699519999999</v>
      </c>
      <c r="S132" s="24"/>
      <c r="T132" s="23"/>
      <c r="U132" s="22"/>
      <c r="V132" s="22"/>
      <c r="W132" s="22"/>
      <c r="X132" s="23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BR132" s="19"/>
    </row>
    <row r="133" spans="1:70" s="16" customFormat="1">
      <c r="A133" s="20"/>
      <c r="B133" s="20"/>
      <c r="C133" s="21" t="s">
        <v>46</v>
      </c>
      <c r="D133" s="20"/>
      <c r="E133" s="22"/>
      <c r="F133" s="22"/>
      <c r="G133" s="24">
        <f>G132/$E132*100</f>
        <v>29.995176312429901</v>
      </c>
      <c r="H133" s="24"/>
      <c r="I133" s="23"/>
      <c r="J133" s="24">
        <f>J132/$E132*100</f>
        <v>15.003078328553975</v>
      </c>
      <c r="K133" s="24"/>
      <c r="L133" s="23"/>
      <c r="M133" s="24">
        <f>M132/$E132*100</f>
        <v>50.753064100110521</v>
      </c>
      <c r="N133" s="22"/>
      <c r="O133" s="23"/>
      <c r="P133" s="22"/>
      <c r="Q133" s="22"/>
      <c r="R133" s="24">
        <f>R132/$E132*100</f>
        <v>4.2486812589056075</v>
      </c>
      <c r="S133" s="22"/>
      <c r="T133" s="23"/>
      <c r="U133" s="22"/>
      <c r="V133" s="22"/>
      <c r="W133" s="22"/>
      <c r="X133" s="23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BR133" s="19"/>
    </row>
    <row r="134" spans="1:70" s="16" customFormat="1">
      <c r="A134" s="20"/>
      <c r="B134" s="20"/>
      <c r="C134" s="21" t="s">
        <v>47</v>
      </c>
      <c r="D134" s="25">
        <f>E132/D131*100</f>
        <v>533.33518377033477</v>
      </c>
      <c r="E134" s="22"/>
      <c r="F134" s="22"/>
      <c r="G134" s="22"/>
      <c r="H134" s="22"/>
      <c r="I134" s="23"/>
      <c r="J134" s="22"/>
      <c r="K134" s="22"/>
      <c r="L134" s="23"/>
      <c r="M134" s="22"/>
      <c r="N134" s="22"/>
      <c r="O134" s="23">
        <f>SUM(M133:R133)</f>
        <v>55.001745359016127</v>
      </c>
      <c r="P134" s="22"/>
      <c r="Q134" s="22"/>
      <c r="R134" s="22"/>
      <c r="S134" s="22"/>
      <c r="T134" s="23"/>
      <c r="U134" s="22"/>
      <c r="V134" s="22"/>
      <c r="W134" s="22"/>
      <c r="X134" s="23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BR134" s="19"/>
    </row>
    <row r="135" spans="1:70" s="16" customFormat="1">
      <c r="B135" s="20"/>
      <c r="C135" s="17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BR135" s="19"/>
    </row>
    <row r="136" spans="1:70" customFormat="1">
      <c r="A136" s="1">
        <v>3</v>
      </c>
      <c r="B136" s="1">
        <v>100</v>
      </c>
      <c r="C136" s="17" t="s">
        <v>111</v>
      </c>
      <c r="D136" s="16">
        <v>37.700000000000003</v>
      </c>
      <c r="E136" s="18">
        <f t="shared" ref="E136:H150" si="295">AR136*($D136/$AQ136)</f>
        <v>81.808999999999997</v>
      </c>
      <c r="F136" s="19">
        <f t="shared" si="295"/>
        <v>19.570069999999998</v>
      </c>
      <c r="G136" s="19">
        <f t="shared" si="295"/>
        <v>3.7700000000000004E-2</v>
      </c>
      <c r="H136" s="19">
        <f t="shared" si="295"/>
        <v>1.3949</v>
      </c>
      <c r="I136" s="18">
        <f t="shared" ref="I136:I150" si="296">H136/$E136*100</f>
        <v>1.7050691244239631</v>
      </c>
      <c r="J136" s="19">
        <f>AV136*($D136/$AQ136)</f>
        <v>0.11309999999999999</v>
      </c>
      <c r="K136" s="19">
        <f>AW136*($D136/$AQ136)</f>
        <v>1.9226999999999999</v>
      </c>
      <c r="L136" s="18">
        <f t="shared" ref="L136:L150" si="297">K136/$E136*100</f>
        <v>2.3502304147465436</v>
      </c>
      <c r="M136" s="19">
        <f>AX136*($D136/$AQ136)</f>
        <v>4.9009999999999998</v>
      </c>
      <c r="N136" s="19">
        <f>AY136*($D136/$AQ136)</f>
        <v>78.415999999999997</v>
      </c>
      <c r="O136" s="18">
        <f t="shared" ref="O136:O150" si="298">N136/$E136*100</f>
        <v>95.852534562211972</v>
      </c>
      <c r="P136" s="19">
        <f t="shared" ref="P136:R150" si="299">AZ136*($D136/$AQ136)</f>
        <v>0</v>
      </c>
      <c r="Q136" s="19">
        <f t="shared" si="299"/>
        <v>0</v>
      </c>
      <c r="R136" s="19">
        <f t="shared" si="299"/>
        <v>1.0179</v>
      </c>
      <c r="S136" s="19">
        <f t="shared" ref="S136:S150" si="300">R136*8.36</f>
        <v>8.5096439999999998</v>
      </c>
      <c r="T136" s="18">
        <f t="shared" ref="T136:T150" si="301">S136/$E136*100</f>
        <v>10.40184331797235</v>
      </c>
      <c r="U136" s="19">
        <f>BD136*($D136/$AQ136)</f>
        <v>0</v>
      </c>
      <c r="V136" s="19">
        <f>BE136*($D136/$AQ136)</f>
        <v>0</v>
      </c>
      <c r="W136" s="19">
        <f t="shared" ref="W136:W150" si="302">V136*37</f>
        <v>0</v>
      </c>
      <c r="X136" s="19">
        <f t="shared" ref="X136:X150" si="303">W136/$E136*100</f>
        <v>0</v>
      </c>
      <c r="Y136" s="19">
        <f>BG136*($D136/$AQ136)</f>
        <v>0</v>
      </c>
      <c r="Z136" s="19">
        <f>BH136*($D136/$AQ136)</f>
        <v>3.7700000000000004E-2</v>
      </c>
      <c r="AA136" s="19" t="e">
        <f t="shared" ref="AA136:AA150" si="304">V136/Y136</f>
        <v>#DIV/0!</v>
      </c>
      <c r="AB136" s="19">
        <f t="shared" ref="AB136:AB150" si="305">V136/Z136</f>
        <v>0</v>
      </c>
      <c r="AC136" s="19">
        <f>BI136*($D136/$AQ136)</f>
        <v>4.9009999999999998</v>
      </c>
      <c r="AD136" s="19">
        <f>BJ136*($D136/$AQ136)</f>
        <v>0</v>
      </c>
      <c r="AE136" s="19" t="e">
        <f t="shared" ref="AE136:AE150" si="306">AC136/AD136</f>
        <v>#DIV/0!</v>
      </c>
      <c r="AF136" s="19">
        <f t="shared" ref="AF136:AM150" si="307">BK136*($D136/$AQ136)</f>
        <v>0</v>
      </c>
      <c r="AG136" s="19">
        <f t="shared" si="307"/>
        <v>0.79170000000000007</v>
      </c>
      <c r="AH136" s="19">
        <f t="shared" si="307"/>
        <v>0.22242999999999999</v>
      </c>
      <c r="AI136" s="19">
        <f t="shared" si="307"/>
        <v>1.131</v>
      </c>
      <c r="AJ136" s="19">
        <f t="shared" si="307"/>
        <v>0</v>
      </c>
      <c r="AK136" s="19">
        <f t="shared" si="307"/>
        <v>5.6550000000000002</v>
      </c>
      <c r="AL136" s="19">
        <f t="shared" si="307"/>
        <v>0</v>
      </c>
      <c r="AM136" s="19">
        <f t="shared" si="307"/>
        <v>0</v>
      </c>
      <c r="AN136" s="19">
        <f>E136/D136*100</f>
        <v>217</v>
      </c>
      <c r="AO136" s="31"/>
      <c r="AP136" s="17" t="s">
        <v>111</v>
      </c>
      <c r="AQ136" s="16">
        <v>100</v>
      </c>
      <c r="AR136" s="19">
        <v>217</v>
      </c>
      <c r="AS136" s="19">
        <v>51.91</v>
      </c>
      <c r="AT136" s="19">
        <v>0.1</v>
      </c>
      <c r="AU136" s="19">
        <v>3.7</v>
      </c>
      <c r="AV136" s="19">
        <v>0.3</v>
      </c>
      <c r="AW136" s="19">
        <v>5.0999999999999996</v>
      </c>
      <c r="AX136" s="19">
        <v>13</v>
      </c>
      <c r="AY136" s="19">
        <v>208</v>
      </c>
      <c r="AZ136" s="19">
        <v>0</v>
      </c>
      <c r="BA136" s="19">
        <v>0</v>
      </c>
      <c r="BB136" s="19">
        <v>2.7</v>
      </c>
      <c r="BC136" s="19">
        <v>22.571999999999999</v>
      </c>
      <c r="BD136" s="19">
        <v>0</v>
      </c>
      <c r="BE136" s="19">
        <v>0</v>
      </c>
      <c r="BF136" s="19">
        <v>0</v>
      </c>
      <c r="BG136" s="19">
        <v>0</v>
      </c>
      <c r="BH136" s="19">
        <v>0.1</v>
      </c>
      <c r="BI136" s="19">
        <v>13</v>
      </c>
      <c r="BJ136" s="19">
        <v>0</v>
      </c>
      <c r="BK136" s="19">
        <v>0</v>
      </c>
      <c r="BL136" s="19">
        <v>2.1</v>
      </c>
      <c r="BM136" s="19">
        <v>0.59</v>
      </c>
      <c r="BN136" s="19">
        <v>3</v>
      </c>
      <c r="BO136" s="19">
        <v>0</v>
      </c>
      <c r="BP136" s="19">
        <v>15</v>
      </c>
      <c r="BQ136" s="4">
        <v>0</v>
      </c>
      <c r="BR136" s="19">
        <v>0</v>
      </c>
    </row>
    <row r="137" spans="1:70" customFormat="1">
      <c r="A137" s="1">
        <v>3</v>
      </c>
      <c r="B137" s="1">
        <v>100</v>
      </c>
      <c r="C137" s="17" t="s">
        <v>72</v>
      </c>
      <c r="D137" s="16">
        <v>27.2</v>
      </c>
      <c r="E137" s="18">
        <f t="shared" si="295"/>
        <v>218.14400000000001</v>
      </c>
      <c r="F137" s="19">
        <f t="shared" si="295"/>
        <v>52.188640000000007</v>
      </c>
      <c r="G137" s="19">
        <f t="shared" si="295"/>
        <v>0.19040000000000001</v>
      </c>
      <c r="H137" s="19">
        <f t="shared" si="295"/>
        <v>7.0448000000000004</v>
      </c>
      <c r="I137" s="18">
        <f t="shared" si="296"/>
        <v>3.2294264339152119</v>
      </c>
      <c r="J137" s="19">
        <f t="shared" ref="J137:K150" si="308">AV137*($D137/$AQ137)</f>
        <v>1.3056000000000001</v>
      </c>
      <c r="K137" s="19">
        <f t="shared" si="308"/>
        <v>22.1952</v>
      </c>
      <c r="L137" s="18">
        <f t="shared" si="297"/>
        <v>10.174563591022444</v>
      </c>
      <c r="M137" s="19">
        <f t="shared" ref="M137:N150" si="309">AX137*($D137/$AQ137)</f>
        <v>11.8048</v>
      </c>
      <c r="N137" s="19">
        <f t="shared" si="309"/>
        <v>188.8768</v>
      </c>
      <c r="O137" s="18">
        <f t="shared" si="298"/>
        <v>86.583541147132166</v>
      </c>
      <c r="P137" s="19">
        <f t="shared" si="299"/>
        <v>0</v>
      </c>
      <c r="Q137" s="19">
        <f t="shared" si="299"/>
        <v>0</v>
      </c>
      <c r="R137" s="19">
        <f t="shared" si="299"/>
        <v>2.4480000000000004</v>
      </c>
      <c r="S137" s="19">
        <f t="shared" si="300"/>
        <v>20.465280000000003</v>
      </c>
      <c r="T137" s="18">
        <f t="shared" si="301"/>
        <v>9.3815461346633438</v>
      </c>
      <c r="U137" s="19">
        <f t="shared" ref="U137:V150" si="310">BD137*($D137/$AQ137)</f>
        <v>3.808000000000001E-2</v>
      </c>
      <c r="V137" s="19">
        <f t="shared" si="310"/>
        <v>0</v>
      </c>
      <c r="W137" s="19">
        <f t="shared" si="302"/>
        <v>0</v>
      </c>
      <c r="X137" s="19">
        <f t="shared" si="303"/>
        <v>0</v>
      </c>
      <c r="Y137" s="19">
        <f t="shared" ref="Y137:Z150" si="311">BG137*($D137/$AQ137)</f>
        <v>0</v>
      </c>
      <c r="Z137" s="19">
        <f t="shared" si="311"/>
        <v>0</v>
      </c>
      <c r="AA137" s="19" t="e">
        <f t="shared" si="304"/>
        <v>#DIV/0!</v>
      </c>
      <c r="AB137" s="19" t="e">
        <f t="shared" si="305"/>
        <v>#DIV/0!</v>
      </c>
      <c r="AC137" s="19">
        <f t="shared" ref="AC137:AD150" si="312">BI137*($D137/$AQ137)</f>
        <v>11.8048</v>
      </c>
      <c r="AD137" s="19">
        <f t="shared" si="312"/>
        <v>0</v>
      </c>
      <c r="AE137" s="19" t="e">
        <f t="shared" si="306"/>
        <v>#DIV/0!</v>
      </c>
      <c r="AF137" s="19">
        <f t="shared" si="307"/>
        <v>0</v>
      </c>
      <c r="AG137" s="19">
        <f t="shared" si="307"/>
        <v>5.8752000000000004</v>
      </c>
      <c r="AH137" s="19">
        <f t="shared" si="307"/>
        <v>0</v>
      </c>
      <c r="AI137" s="19">
        <f t="shared" si="307"/>
        <v>0</v>
      </c>
      <c r="AJ137" s="19">
        <f t="shared" si="307"/>
        <v>0</v>
      </c>
      <c r="AK137" s="19">
        <f t="shared" si="307"/>
        <v>175.44000000000003</v>
      </c>
      <c r="AL137" s="19">
        <f t="shared" si="307"/>
        <v>0</v>
      </c>
      <c r="AM137" s="19">
        <f t="shared" si="307"/>
        <v>0</v>
      </c>
      <c r="AN137" s="19">
        <f t="shared" ref="AN137:AN150" si="313">E137/D137*100</f>
        <v>802</v>
      </c>
      <c r="AO137" s="31"/>
      <c r="AP137" s="17" t="s">
        <v>72</v>
      </c>
      <c r="AQ137" s="16">
        <v>100</v>
      </c>
      <c r="AR137" s="19">
        <v>802</v>
      </c>
      <c r="AS137" s="19">
        <v>191.87</v>
      </c>
      <c r="AT137" s="19">
        <v>0.7</v>
      </c>
      <c r="AU137" s="19">
        <v>25.9</v>
      </c>
      <c r="AV137" s="19">
        <v>4.8</v>
      </c>
      <c r="AW137" s="19">
        <v>81.599999999999994</v>
      </c>
      <c r="AX137" s="19">
        <v>43.4</v>
      </c>
      <c r="AY137" s="19">
        <v>694.4</v>
      </c>
      <c r="AZ137" s="19">
        <v>0</v>
      </c>
      <c r="BA137" s="19">
        <v>0</v>
      </c>
      <c r="BB137" s="19">
        <v>9</v>
      </c>
      <c r="BC137" s="19">
        <v>75.239999999999995</v>
      </c>
      <c r="BD137" s="19">
        <v>0.14000000000000001</v>
      </c>
      <c r="BE137" s="19">
        <v>0</v>
      </c>
      <c r="BF137" s="19">
        <v>0</v>
      </c>
      <c r="BG137" s="19">
        <v>0</v>
      </c>
      <c r="BH137" s="19">
        <v>0</v>
      </c>
      <c r="BI137" s="19">
        <v>43.4</v>
      </c>
      <c r="BJ137" s="19">
        <v>0</v>
      </c>
      <c r="BK137" s="19">
        <v>0</v>
      </c>
      <c r="BL137" s="19">
        <v>21.6</v>
      </c>
      <c r="BM137" s="19">
        <v>0</v>
      </c>
      <c r="BN137" s="19">
        <v>0</v>
      </c>
      <c r="BO137" s="19">
        <v>0</v>
      </c>
      <c r="BP137" s="19">
        <v>645</v>
      </c>
      <c r="BQ137" s="4">
        <v>0</v>
      </c>
      <c r="BR137" s="19">
        <v>0</v>
      </c>
    </row>
    <row r="138" spans="1:70" customFormat="1">
      <c r="A138" s="1">
        <v>3</v>
      </c>
      <c r="B138" s="1">
        <v>100</v>
      </c>
      <c r="C138" s="17" t="s">
        <v>78</v>
      </c>
      <c r="D138" s="16">
        <v>1.6</v>
      </c>
      <c r="E138" s="18">
        <f t="shared" si="295"/>
        <v>11.088000000000001</v>
      </c>
      <c r="F138" s="19">
        <f t="shared" si="295"/>
        <v>2.6526399999999999</v>
      </c>
      <c r="G138" s="19">
        <f t="shared" si="295"/>
        <v>0</v>
      </c>
      <c r="H138" s="19">
        <f t="shared" si="295"/>
        <v>0</v>
      </c>
      <c r="I138" s="18">
        <f t="shared" si="296"/>
        <v>0</v>
      </c>
      <c r="J138" s="19">
        <f t="shared" si="308"/>
        <v>8.320000000000001E-2</v>
      </c>
      <c r="K138" s="19">
        <f t="shared" si="308"/>
        <v>1.4144000000000001</v>
      </c>
      <c r="L138" s="18">
        <f t="shared" si="297"/>
        <v>12.756132756132757</v>
      </c>
      <c r="M138" s="19">
        <f t="shared" si="309"/>
        <v>0.6048</v>
      </c>
      <c r="N138" s="19">
        <f t="shared" si="309"/>
        <v>9.6768000000000001</v>
      </c>
      <c r="O138" s="18">
        <f t="shared" si="298"/>
        <v>87.272727272727266</v>
      </c>
      <c r="P138" s="19">
        <f t="shared" si="299"/>
        <v>0</v>
      </c>
      <c r="Q138" s="19">
        <f t="shared" si="299"/>
        <v>0</v>
      </c>
      <c r="R138" s="19">
        <f t="shared" si="299"/>
        <v>0</v>
      </c>
      <c r="S138" s="19">
        <f t="shared" si="300"/>
        <v>0</v>
      </c>
      <c r="T138" s="18">
        <f t="shared" si="301"/>
        <v>0</v>
      </c>
      <c r="U138" s="19">
        <f t="shared" si="310"/>
        <v>0.47200000000000003</v>
      </c>
      <c r="V138" s="19">
        <f t="shared" si="310"/>
        <v>0</v>
      </c>
      <c r="W138" s="19">
        <f t="shared" si="302"/>
        <v>0</v>
      </c>
      <c r="X138" s="19">
        <f t="shared" si="303"/>
        <v>0</v>
      </c>
      <c r="Y138" s="19">
        <f t="shared" si="311"/>
        <v>0</v>
      </c>
      <c r="Z138" s="19">
        <f t="shared" si="311"/>
        <v>0</v>
      </c>
      <c r="AA138" s="19" t="e">
        <f t="shared" si="304"/>
        <v>#DIV/0!</v>
      </c>
      <c r="AB138" s="19" t="e">
        <f t="shared" si="305"/>
        <v>#DIV/0!</v>
      </c>
      <c r="AC138" s="19">
        <f t="shared" si="312"/>
        <v>0</v>
      </c>
      <c r="AD138" s="19">
        <f t="shared" si="312"/>
        <v>0.6048</v>
      </c>
      <c r="AE138" s="19">
        <f t="shared" si="306"/>
        <v>0</v>
      </c>
      <c r="AF138" s="19">
        <f t="shared" si="307"/>
        <v>0</v>
      </c>
      <c r="AG138" s="19">
        <f t="shared" si="307"/>
        <v>0</v>
      </c>
      <c r="AH138" s="19">
        <f t="shared" si="307"/>
        <v>0</v>
      </c>
      <c r="AI138" s="19">
        <f t="shared" si="307"/>
        <v>0</v>
      </c>
      <c r="AJ138" s="19">
        <f t="shared" si="307"/>
        <v>0</v>
      </c>
      <c r="AK138" s="19">
        <f t="shared" si="307"/>
        <v>0</v>
      </c>
      <c r="AL138" s="19">
        <f t="shared" si="307"/>
        <v>0</v>
      </c>
      <c r="AM138" s="19">
        <f t="shared" si="307"/>
        <v>0</v>
      </c>
      <c r="AN138" s="19">
        <f t="shared" si="313"/>
        <v>693.00000000000011</v>
      </c>
      <c r="AO138" s="31"/>
      <c r="AP138" s="17" t="s">
        <v>78</v>
      </c>
      <c r="AQ138" s="16">
        <v>100</v>
      </c>
      <c r="AR138" s="19">
        <v>693</v>
      </c>
      <c r="AS138" s="19">
        <v>165.79</v>
      </c>
      <c r="AT138" s="19">
        <v>0</v>
      </c>
      <c r="AU138" s="19">
        <v>0</v>
      </c>
      <c r="AV138" s="19">
        <v>5.2</v>
      </c>
      <c r="AW138" s="19">
        <v>88.4</v>
      </c>
      <c r="AX138" s="19">
        <v>37.799999999999997</v>
      </c>
      <c r="AY138" s="19">
        <v>604.79999999999995</v>
      </c>
      <c r="AZ138" s="19">
        <v>0</v>
      </c>
      <c r="BA138" s="19">
        <v>0</v>
      </c>
      <c r="BB138" s="19">
        <v>0</v>
      </c>
      <c r="BC138" s="19">
        <v>0</v>
      </c>
      <c r="BD138" s="19">
        <v>29.5</v>
      </c>
      <c r="BE138" s="19">
        <v>0</v>
      </c>
      <c r="BF138" s="19">
        <v>0</v>
      </c>
      <c r="BG138" s="19">
        <v>0</v>
      </c>
      <c r="BH138" s="19">
        <v>0</v>
      </c>
      <c r="BI138" s="19">
        <v>0</v>
      </c>
      <c r="BJ138" s="19">
        <v>37.799999999999997</v>
      </c>
      <c r="BK138" s="19">
        <v>0</v>
      </c>
      <c r="BL138" s="19">
        <v>0</v>
      </c>
      <c r="BM138" s="19">
        <v>0</v>
      </c>
      <c r="BN138" s="19">
        <v>0</v>
      </c>
      <c r="BO138" s="19">
        <v>0</v>
      </c>
      <c r="BP138" s="19">
        <v>0</v>
      </c>
      <c r="BQ138" s="4">
        <v>0</v>
      </c>
      <c r="BR138" s="19">
        <v>0</v>
      </c>
    </row>
    <row r="139" spans="1:70" customFormat="1">
      <c r="A139" s="1">
        <v>3</v>
      </c>
      <c r="B139" s="1">
        <v>100</v>
      </c>
      <c r="C139" s="17" t="s">
        <v>112</v>
      </c>
      <c r="D139" s="16">
        <v>1.6</v>
      </c>
      <c r="E139" s="18">
        <f t="shared" si="295"/>
        <v>0</v>
      </c>
      <c r="F139" s="19">
        <f t="shared" si="295"/>
        <v>0</v>
      </c>
      <c r="G139" s="19">
        <f t="shared" si="295"/>
        <v>0</v>
      </c>
      <c r="H139" s="19">
        <f t="shared" si="295"/>
        <v>0</v>
      </c>
      <c r="I139" s="18" t="e">
        <f t="shared" si="296"/>
        <v>#DIV/0!</v>
      </c>
      <c r="J139" s="19">
        <f t="shared" si="308"/>
        <v>0</v>
      </c>
      <c r="K139" s="19">
        <f t="shared" si="308"/>
        <v>0</v>
      </c>
      <c r="L139" s="18" t="e">
        <f t="shared" si="297"/>
        <v>#DIV/0!</v>
      </c>
      <c r="M139" s="19">
        <f t="shared" si="309"/>
        <v>0</v>
      </c>
      <c r="N139" s="19">
        <f t="shared" si="309"/>
        <v>0</v>
      </c>
      <c r="O139" s="18" t="e">
        <f t="shared" si="298"/>
        <v>#DIV/0!</v>
      </c>
      <c r="P139" s="19">
        <f t="shared" si="299"/>
        <v>0</v>
      </c>
      <c r="Q139" s="19">
        <f t="shared" si="299"/>
        <v>0</v>
      </c>
      <c r="R139" s="19">
        <f t="shared" si="299"/>
        <v>0</v>
      </c>
      <c r="S139" s="19">
        <f t="shared" si="300"/>
        <v>0</v>
      </c>
      <c r="T139" s="18" t="e">
        <f t="shared" si="301"/>
        <v>#DIV/0!</v>
      </c>
      <c r="U139" s="19">
        <f t="shared" si="310"/>
        <v>1.0952000000000002</v>
      </c>
      <c r="V139" s="19">
        <f t="shared" si="310"/>
        <v>0</v>
      </c>
      <c r="W139" s="19">
        <f t="shared" si="302"/>
        <v>0</v>
      </c>
      <c r="X139" s="19" t="e">
        <f t="shared" si="303"/>
        <v>#DIV/0!</v>
      </c>
      <c r="Y139" s="19">
        <f t="shared" si="311"/>
        <v>0</v>
      </c>
      <c r="Z139" s="19">
        <f t="shared" si="311"/>
        <v>0</v>
      </c>
      <c r="AA139" s="19" t="e">
        <f t="shared" si="304"/>
        <v>#DIV/0!</v>
      </c>
      <c r="AB139" s="19" t="e">
        <f t="shared" si="305"/>
        <v>#DIV/0!</v>
      </c>
      <c r="AC139" s="19">
        <f t="shared" si="312"/>
        <v>0</v>
      </c>
      <c r="AD139" s="19">
        <f t="shared" si="312"/>
        <v>0</v>
      </c>
      <c r="AE139" s="19" t="e">
        <f t="shared" si="306"/>
        <v>#DIV/0!</v>
      </c>
      <c r="AF139" s="19">
        <f t="shared" si="307"/>
        <v>0</v>
      </c>
      <c r="AG139" s="19">
        <f t="shared" si="307"/>
        <v>0</v>
      </c>
      <c r="AH139" s="19">
        <f t="shared" si="307"/>
        <v>0</v>
      </c>
      <c r="AI139" s="19">
        <f t="shared" si="307"/>
        <v>0</v>
      </c>
      <c r="AJ139" s="19">
        <f t="shared" si="307"/>
        <v>0</v>
      </c>
      <c r="AK139" s="19">
        <f t="shared" si="307"/>
        <v>0</v>
      </c>
      <c r="AL139" s="19">
        <f t="shared" si="307"/>
        <v>0</v>
      </c>
      <c r="AM139" s="19">
        <f t="shared" si="307"/>
        <v>0</v>
      </c>
      <c r="AN139" s="19">
        <f t="shared" si="313"/>
        <v>0</v>
      </c>
      <c r="AO139" s="31"/>
      <c r="AP139" s="17" t="s">
        <v>112</v>
      </c>
      <c r="AQ139" s="16">
        <v>100</v>
      </c>
      <c r="AR139" s="19">
        <v>0</v>
      </c>
      <c r="AS139" s="19">
        <v>0</v>
      </c>
      <c r="AT139" s="19">
        <v>0</v>
      </c>
      <c r="AU139" s="19">
        <v>0</v>
      </c>
      <c r="AV139" s="19">
        <v>0</v>
      </c>
      <c r="AW139" s="19">
        <v>0</v>
      </c>
      <c r="AX139" s="19">
        <v>0</v>
      </c>
      <c r="AY139" s="19">
        <v>0</v>
      </c>
      <c r="AZ139" s="19">
        <v>0</v>
      </c>
      <c r="BA139" s="19">
        <v>0</v>
      </c>
      <c r="BB139" s="19">
        <v>0</v>
      </c>
      <c r="BC139" s="19">
        <v>0</v>
      </c>
      <c r="BD139" s="19">
        <v>68.45</v>
      </c>
      <c r="BE139" s="19">
        <v>0</v>
      </c>
      <c r="BF139" s="19">
        <v>0</v>
      </c>
      <c r="BG139" s="19">
        <v>0</v>
      </c>
      <c r="BH139" s="19">
        <v>0</v>
      </c>
      <c r="BI139" s="19">
        <v>0</v>
      </c>
      <c r="BJ139" s="19">
        <v>0</v>
      </c>
      <c r="BK139" s="19">
        <v>0</v>
      </c>
      <c r="BL139" s="19">
        <v>0</v>
      </c>
      <c r="BM139" s="19">
        <v>0</v>
      </c>
      <c r="BN139" s="19">
        <v>0</v>
      </c>
      <c r="BO139" s="19">
        <v>0</v>
      </c>
      <c r="BP139" s="19">
        <v>0</v>
      </c>
      <c r="BQ139" s="4">
        <v>0</v>
      </c>
      <c r="BR139" s="19">
        <v>0</v>
      </c>
    </row>
    <row r="140" spans="1:70" customFormat="1">
      <c r="A140" s="1">
        <v>3</v>
      </c>
      <c r="B140" s="1">
        <v>100</v>
      </c>
      <c r="C140" s="17" t="s">
        <v>113</v>
      </c>
      <c r="D140" s="16">
        <v>26.5</v>
      </c>
      <c r="E140" s="18">
        <f t="shared" si="295"/>
        <v>263.14500000000004</v>
      </c>
      <c r="F140" s="19">
        <f t="shared" si="295"/>
        <v>58.300000000000004</v>
      </c>
      <c r="G140" s="19">
        <f t="shared" si="295"/>
        <v>0.76849999999999996</v>
      </c>
      <c r="H140" s="19">
        <f t="shared" si="295"/>
        <v>28.4345</v>
      </c>
      <c r="I140" s="18">
        <f t="shared" si="296"/>
        <v>10.805639476334338</v>
      </c>
      <c r="J140" s="19">
        <f t="shared" si="308"/>
        <v>3.9220000000000006</v>
      </c>
      <c r="K140" s="19">
        <f t="shared" si="308"/>
        <v>66.674000000000007</v>
      </c>
      <c r="L140" s="18">
        <f t="shared" si="297"/>
        <v>25.337361530715004</v>
      </c>
      <c r="M140" s="19">
        <f t="shared" si="309"/>
        <v>9.5135000000000005</v>
      </c>
      <c r="N140" s="19">
        <f t="shared" si="309"/>
        <v>152.21600000000001</v>
      </c>
      <c r="O140" s="18">
        <f t="shared" si="298"/>
        <v>57.844914400805635</v>
      </c>
      <c r="P140" s="19">
        <f t="shared" si="299"/>
        <v>0</v>
      </c>
      <c r="Q140" s="19">
        <f t="shared" si="299"/>
        <v>0</v>
      </c>
      <c r="R140" s="19">
        <f t="shared" si="299"/>
        <v>10.9445</v>
      </c>
      <c r="S140" s="19">
        <f t="shared" si="300"/>
        <v>91.496019999999987</v>
      </c>
      <c r="T140" s="18">
        <f t="shared" si="301"/>
        <v>34.770191339375614</v>
      </c>
      <c r="U140" s="19">
        <f t="shared" si="310"/>
        <v>0</v>
      </c>
      <c r="V140" s="19">
        <f t="shared" si="310"/>
        <v>0.13250000000000001</v>
      </c>
      <c r="W140" s="19">
        <f t="shared" si="302"/>
        <v>4.9024999999999999</v>
      </c>
      <c r="X140" s="19">
        <f t="shared" si="303"/>
        <v>1.8630412890231616</v>
      </c>
      <c r="Y140" s="19">
        <f t="shared" si="311"/>
        <v>0.10600000000000001</v>
      </c>
      <c r="Z140" s="19">
        <f t="shared" si="311"/>
        <v>0.39750000000000002</v>
      </c>
      <c r="AA140" s="19">
        <f t="shared" si="304"/>
        <v>1.25</v>
      </c>
      <c r="AB140" s="19">
        <f t="shared" si="305"/>
        <v>0.33333333333333331</v>
      </c>
      <c r="AC140" s="19">
        <f t="shared" si="312"/>
        <v>0.60949999999999993</v>
      </c>
      <c r="AD140" s="19">
        <f t="shared" si="312"/>
        <v>4.8495000000000008</v>
      </c>
      <c r="AE140" s="19">
        <f t="shared" si="306"/>
        <v>0.12568306010928959</v>
      </c>
      <c r="AF140" s="19">
        <f t="shared" si="307"/>
        <v>0</v>
      </c>
      <c r="AG140" s="19">
        <f t="shared" si="307"/>
        <v>10.494000000000002</v>
      </c>
      <c r="AH140" s="19">
        <f t="shared" si="307"/>
        <v>0.68900000000000006</v>
      </c>
      <c r="AI140" s="19">
        <f t="shared" si="307"/>
        <v>0</v>
      </c>
      <c r="AJ140" s="19">
        <f t="shared" si="307"/>
        <v>0</v>
      </c>
      <c r="AK140" s="19">
        <f t="shared" si="307"/>
        <v>0</v>
      </c>
      <c r="AL140" s="19">
        <f t="shared" si="307"/>
        <v>0</v>
      </c>
      <c r="AM140" s="19">
        <f t="shared" si="307"/>
        <v>0</v>
      </c>
      <c r="AN140" s="19">
        <f t="shared" si="313"/>
        <v>993.00000000000011</v>
      </c>
      <c r="AO140" s="31"/>
      <c r="AP140" s="17" t="s">
        <v>113</v>
      </c>
      <c r="AQ140" s="16">
        <v>100</v>
      </c>
      <c r="AR140" s="19">
        <v>993</v>
      </c>
      <c r="AS140" s="19">
        <v>220</v>
      </c>
      <c r="AT140" s="19">
        <v>2.9</v>
      </c>
      <c r="AU140" s="19">
        <f>AT140*37</f>
        <v>107.3</v>
      </c>
      <c r="AV140" s="19">
        <v>14.8</v>
      </c>
      <c r="AW140" s="19">
        <f>AV140*17</f>
        <v>251.60000000000002</v>
      </c>
      <c r="AX140" s="19">
        <v>35.9</v>
      </c>
      <c r="AY140" s="19">
        <f>AX140*16</f>
        <v>574.4</v>
      </c>
      <c r="AZ140" s="19">
        <v>0</v>
      </c>
      <c r="BA140" s="19">
        <v>0</v>
      </c>
      <c r="BB140" s="19">
        <v>41.3</v>
      </c>
      <c r="BC140" s="19">
        <f>BB140*8.36</f>
        <v>345.26799999999997</v>
      </c>
      <c r="BD140" s="19">
        <v>0</v>
      </c>
      <c r="BE140" s="19">
        <v>0.5</v>
      </c>
      <c r="BF140" s="19">
        <f>BE140*37</f>
        <v>18.5</v>
      </c>
      <c r="BG140" s="19">
        <v>0.4</v>
      </c>
      <c r="BH140" s="19">
        <v>1.5</v>
      </c>
      <c r="BI140" s="19">
        <v>2.2999999999999998</v>
      </c>
      <c r="BJ140" s="19">
        <v>18.3</v>
      </c>
      <c r="BK140" s="19">
        <v>0</v>
      </c>
      <c r="BL140" s="19">
        <v>39.6</v>
      </c>
      <c r="BM140" s="19">
        <v>2.6</v>
      </c>
      <c r="BN140" s="19">
        <v>0</v>
      </c>
      <c r="BO140" s="19">
        <v>0</v>
      </c>
      <c r="BP140" s="19">
        <v>0</v>
      </c>
      <c r="BQ140" s="4">
        <v>0</v>
      </c>
      <c r="BR140" s="19">
        <v>0</v>
      </c>
    </row>
    <row r="141" spans="1:70" customFormat="1">
      <c r="A141" s="1">
        <v>3</v>
      </c>
      <c r="B141" s="1">
        <v>100</v>
      </c>
      <c r="C141" s="17" t="s">
        <v>74</v>
      </c>
      <c r="D141" s="16">
        <v>2</v>
      </c>
      <c r="E141" s="18">
        <f t="shared" si="295"/>
        <v>0</v>
      </c>
      <c r="F141" s="19">
        <f t="shared" si="295"/>
        <v>0</v>
      </c>
      <c r="G141" s="19">
        <f t="shared" si="295"/>
        <v>6.4000000000000001E-2</v>
      </c>
      <c r="H141" s="19">
        <f t="shared" si="295"/>
        <v>2.3680000000000003</v>
      </c>
      <c r="I141" s="18" t="e">
        <f t="shared" si="296"/>
        <v>#DIV/0!</v>
      </c>
      <c r="J141" s="19">
        <f t="shared" si="308"/>
        <v>7.8E-2</v>
      </c>
      <c r="K141" s="19">
        <f t="shared" si="308"/>
        <v>1.3260000000000001</v>
      </c>
      <c r="L141" s="18" t="e">
        <f t="shared" si="297"/>
        <v>#DIV/0!</v>
      </c>
      <c r="M141" s="19">
        <f t="shared" si="309"/>
        <v>0</v>
      </c>
      <c r="N141" s="19">
        <f t="shared" si="309"/>
        <v>0</v>
      </c>
      <c r="O141" s="18" t="e">
        <f t="shared" si="298"/>
        <v>#DIV/0!</v>
      </c>
      <c r="P141" s="19">
        <f t="shared" si="299"/>
        <v>0</v>
      </c>
      <c r="Q141" s="19">
        <f t="shared" si="299"/>
        <v>0</v>
      </c>
      <c r="R141" s="19">
        <f t="shared" si="299"/>
        <v>1.0860000000000001</v>
      </c>
      <c r="S141" s="19">
        <f t="shared" si="300"/>
        <v>9.0789600000000004</v>
      </c>
      <c r="T141" s="18" t="e">
        <f t="shared" si="301"/>
        <v>#DIV/0!</v>
      </c>
      <c r="U141" s="19">
        <f t="shared" si="310"/>
        <v>1.4000000000000002E-3</v>
      </c>
      <c r="V141" s="19">
        <f t="shared" si="310"/>
        <v>1.3999999999999999E-2</v>
      </c>
      <c r="W141" s="19">
        <f t="shared" si="302"/>
        <v>0.5179999999999999</v>
      </c>
      <c r="X141" s="19" t="e">
        <f t="shared" si="303"/>
        <v>#DIV/0!</v>
      </c>
      <c r="Y141" s="19">
        <f t="shared" si="311"/>
        <v>0.01</v>
      </c>
      <c r="Z141" s="19">
        <f t="shared" si="311"/>
        <v>0.01</v>
      </c>
      <c r="AA141" s="19">
        <f t="shared" si="304"/>
        <v>1.4</v>
      </c>
      <c r="AB141" s="19">
        <f t="shared" si="305"/>
        <v>1.4</v>
      </c>
      <c r="AC141" s="19">
        <f t="shared" si="312"/>
        <v>0</v>
      </c>
      <c r="AD141" s="19">
        <f t="shared" si="312"/>
        <v>0</v>
      </c>
      <c r="AE141" s="19" t="e">
        <f t="shared" si="306"/>
        <v>#DIV/0!</v>
      </c>
      <c r="AF141" s="19">
        <f t="shared" si="307"/>
        <v>0</v>
      </c>
      <c r="AG141" s="19">
        <f t="shared" si="307"/>
        <v>0</v>
      </c>
      <c r="AH141" s="19">
        <f t="shared" si="307"/>
        <v>0</v>
      </c>
      <c r="AI141" s="19">
        <f t="shared" si="307"/>
        <v>0</v>
      </c>
      <c r="AJ141" s="19">
        <f t="shared" si="307"/>
        <v>0</v>
      </c>
      <c r="AK141" s="19">
        <f t="shared" si="307"/>
        <v>3.1</v>
      </c>
      <c r="AL141" s="19">
        <f t="shared" si="307"/>
        <v>0</v>
      </c>
      <c r="AM141" s="19">
        <f t="shared" si="307"/>
        <v>0</v>
      </c>
      <c r="AN141" s="19">
        <f t="shared" si="313"/>
        <v>0</v>
      </c>
      <c r="AO141" s="31"/>
      <c r="AP141" s="17" t="s">
        <v>74</v>
      </c>
      <c r="AQ141" s="16">
        <v>100</v>
      </c>
      <c r="AR141" s="19">
        <v>0</v>
      </c>
      <c r="AS141" s="19">
        <v>0</v>
      </c>
      <c r="AT141" s="19">
        <v>3.2</v>
      </c>
      <c r="AU141" s="19">
        <v>118.4</v>
      </c>
      <c r="AV141" s="19">
        <v>3.9</v>
      </c>
      <c r="AW141" s="19">
        <v>66.3</v>
      </c>
      <c r="AX141" s="19">
        <v>0</v>
      </c>
      <c r="AY141" s="19">
        <v>0</v>
      </c>
      <c r="AZ141" s="19">
        <v>0</v>
      </c>
      <c r="BA141" s="19">
        <v>0</v>
      </c>
      <c r="BB141" s="19">
        <v>54.3</v>
      </c>
      <c r="BC141" s="19">
        <v>453.94799999999992</v>
      </c>
      <c r="BD141" s="19">
        <v>7.0000000000000007E-2</v>
      </c>
      <c r="BE141" s="19">
        <v>0.7</v>
      </c>
      <c r="BF141" s="19">
        <v>25.9</v>
      </c>
      <c r="BG141" s="19">
        <v>0.5</v>
      </c>
      <c r="BH141" s="19">
        <v>0.5</v>
      </c>
      <c r="BI141" s="19">
        <v>0</v>
      </c>
      <c r="BJ141" s="19">
        <v>0</v>
      </c>
      <c r="BK141" s="19">
        <v>0</v>
      </c>
      <c r="BL141" s="19">
        <v>0</v>
      </c>
      <c r="BM141" s="19">
        <v>0</v>
      </c>
      <c r="BN141" s="19">
        <v>0</v>
      </c>
      <c r="BO141" s="19">
        <v>0</v>
      </c>
      <c r="BP141" s="19">
        <v>155</v>
      </c>
      <c r="BQ141" s="4">
        <v>0</v>
      </c>
      <c r="BR141" s="19">
        <v>0</v>
      </c>
    </row>
    <row r="142" spans="1:70" customFormat="1">
      <c r="A142" s="1">
        <v>3</v>
      </c>
      <c r="B142" s="1">
        <v>100</v>
      </c>
      <c r="C142" s="17" t="s">
        <v>85</v>
      </c>
      <c r="D142" s="16">
        <v>21.2</v>
      </c>
      <c r="E142" s="18">
        <f t="shared" si="295"/>
        <v>140.72559999999999</v>
      </c>
      <c r="F142" s="19">
        <f t="shared" si="295"/>
        <v>33.665600000000005</v>
      </c>
      <c r="G142" s="19">
        <f t="shared" si="295"/>
        <v>2.4592000000000001</v>
      </c>
      <c r="H142" s="19">
        <f t="shared" si="295"/>
        <v>90.990399999999994</v>
      </c>
      <c r="I142" s="18">
        <f t="shared" si="296"/>
        <v>64.658029526965947</v>
      </c>
      <c r="J142" s="19">
        <f t="shared" si="308"/>
        <v>2.9256000000000002</v>
      </c>
      <c r="K142" s="19">
        <f t="shared" si="308"/>
        <v>49.735199999999999</v>
      </c>
      <c r="L142" s="18">
        <f t="shared" si="297"/>
        <v>35.341970473034053</v>
      </c>
      <c r="M142" s="19">
        <f t="shared" si="309"/>
        <v>0</v>
      </c>
      <c r="N142" s="19">
        <f t="shared" si="309"/>
        <v>0</v>
      </c>
      <c r="O142" s="18">
        <f t="shared" si="298"/>
        <v>0</v>
      </c>
      <c r="P142" s="19">
        <f t="shared" si="299"/>
        <v>0</v>
      </c>
      <c r="Q142" s="19">
        <f t="shared" si="299"/>
        <v>0</v>
      </c>
      <c r="R142" s="19">
        <f t="shared" si="299"/>
        <v>0</v>
      </c>
      <c r="S142" s="19">
        <f t="shared" si="300"/>
        <v>0</v>
      </c>
      <c r="T142" s="18">
        <f t="shared" si="301"/>
        <v>0</v>
      </c>
      <c r="U142" s="19">
        <f t="shared" si="310"/>
        <v>8.0559999999999993E-2</v>
      </c>
      <c r="V142" s="19">
        <f t="shared" si="310"/>
        <v>0.69959999999999989</v>
      </c>
      <c r="W142" s="19">
        <f t="shared" si="302"/>
        <v>25.885199999999998</v>
      </c>
      <c r="X142" s="19">
        <f t="shared" si="303"/>
        <v>18.394094606809279</v>
      </c>
      <c r="Y142" s="19">
        <f t="shared" si="311"/>
        <v>1.06</v>
      </c>
      <c r="Z142" s="19">
        <f t="shared" si="311"/>
        <v>0.27560000000000001</v>
      </c>
      <c r="AA142" s="19">
        <f t="shared" si="304"/>
        <v>0.65999999999999981</v>
      </c>
      <c r="AB142" s="19">
        <f t="shared" si="305"/>
        <v>2.5384615384615379</v>
      </c>
      <c r="AC142" s="19">
        <f t="shared" si="312"/>
        <v>0</v>
      </c>
      <c r="AD142" s="19">
        <f t="shared" si="312"/>
        <v>0</v>
      </c>
      <c r="AE142" s="19" t="e">
        <f t="shared" si="306"/>
        <v>#DIV/0!</v>
      </c>
      <c r="AF142" s="19">
        <f t="shared" si="307"/>
        <v>87.98</v>
      </c>
      <c r="AG142" s="19">
        <f t="shared" si="307"/>
        <v>0</v>
      </c>
      <c r="AH142" s="19">
        <f t="shared" si="307"/>
        <v>0.25439999999999996</v>
      </c>
      <c r="AI142" s="19">
        <f t="shared" si="307"/>
        <v>0</v>
      </c>
      <c r="AJ142" s="19">
        <f t="shared" si="307"/>
        <v>0.40279999999999999</v>
      </c>
      <c r="AK142" s="19">
        <f t="shared" si="307"/>
        <v>0</v>
      </c>
      <c r="AL142" s="19">
        <f t="shared" si="307"/>
        <v>43.46</v>
      </c>
      <c r="AM142" s="19">
        <f t="shared" si="307"/>
        <v>0</v>
      </c>
      <c r="AN142" s="19">
        <f t="shared" si="313"/>
        <v>663.8</v>
      </c>
      <c r="AO142" s="31"/>
      <c r="AP142" s="17" t="s">
        <v>85</v>
      </c>
      <c r="AQ142" s="16">
        <v>100</v>
      </c>
      <c r="AR142" s="19">
        <v>663.8</v>
      </c>
      <c r="AS142" s="19">
        <v>158.80000000000001</v>
      </c>
      <c r="AT142" s="19">
        <v>11.6</v>
      </c>
      <c r="AU142" s="19">
        <v>429.2</v>
      </c>
      <c r="AV142" s="19">
        <v>13.8</v>
      </c>
      <c r="AW142" s="19">
        <v>234.6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0.38</v>
      </c>
      <c r="BE142" s="19">
        <v>3.3</v>
      </c>
      <c r="BF142" s="19">
        <v>122.1</v>
      </c>
      <c r="BG142" s="19">
        <v>5</v>
      </c>
      <c r="BH142" s="19">
        <v>1.3</v>
      </c>
      <c r="BI142" s="19">
        <v>0</v>
      </c>
      <c r="BJ142" s="19">
        <v>0</v>
      </c>
      <c r="BK142" s="19">
        <v>415</v>
      </c>
      <c r="BL142" s="19">
        <v>0</v>
      </c>
      <c r="BM142" s="19">
        <v>1.2</v>
      </c>
      <c r="BN142" s="19">
        <v>0</v>
      </c>
      <c r="BO142" s="19">
        <v>1.9</v>
      </c>
      <c r="BP142" s="19">
        <v>0</v>
      </c>
      <c r="BQ142" s="4">
        <v>205</v>
      </c>
      <c r="BR142" s="19">
        <v>0</v>
      </c>
    </row>
    <row r="143" spans="1:70" customFormat="1">
      <c r="A143" s="1">
        <v>3</v>
      </c>
      <c r="B143" s="1">
        <v>100</v>
      </c>
      <c r="C143" s="17" t="s">
        <v>86</v>
      </c>
      <c r="D143" s="16">
        <v>14</v>
      </c>
      <c r="E143" s="18">
        <f t="shared" si="295"/>
        <v>235.20000000000002</v>
      </c>
      <c r="F143" s="19">
        <f t="shared" si="295"/>
        <v>56.267400000000009</v>
      </c>
      <c r="G143" s="19">
        <f t="shared" si="295"/>
        <v>0</v>
      </c>
      <c r="H143" s="19">
        <f t="shared" si="295"/>
        <v>0</v>
      </c>
      <c r="I143" s="18">
        <f t="shared" si="296"/>
        <v>0</v>
      </c>
      <c r="J143" s="19">
        <f t="shared" si="308"/>
        <v>0</v>
      </c>
      <c r="K143" s="19">
        <f t="shared" si="308"/>
        <v>0</v>
      </c>
      <c r="L143" s="18">
        <f t="shared" si="297"/>
        <v>0</v>
      </c>
      <c r="M143" s="19">
        <f t="shared" si="309"/>
        <v>14.700000000000001</v>
      </c>
      <c r="N143" s="19">
        <f t="shared" si="309"/>
        <v>235.20000000000002</v>
      </c>
      <c r="O143" s="18">
        <f t="shared" si="298"/>
        <v>100</v>
      </c>
      <c r="P143" s="19">
        <f t="shared" si="299"/>
        <v>0</v>
      </c>
      <c r="Q143" s="19">
        <f t="shared" si="299"/>
        <v>0</v>
      </c>
      <c r="R143" s="19">
        <f t="shared" si="299"/>
        <v>0</v>
      </c>
      <c r="S143" s="19">
        <f t="shared" si="300"/>
        <v>0</v>
      </c>
      <c r="T143" s="18">
        <f t="shared" si="301"/>
        <v>0</v>
      </c>
      <c r="U143" s="19">
        <f t="shared" si="310"/>
        <v>0</v>
      </c>
      <c r="V143" s="19">
        <f t="shared" si="310"/>
        <v>0</v>
      </c>
      <c r="W143" s="19">
        <f t="shared" si="302"/>
        <v>0</v>
      </c>
      <c r="X143" s="19">
        <f t="shared" si="303"/>
        <v>0</v>
      </c>
      <c r="Y143" s="19">
        <f t="shared" si="311"/>
        <v>0</v>
      </c>
      <c r="Z143" s="19">
        <f t="shared" si="311"/>
        <v>0</v>
      </c>
      <c r="AA143" s="19" t="e">
        <f t="shared" si="304"/>
        <v>#DIV/0!</v>
      </c>
      <c r="AB143" s="19" t="e">
        <f t="shared" si="305"/>
        <v>#DIV/0!</v>
      </c>
      <c r="AC143" s="19">
        <f t="shared" si="312"/>
        <v>14.700000000000001</v>
      </c>
      <c r="AD143" s="19">
        <f t="shared" si="312"/>
        <v>0</v>
      </c>
      <c r="AE143" s="19" t="e">
        <f t="shared" si="306"/>
        <v>#DIV/0!</v>
      </c>
      <c r="AF143" s="19">
        <f t="shared" si="307"/>
        <v>0</v>
      </c>
      <c r="AG143" s="19">
        <f t="shared" si="307"/>
        <v>0</v>
      </c>
      <c r="AH143" s="19">
        <f t="shared" si="307"/>
        <v>0</v>
      </c>
      <c r="AI143" s="19">
        <f t="shared" si="307"/>
        <v>0</v>
      </c>
      <c r="AJ143" s="19">
        <f t="shared" si="307"/>
        <v>0</v>
      </c>
      <c r="AK143" s="19">
        <f t="shared" si="307"/>
        <v>0</v>
      </c>
      <c r="AL143" s="19">
        <f t="shared" si="307"/>
        <v>0</v>
      </c>
      <c r="AM143" s="19">
        <f t="shared" si="307"/>
        <v>0</v>
      </c>
      <c r="AN143" s="19">
        <f t="shared" si="313"/>
        <v>1680</v>
      </c>
      <c r="AO143" s="31"/>
      <c r="AP143" s="17" t="s">
        <v>86</v>
      </c>
      <c r="AQ143" s="16">
        <v>100</v>
      </c>
      <c r="AR143" s="19">
        <v>1680</v>
      </c>
      <c r="AS143" s="19">
        <v>401.91</v>
      </c>
      <c r="AT143" s="19">
        <v>0</v>
      </c>
      <c r="AU143" s="19">
        <v>0</v>
      </c>
      <c r="AV143" s="19">
        <v>0</v>
      </c>
      <c r="AW143" s="19">
        <v>0</v>
      </c>
      <c r="AX143" s="19">
        <v>105</v>
      </c>
      <c r="AY143" s="19">
        <v>1680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19">
        <v>0</v>
      </c>
      <c r="BF143" s="19">
        <v>0</v>
      </c>
      <c r="BG143" s="19">
        <v>0</v>
      </c>
      <c r="BH143" s="19">
        <v>0</v>
      </c>
      <c r="BI143" s="19">
        <v>105</v>
      </c>
      <c r="BJ143" s="19">
        <v>0</v>
      </c>
      <c r="BK143" s="19">
        <v>0</v>
      </c>
      <c r="BL143" s="19">
        <v>0</v>
      </c>
      <c r="BM143" s="19">
        <v>0</v>
      </c>
      <c r="BN143" s="19">
        <v>0</v>
      </c>
      <c r="BO143" s="19">
        <v>0</v>
      </c>
      <c r="BP143" s="19">
        <v>0</v>
      </c>
      <c r="BQ143" s="4">
        <v>0</v>
      </c>
      <c r="BR143" s="19">
        <v>0</v>
      </c>
    </row>
    <row r="144" spans="1:70" customFormat="1">
      <c r="A144" s="1">
        <v>3</v>
      </c>
      <c r="B144" s="1">
        <v>100</v>
      </c>
      <c r="C144" s="17" t="s">
        <v>88</v>
      </c>
      <c r="D144" s="16">
        <v>30</v>
      </c>
      <c r="E144" s="18">
        <f t="shared" si="295"/>
        <v>657</v>
      </c>
      <c r="F144" s="19">
        <f t="shared" si="295"/>
        <v>157.17599999999999</v>
      </c>
      <c r="G144" s="19">
        <f t="shared" si="295"/>
        <v>17.7</v>
      </c>
      <c r="H144" s="19">
        <f t="shared" si="295"/>
        <v>654.9</v>
      </c>
      <c r="I144" s="18">
        <f t="shared" si="296"/>
        <v>99.680365296803657</v>
      </c>
      <c r="J144" s="19">
        <f t="shared" si="308"/>
        <v>0.03</v>
      </c>
      <c r="K144" s="19">
        <f t="shared" si="308"/>
        <v>0.51</v>
      </c>
      <c r="L144" s="18">
        <f t="shared" si="297"/>
        <v>7.7625570776255717E-2</v>
      </c>
      <c r="M144" s="19">
        <f t="shared" si="309"/>
        <v>0.06</v>
      </c>
      <c r="N144" s="19">
        <f t="shared" si="309"/>
        <v>0.96</v>
      </c>
      <c r="O144" s="18">
        <f t="shared" si="298"/>
        <v>0.14611872146118721</v>
      </c>
      <c r="P144" s="19">
        <f t="shared" si="299"/>
        <v>0</v>
      </c>
      <c r="Q144" s="19">
        <f t="shared" si="299"/>
        <v>0</v>
      </c>
      <c r="R144" s="19">
        <f t="shared" si="299"/>
        <v>0</v>
      </c>
      <c r="S144" s="19">
        <f t="shared" si="300"/>
        <v>0</v>
      </c>
      <c r="T144" s="18">
        <f t="shared" si="301"/>
        <v>0</v>
      </c>
      <c r="U144" s="19">
        <f t="shared" si="310"/>
        <v>0.375</v>
      </c>
      <c r="V144" s="19">
        <f t="shared" si="310"/>
        <v>4.2</v>
      </c>
      <c r="W144" s="19">
        <f t="shared" si="302"/>
        <v>155.4</v>
      </c>
      <c r="X144" s="19">
        <f t="shared" si="303"/>
        <v>23.652968036529682</v>
      </c>
      <c r="Y144" s="19">
        <f t="shared" si="311"/>
        <v>4.8</v>
      </c>
      <c r="Z144" s="19">
        <f t="shared" si="311"/>
        <v>7.8</v>
      </c>
      <c r="AA144" s="19">
        <f t="shared" si="304"/>
        <v>0.87500000000000011</v>
      </c>
      <c r="AB144" s="19">
        <f t="shared" si="305"/>
        <v>0.53846153846153855</v>
      </c>
      <c r="AC144" s="19">
        <f t="shared" si="312"/>
        <v>0.06</v>
      </c>
      <c r="AD144" s="19">
        <f t="shared" si="312"/>
        <v>0</v>
      </c>
      <c r="AE144" s="19" t="e">
        <f t="shared" si="306"/>
        <v>#DIV/0!</v>
      </c>
      <c r="AF144" s="19">
        <f t="shared" si="307"/>
        <v>0</v>
      </c>
      <c r="AG144" s="19">
        <f t="shared" si="307"/>
        <v>0</v>
      </c>
      <c r="AH144" s="19">
        <f t="shared" si="307"/>
        <v>11.4</v>
      </c>
      <c r="AI144" s="19">
        <f t="shared" si="307"/>
        <v>0</v>
      </c>
      <c r="AJ144" s="19">
        <f t="shared" si="307"/>
        <v>2.25</v>
      </c>
      <c r="AK144" s="19">
        <f t="shared" si="307"/>
        <v>0</v>
      </c>
      <c r="AL144" s="19">
        <f t="shared" si="307"/>
        <v>0</v>
      </c>
      <c r="AM144" s="19">
        <f t="shared" si="307"/>
        <v>0</v>
      </c>
      <c r="AN144" s="19">
        <f t="shared" si="313"/>
        <v>2190</v>
      </c>
      <c r="AO144" s="31"/>
      <c r="AP144" s="17" t="s">
        <v>88</v>
      </c>
      <c r="AQ144" s="16">
        <v>100</v>
      </c>
      <c r="AR144" s="19">
        <v>2190</v>
      </c>
      <c r="AS144" s="19">
        <v>523.91999999999996</v>
      </c>
      <c r="AT144" s="19">
        <v>59</v>
      </c>
      <c r="AU144" s="19">
        <v>2183</v>
      </c>
      <c r="AV144" s="19">
        <v>0.1</v>
      </c>
      <c r="AW144" s="19">
        <v>1.7</v>
      </c>
      <c r="AX144" s="19">
        <v>0.2</v>
      </c>
      <c r="AY144" s="19">
        <v>3.2</v>
      </c>
      <c r="AZ144" s="19">
        <v>0</v>
      </c>
      <c r="BA144" s="19">
        <v>0</v>
      </c>
      <c r="BB144" s="19">
        <v>0</v>
      </c>
      <c r="BC144" s="19">
        <v>0</v>
      </c>
      <c r="BD144" s="19">
        <v>1.25</v>
      </c>
      <c r="BE144" s="19">
        <v>14</v>
      </c>
      <c r="BF144" s="19">
        <v>518</v>
      </c>
      <c r="BG144" s="19">
        <v>16</v>
      </c>
      <c r="BH144" s="19">
        <v>26</v>
      </c>
      <c r="BI144" s="19">
        <v>0.2</v>
      </c>
      <c r="BJ144" s="19">
        <v>0</v>
      </c>
      <c r="BK144" s="19">
        <v>0</v>
      </c>
      <c r="BL144" s="19">
        <v>0</v>
      </c>
      <c r="BM144" s="19">
        <v>38</v>
      </c>
      <c r="BN144" s="19">
        <v>0</v>
      </c>
      <c r="BO144" s="19">
        <v>7.5</v>
      </c>
      <c r="BP144" s="19">
        <v>0</v>
      </c>
      <c r="BQ144" s="4">
        <v>0</v>
      </c>
      <c r="BR144" s="19">
        <v>0</v>
      </c>
    </row>
    <row r="145" spans="1:70" customFormat="1">
      <c r="A145" s="1">
        <v>3</v>
      </c>
      <c r="B145" s="1">
        <v>100</v>
      </c>
      <c r="C145" s="17" t="s">
        <v>81</v>
      </c>
      <c r="D145" s="16">
        <v>30</v>
      </c>
      <c r="E145" s="18">
        <f t="shared" si="295"/>
        <v>76.8</v>
      </c>
      <c r="F145" s="19">
        <f t="shared" si="295"/>
        <v>18.3</v>
      </c>
      <c r="G145" s="19">
        <f t="shared" si="295"/>
        <v>0.12</v>
      </c>
      <c r="H145" s="19">
        <f t="shared" si="295"/>
        <v>4.4400000000000004</v>
      </c>
      <c r="I145" s="18">
        <f t="shared" si="296"/>
        <v>5.7812500000000009</v>
      </c>
      <c r="J145" s="19">
        <f t="shared" si="308"/>
        <v>1.5</v>
      </c>
      <c r="K145" s="19">
        <f t="shared" si="308"/>
        <v>25.5</v>
      </c>
      <c r="L145" s="18">
        <f t="shared" si="297"/>
        <v>33.203125</v>
      </c>
      <c r="M145" s="19">
        <f t="shared" si="309"/>
        <v>1.8299999999999998</v>
      </c>
      <c r="N145" s="19">
        <f t="shared" si="309"/>
        <v>29.279999999999998</v>
      </c>
      <c r="O145" s="18">
        <f t="shared" si="298"/>
        <v>38.125</v>
      </c>
      <c r="P145" s="19">
        <f t="shared" si="299"/>
        <v>0</v>
      </c>
      <c r="Q145" s="19">
        <f t="shared" si="299"/>
        <v>0</v>
      </c>
      <c r="R145" s="19">
        <f t="shared" si="299"/>
        <v>1.95</v>
      </c>
      <c r="S145" s="19">
        <f t="shared" si="300"/>
        <v>16.302</v>
      </c>
      <c r="T145" s="18">
        <f t="shared" si="301"/>
        <v>21.2265625</v>
      </c>
      <c r="U145" s="19">
        <f t="shared" si="310"/>
        <v>0</v>
      </c>
      <c r="V145" s="19">
        <f t="shared" si="310"/>
        <v>0.03</v>
      </c>
      <c r="W145" s="19">
        <f t="shared" si="302"/>
        <v>1.1099999999999999</v>
      </c>
      <c r="X145" s="19">
        <f t="shared" si="303"/>
        <v>1.4453125</v>
      </c>
      <c r="Y145" s="19">
        <f t="shared" si="311"/>
        <v>0</v>
      </c>
      <c r="Z145" s="19">
        <f t="shared" si="311"/>
        <v>0</v>
      </c>
      <c r="AA145" s="19" t="e">
        <f t="shared" si="304"/>
        <v>#DIV/0!</v>
      </c>
      <c r="AB145" s="19" t="e">
        <f t="shared" si="305"/>
        <v>#DIV/0!</v>
      </c>
      <c r="AC145" s="19">
        <f t="shared" si="312"/>
        <v>0</v>
      </c>
      <c r="AD145" s="19">
        <f t="shared" si="312"/>
        <v>0</v>
      </c>
      <c r="AE145" s="19" t="e">
        <f t="shared" si="306"/>
        <v>#DIV/0!</v>
      </c>
      <c r="AF145" s="19">
        <f t="shared" si="307"/>
        <v>0</v>
      </c>
      <c r="AG145" s="19">
        <f t="shared" si="307"/>
        <v>0</v>
      </c>
      <c r="AH145" s="19">
        <f t="shared" si="307"/>
        <v>0</v>
      </c>
      <c r="AI145" s="19">
        <f t="shared" si="307"/>
        <v>0</v>
      </c>
      <c r="AJ145" s="19">
        <f t="shared" si="307"/>
        <v>0</v>
      </c>
      <c r="AK145" s="19">
        <f t="shared" si="307"/>
        <v>0</v>
      </c>
      <c r="AL145" s="19">
        <f t="shared" si="307"/>
        <v>0</v>
      </c>
      <c r="AM145" s="19">
        <f t="shared" si="307"/>
        <v>30</v>
      </c>
      <c r="AN145" s="19">
        <f t="shared" si="313"/>
        <v>256</v>
      </c>
      <c r="AO145" s="31"/>
      <c r="AP145" s="17" t="s">
        <v>81</v>
      </c>
      <c r="AQ145" s="16">
        <v>100</v>
      </c>
      <c r="AR145" s="19">
        <v>256</v>
      </c>
      <c r="AS145" s="19">
        <v>61</v>
      </c>
      <c r="AT145" s="19">
        <v>0.4</v>
      </c>
      <c r="AU145" s="19">
        <v>14.8</v>
      </c>
      <c r="AV145" s="19">
        <v>5</v>
      </c>
      <c r="AW145" s="19">
        <v>85</v>
      </c>
      <c r="AX145" s="19">
        <v>6.1</v>
      </c>
      <c r="AY145" s="19">
        <v>97.6</v>
      </c>
      <c r="AZ145" s="19">
        <v>0</v>
      </c>
      <c r="BA145" s="19">
        <v>0</v>
      </c>
      <c r="BB145" s="19">
        <v>6.5</v>
      </c>
      <c r="BC145" s="19">
        <v>54.339999999999996</v>
      </c>
      <c r="BD145" s="19">
        <v>0</v>
      </c>
      <c r="BE145" s="19">
        <v>0.1</v>
      </c>
      <c r="BF145" s="19">
        <v>3.7</v>
      </c>
      <c r="BG145" s="19">
        <v>0</v>
      </c>
      <c r="BH145" s="19">
        <v>0</v>
      </c>
      <c r="BI145" s="19">
        <v>0</v>
      </c>
      <c r="BJ145" s="19">
        <v>0</v>
      </c>
      <c r="BK145" s="19">
        <v>0</v>
      </c>
      <c r="BL145" s="19">
        <v>0</v>
      </c>
      <c r="BM145" s="19">
        <v>0</v>
      </c>
      <c r="BN145" s="19">
        <v>0</v>
      </c>
      <c r="BO145" s="19">
        <v>0</v>
      </c>
      <c r="BP145" s="19">
        <v>0</v>
      </c>
      <c r="BQ145" s="4">
        <v>0</v>
      </c>
      <c r="BR145" s="19">
        <v>100</v>
      </c>
    </row>
    <row r="146" spans="1:70" customFormat="1">
      <c r="A146" s="1">
        <v>3</v>
      </c>
      <c r="B146" s="1">
        <v>100</v>
      </c>
      <c r="C146" s="17" t="s">
        <v>82</v>
      </c>
      <c r="D146" s="16">
        <v>50</v>
      </c>
      <c r="E146" s="18">
        <f t="shared" si="295"/>
        <v>797.55</v>
      </c>
      <c r="F146" s="19">
        <f t="shared" si="295"/>
        <v>190.61902485659655</v>
      </c>
      <c r="G146" s="19">
        <f t="shared" si="295"/>
        <v>0.73527500000000001</v>
      </c>
      <c r="H146" s="19">
        <f t="shared" si="295"/>
        <v>27.205175000000001</v>
      </c>
      <c r="I146" s="18">
        <f t="shared" si="296"/>
        <v>3.4110933483794117</v>
      </c>
      <c r="J146" s="19">
        <f t="shared" si="308"/>
        <v>13.23495</v>
      </c>
      <c r="K146" s="19">
        <f t="shared" si="308"/>
        <v>224.99414999999999</v>
      </c>
      <c r="L146" s="18">
        <f t="shared" si="297"/>
        <v>28.210663908218919</v>
      </c>
      <c r="M146" s="19">
        <f t="shared" si="309"/>
        <v>27.940450000000002</v>
      </c>
      <c r="N146" s="19">
        <f t="shared" si="309"/>
        <v>447.04720000000003</v>
      </c>
      <c r="O146" s="18">
        <f t="shared" si="298"/>
        <v>56.052560967964396</v>
      </c>
      <c r="P146" s="19">
        <f t="shared" si="299"/>
        <v>0</v>
      </c>
      <c r="Q146" s="19">
        <f t="shared" si="299"/>
        <v>0</v>
      </c>
      <c r="R146" s="19">
        <f t="shared" si="299"/>
        <v>11.7644</v>
      </c>
      <c r="S146" s="19">
        <f t="shared" si="300"/>
        <v>98.350383999999991</v>
      </c>
      <c r="T146" s="18">
        <f t="shared" si="301"/>
        <v>12.331563412952166</v>
      </c>
      <c r="U146" s="19">
        <f t="shared" si="310"/>
        <v>0</v>
      </c>
      <c r="V146" s="19">
        <f t="shared" si="310"/>
        <v>0</v>
      </c>
      <c r="W146" s="19">
        <f t="shared" si="302"/>
        <v>0</v>
      </c>
      <c r="X146" s="19">
        <f t="shared" si="303"/>
        <v>0</v>
      </c>
      <c r="Y146" s="19">
        <f t="shared" si="311"/>
        <v>0</v>
      </c>
      <c r="Z146" s="19">
        <f t="shared" si="311"/>
        <v>0</v>
      </c>
      <c r="AA146" s="19" t="e">
        <f t="shared" si="304"/>
        <v>#DIV/0!</v>
      </c>
      <c r="AB146" s="19" t="e">
        <f t="shared" si="305"/>
        <v>#DIV/0!</v>
      </c>
      <c r="AC146" s="19">
        <f t="shared" si="312"/>
        <v>0</v>
      </c>
      <c r="AD146" s="19">
        <f t="shared" si="312"/>
        <v>0</v>
      </c>
      <c r="AE146" s="19" t="e">
        <f t="shared" si="306"/>
        <v>#DIV/0!</v>
      </c>
      <c r="AF146" s="19">
        <f t="shared" si="307"/>
        <v>0</v>
      </c>
      <c r="AG146" s="19">
        <f t="shared" si="307"/>
        <v>0</v>
      </c>
      <c r="AH146" s="19">
        <f t="shared" si="307"/>
        <v>0</v>
      </c>
      <c r="AI146" s="19">
        <f t="shared" si="307"/>
        <v>0</v>
      </c>
      <c r="AJ146" s="19">
        <f t="shared" si="307"/>
        <v>0</v>
      </c>
      <c r="AK146" s="19">
        <f t="shared" si="307"/>
        <v>0</v>
      </c>
      <c r="AL146" s="19">
        <f t="shared" si="307"/>
        <v>0</v>
      </c>
      <c r="AM146" s="19">
        <f t="shared" si="307"/>
        <v>50</v>
      </c>
      <c r="AN146" s="19">
        <f t="shared" si="313"/>
        <v>1595.1</v>
      </c>
      <c r="AO146" s="31"/>
      <c r="AP146" s="17" t="s">
        <v>82</v>
      </c>
      <c r="AQ146" s="16">
        <v>100</v>
      </c>
      <c r="AR146" s="19">
        <v>1595.1</v>
      </c>
      <c r="AS146" s="19">
        <f>AR146/4.184</f>
        <v>381.23804971319311</v>
      </c>
      <c r="AT146" s="19">
        <v>1.47055</v>
      </c>
      <c r="AU146" s="19">
        <f>AT146*37</f>
        <v>54.410350000000001</v>
      </c>
      <c r="AV146" s="19">
        <v>26.469899999999999</v>
      </c>
      <c r="AW146" s="19">
        <f>AV146*17</f>
        <v>449.98829999999998</v>
      </c>
      <c r="AX146" s="19">
        <v>55.880900000000004</v>
      </c>
      <c r="AY146" s="19">
        <f>AX146*16</f>
        <v>894.09440000000006</v>
      </c>
      <c r="AZ146" s="19">
        <v>0</v>
      </c>
      <c r="BA146" s="19">
        <v>0</v>
      </c>
      <c r="BB146" s="19">
        <v>23.5288</v>
      </c>
      <c r="BC146" s="19">
        <f>BB146*8.36</f>
        <v>196.70076799999998</v>
      </c>
      <c r="BD146" s="19">
        <v>0</v>
      </c>
      <c r="BE146" s="19">
        <v>0</v>
      </c>
      <c r="BF146" s="19">
        <v>0</v>
      </c>
      <c r="BG146" s="19">
        <v>0</v>
      </c>
      <c r="BH146" s="19">
        <v>0</v>
      </c>
      <c r="BI146" s="19">
        <v>0</v>
      </c>
      <c r="BJ146" s="19">
        <v>0</v>
      </c>
      <c r="BK146" s="19">
        <v>0</v>
      </c>
      <c r="BL146" s="19">
        <v>0</v>
      </c>
      <c r="BM146" s="19">
        <v>0</v>
      </c>
      <c r="BN146" s="19">
        <v>0</v>
      </c>
      <c r="BO146" s="19">
        <v>0</v>
      </c>
      <c r="BP146" s="19">
        <v>0</v>
      </c>
      <c r="BQ146" s="4">
        <v>0</v>
      </c>
      <c r="BR146" s="19">
        <v>100</v>
      </c>
    </row>
    <row r="147" spans="1:70" customFormat="1">
      <c r="A147" s="1">
        <v>3</v>
      </c>
      <c r="B147" s="1">
        <v>100</v>
      </c>
      <c r="C147" s="17" t="s">
        <v>105</v>
      </c>
      <c r="D147" s="16">
        <v>28</v>
      </c>
      <c r="E147" s="18">
        <f t="shared" si="295"/>
        <v>54.600000000000009</v>
      </c>
      <c r="F147" s="19">
        <f t="shared" si="295"/>
        <v>13.062000000000001</v>
      </c>
      <c r="G147" s="19">
        <f t="shared" si="295"/>
        <v>0.44800000000000006</v>
      </c>
      <c r="H147" s="19">
        <f t="shared" si="295"/>
        <v>16.576000000000004</v>
      </c>
      <c r="I147" s="18">
        <f t="shared" si="296"/>
        <v>30.358974358974361</v>
      </c>
      <c r="J147" s="19">
        <f t="shared" si="308"/>
        <v>0.92400000000000004</v>
      </c>
      <c r="K147" s="19">
        <f t="shared" si="308"/>
        <v>15.708000000000002</v>
      </c>
      <c r="L147" s="18">
        <f t="shared" si="297"/>
        <v>28.76923076923077</v>
      </c>
      <c r="M147" s="19">
        <f t="shared" si="309"/>
        <v>1.4000000000000001</v>
      </c>
      <c r="N147" s="19">
        <f t="shared" si="309"/>
        <v>22.400000000000002</v>
      </c>
      <c r="O147" s="18">
        <f t="shared" si="298"/>
        <v>41.025641025641022</v>
      </c>
      <c r="P147" s="19">
        <f t="shared" si="299"/>
        <v>0</v>
      </c>
      <c r="Q147" s="19">
        <f t="shared" si="299"/>
        <v>0</v>
      </c>
      <c r="R147" s="19">
        <f t="shared" si="299"/>
        <v>0</v>
      </c>
      <c r="S147" s="19">
        <f t="shared" si="300"/>
        <v>0</v>
      </c>
      <c r="T147" s="18">
        <f t="shared" si="301"/>
        <v>0</v>
      </c>
      <c r="U147" s="19">
        <f t="shared" si="310"/>
        <v>3.9200000000000006E-2</v>
      </c>
      <c r="V147" s="19">
        <f t="shared" si="310"/>
        <v>0.28000000000000003</v>
      </c>
      <c r="W147" s="19">
        <f t="shared" si="302"/>
        <v>10.360000000000001</v>
      </c>
      <c r="X147" s="19">
        <f t="shared" si="303"/>
        <v>18.974358974358974</v>
      </c>
      <c r="Y147" s="19">
        <f t="shared" si="311"/>
        <v>0.14000000000000001</v>
      </c>
      <c r="Z147" s="19">
        <f t="shared" si="311"/>
        <v>0</v>
      </c>
      <c r="AA147" s="19">
        <f t="shared" si="304"/>
        <v>2</v>
      </c>
      <c r="AB147" s="19" t="e">
        <f t="shared" si="305"/>
        <v>#DIV/0!</v>
      </c>
      <c r="AC147" s="19">
        <f t="shared" si="312"/>
        <v>1.4000000000000001</v>
      </c>
      <c r="AD147" s="19">
        <f t="shared" si="312"/>
        <v>0</v>
      </c>
      <c r="AE147" s="19" t="e">
        <f t="shared" si="306"/>
        <v>#DIV/0!</v>
      </c>
      <c r="AF147" s="19">
        <f t="shared" si="307"/>
        <v>1.9600000000000002</v>
      </c>
      <c r="AG147" s="19">
        <f t="shared" si="307"/>
        <v>0</v>
      </c>
      <c r="AH147" s="19">
        <f t="shared" si="307"/>
        <v>1.4000000000000002E-2</v>
      </c>
      <c r="AI147" s="19">
        <f t="shared" si="307"/>
        <v>0.28000000000000003</v>
      </c>
      <c r="AJ147" s="19">
        <f t="shared" si="307"/>
        <v>0</v>
      </c>
      <c r="AK147" s="19">
        <f t="shared" si="307"/>
        <v>2.5200000000000005</v>
      </c>
      <c r="AL147" s="19">
        <f t="shared" si="307"/>
        <v>5.8800000000000008</v>
      </c>
      <c r="AM147" s="19">
        <f t="shared" si="307"/>
        <v>0</v>
      </c>
      <c r="AN147" s="19">
        <f t="shared" si="313"/>
        <v>195.00000000000003</v>
      </c>
      <c r="AO147" s="31"/>
      <c r="AP147" s="17" t="s">
        <v>105</v>
      </c>
      <c r="AQ147" s="16">
        <v>100</v>
      </c>
      <c r="AR147" s="19">
        <v>195</v>
      </c>
      <c r="AS147" s="19">
        <v>46.65</v>
      </c>
      <c r="AT147" s="19">
        <v>1.6</v>
      </c>
      <c r="AU147" s="19">
        <v>59.2</v>
      </c>
      <c r="AV147" s="19">
        <v>3.3</v>
      </c>
      <c r="AW147" s="19">
        <v>56.1</v>
      </c>
      <c r="AX147" s="19">
        <v>5</v>
      </c>
      <c r="AY147" s="19">
        <v>80</v>
      </c>
      <c r="AZ147" s="19">
        <v>0</v>
      </c>
      <c r="BA147" s="19">
        <v>0</v>
      </c>
      <c r="BB147" s="19">
        <v>0</v>
      </c>
      <c r="BC147" s="19">
        <v>0</v>
      </c>
      <c r="BD147" s="19">
        <v>0.14000000000000001</v>
      </c>
      <c r="BE147" s="19">
        <v>1</v>
      </c>
      <c r="BF147" s="19">
        <v>37</v>
      </c>
      <c r="BG147" s="19">
        <v>0.5</v>
      </c>
      <c r="BH147" s="19">
        <v>0</v>
      </c>
      <c r="BI147" s="19">
        <v>5</v>
      </c>
      <c r="BJ147" s="19">
        <v>0</v>
      </c>
      <c r="BK147" s="19">
        <v>7</v>
      </c>
      <c r="BL147" s="19">
        <v>0</v>
      </c>
      <c r="BM147" s="19">
        <v>0.05</v>
      </c>
      <c r="BN147" s="19">
        <v>1</v>
      </c>
      <c r="BO147" s="19">
        <v>0</v>
      </c>
      <c r="BP147" s="19">
        <v>9</v>
      </c>
      <c r="BQ147" s="4">
        <v>21</v>
      </c>
      <c r="BR147" s="19">
        <v>0</v>
      </c>
    </row>
    <row r="148" spans="1:70" customFormat="1">
      <c r="A148" s="1"/>
      <c r="B148" s="1"/>
      <c r="C148" s="17"/>
      <c r="D148" s="16"/>
      <c r="E148" s="18"/>
      <c r="F148" s="19"/>
      <c r="G148" s="19"/>
      <c r="H148" s="19"/>
      <c r="I148" s="18"/>
      <c r="J148" s="19"/>
      <c r="K148" s="19"/>
      <c r="L148" s="18"/>
      <c r="M148" s="19"/>
      <c r="N148" s="19"/>
      <c r="O148" s="18"/>
      <c r="P148" s="19"/>
      <c r="Q148" s="19"/>
      <c r="R148" s="19"/>
      <c r="S148" s="19"/>
      <c r="T148" s="18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31"/>
      <c r="AP148" s="17"/>
      <c r="AQ148" s="16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4"/>
      <c r="BR148" s="19"/>
    </row>
    <row r="149" spans="1:70" customFormat="1">
      <c r="A149" s="1">
        <v>3</v>
      </c>
      <c r="B149" s="1">
        <v>100</v>
      </c>
      <c r="C149" s="17" t="s">
        <v>84</v>
      </c>
      <c r="D149" s="16">
        <v>164.9</v>
      </c>
      <c r="E149" s="18">
        <f t="shared" ref="E149:H149" si="314">AR149*($D149/$AQ149)</f>
        <v>0</v>
      </c>
      <c r="F149" s="19">
        <f t="shared" si="314"/>
        <v>0</v>
      </c>
      <c r="G149" s="19">
        <f t="shared" si="314"/>
        <v>0</v>
      </c>
      <c r="H149" s="19">
        <f t="shared" si="314"/>
        <v>0</v>
      </c>
      <c r="I149" s="18" t="e">
        <f t="shared" ref="I149" si="315">H149/$E149*100</f>
        <v>#DIV/0!</v>
      </c>
      <c r="J149" s="19">
        <f t="shared" ref="J149:K149" si="316">AV149*($D149/$AQ149)</f>
        <v>0</v>
      </c>
      <c r="K149" s="19">
        <f t="shared" si="316"/>
        <v>0</v>
      </c>
      <c r="L149" s="18" t="e">
        <f t="shared" ref="L149" si="317">K149/$E149*100</f>
        <v>#DIV/0!</v>
      </c>
      <c r="M149" s="19">
        <f t="shared" ref="M149:N149" si="318">AX149*($D149/$AQ149)</f>
        <v>0</v>
      </c>
      <c r="N149" s="19">
        <f t="shared" si="318"/>
        <v>0</v>
      </c>
      <c r="O149" s="18" t="e">
        <f t="shared" ref="O149" si="319">N149/$E149*100</f>
        <v>#DIV/0!</v>
      </c>
      <c r="P149" s="19">
        <f t="shared" ref="P149:R149" si="320">AZ149*($D149/$AQ149)</f>
        <v>0</v>
      </c>
      <c r="Q149" s="19">
        <f t="shared" si="320"/>
        <v>0</v>
      </c>
      <c r="R149" s="19">
        <f t="shared" si="320"/>
        <v>0</v>
      </c>
      <c r="S149" s="19">
        <f t="shared" ref="S149" si="321">R149*8.36</f>
        <v>0</v>
      </c>
      <c r="T149" s="18" t="e">
        <f t="shared" ref="T149" si="322">S149/$E149*100</f>
        <v>#DIV/0!</v>
      </c>
      <c r="U149" s="19">
        <f t="shared" ref="U149:V149" si="323">BD149*($D149/$AQ149)</f>
        <v>0</v>
      </c>
      <c r="V149" s="19">
        <f t="shared" si="323"/>
        <v>0</v>
      </c>
      <c r="W149" s="19">
        <f t="shared" ref="W149" si="324">V149*37</f>
        <v>0</v>
      </c>
      <c r="X149" s="19" t="e">
        <f t="shared" ref="X149" si="325">W149/$E149*100</f>
        <v>#DIV/0!</v>
      </c>
      <c r="Y149" s="19">
        <f t="shared" ref="Y149:Z149" si="326">BG149*($D149/$AQ149)</f>
        <v>0</v>
      </c>
      <c r="Z149" s="19">
        <f t="shared" si="326"/>
        <v>0</v>
      </c>
      <c r="AA149" s="19" t="e">
        <f t="shared" ref="AA149" si="327">V149/Y149</f>
        <v>#DIV/0!</v>
      </c>
      <c r="AB149" s="19" t="e">
        <f t="shared" ref="AB149" si="328">V149/Z149</f>
        <v>#DIV/0!</v>
      </c>
      <c r="AC149" s="19">
        <f t="shared" ref="AC149:AD149" si="329">BI149*($D149/$AQ149)</f>
        <v>0</v>
      </c>
      <c r="AD149" s="19">
        <f t="shared" si="329"/>
        <v>0</v>
      </c>
      <c r="AE149" s="19" t="e">
        <f t="shared" ref="AE149" si="330">AC149/AD149</f>
        <v>#DIV/0!</v>
      </c>
      <c r="AF149" s="19">
        <f t="shared" ref="AF149:AM149" si="331">BK149*($D149/$AQ149)</f>
        <v>0</v>
      </c>
      <c r="AG149" s="19">
        <f t="shared" si="331"/>
        <v>0</v>
      </c>
      <c r="AH149" s="19">
        <f t="shared" si="331"/>
        <v>0</v>
      </c>
      <c r="AI149" s="19">
        <f t="shared" si="331"/>
        <v>0</v>
      </c>
      <c r="AJ149" s="19">
        <f t="shared" si="331"/>
        <v>0</v>
      </c>
      <c r="AK149" s="19">
        <f t="shared" si="331"/>
        <v>0</v>
      </c>
      <c r="AL149" s="19">
        <f t="shared" si="331"/>
        <v>0</v>
      </c>
      <c r="AM149" s="19">
        <f t="shared" si="331"/>
        <v>0</v>
      </c>
      <c r="AN149" s="19">
        <f t="shared" ref="AN149" si="332">E149/D149*100</f>
        <v>0</v>
      </c>
      <c r="AO149" s="31"/>
      <c r="AP149" s="17" t="s">
        <v>84</v>
      </c>
      <c r="AQ149" s="16">
        <v>100</v>
      </c>
      <c r="AR149" s="19">
        <v>0</v>
      </c>
      <c r="AS149" s="19">
        <v>0</v>
      </c>
      <c r="AT149" s="19">
        <v>0</v>
      </c>
      <c r="AU149" s="19">
        <v>0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19">
        <v>0</v>
      </c>
      <c r="BF149" s="19">
        <v>0</v>
      </c>
      <c r="BG149" s="19">
        <v>0</v>
      </c>
      <c r="BH149" s="19">
        <v>0</v>
      </c>
      <c r="BI149" s="19">
        <v>0</v>
      </c>
      <c r="BJ149" s="19">
        <v>0</v>
      </c>
      <c r="BK149" s="19">
        <v>0</v>
      </c>
      <c r="BL149" s="19">
        <v>0</v>
      </c>
      <c r="BM149" s="19">
        <v>0</v>
      </c>
      <c r="BN149" s="19">
        <v>0</v>
      </c>
      <c r="BO149" s="19">
        <v>0</v>
      </c>
      <c r="BP149" s="19">
        <v>0</v>
      </c>
      <c r="BQ149" s="4">
        <v>0</v>
      </c>
      <c r="BR149" s="19">
        <v>0</v>
      </c>
    </row>
    <row r="150" spans="1:70">
      <c r="A150" s="1">
        <v>3</v>
      </c>
      <c r="B150" s="1">
        <v>100</v>
      </c>
      <c r="C150" s="17" t="s">
        <v>99</v>
      </c>
      <c r="D150" s="16">
        <v>87.8</v>
      </c>
      <c r="E150" s="18">
        <f t="shared" si="295"/>
        <v>134.334</v>
      </c>
      <c r="F150" s="19">
        <f t="shared" si="295"/>
        <v>31.608000000000001</v>
      </c>
      <c r="G150" s="19">
        <f t="shared" si="295"/>
        <v>8.7800000000000003E-2</v>
      </c>
      <c r="H150" s="19">
        <f t="shared" si="295"/>
        <v>3.2486000000000002</v>
      </c>
      <c r="I150" s="18">
        <f t="shared" si="296"/>
        <v>2.4183006535947715</v>
      </c>
      <c r="J150" s="19">
        <f t="shared" si="308"/>
        <v>0.439</v>
      </c>
      <c r="K150" s="19">
        <f t="shared" si="308"/>
        <v>7.4630000000000001</v>
      </c>
      <c r="L150" s="18">
        <f t="shared" si="297"/>
        <v>5.5555555555555554</v>
      </c>
      <c r="M150" s="19">
        <f t="shared" si="309"/>
        <v>7.7264000000000008</v>
      </c>
      <c r="N150" s="19">
        <f t="shared" si="309"/>
        <v>123.62240000000001</v>
      </c>
      <c r="O150" s="18">
        <f t="shared" si="298"/>
        <v>92.026143790849673</v>
      </c>
      <c r="P150" s="19">
        <f t="shared" si="299"/>
        <v>0</v>
      </c>
      <c r="Q150" s="19">
        <f t="shared" si="299"/>
        <v>0</v>
      </c>
      <c r="R150" s="19">
        <f t="shared" si="299"/>
        <v>8.7800000000000003E-2</v>
      </c>
      <c r="S150" s="19">
        <f t="shared" si="300"/>
        <v>0.73400799999999999</v>
      </c>
      <c r="T150" s="18">
        <f t="shared" si="301"/>
        <v>0.54640522875816999</v>
      </c>
      <c r="U150" s="19">
        <f t="shared" si="310"/>
        <v>2.6339999999999999E-2</v>
      </c>
      <c r="V150" s="19">
        <f t="shared" si="310"/>
        <v>0</v>
      </c>
      <c r="W150" s="19">
        <f t="shared" si="302"/>
        <v>0</v>
      </c>
      <c r="X150" s="19">
        <f t="shared" si="303"/>
        <v>0</v>
      </c>
      <c r="Y150" s="19">
        <f t="shared" si="311"/>
        <v>0</v>
      </c>
      <c r="Z150" s="19">
        <f t="shared" si="311"/>
        <v>0</v>
      </c>
      <c r="AA150" s="19" t="e">
        <f t="shared" si="304"/>
        <v>#DIV/0!</v>
      </c>
      <c r="AB150" s="19" t="e">
        <f t="shared" si="305"/>
        <v>#DIV/0!</v>
      </c>
      <c r="AC150" s="19">
        <f t="shared" si="312"/>
        <v>7.7264000000000008</v>
      </c>
      <c r="AD150" s="19">
        <f t="shared" si="312"/>
        <v>0</v>
      </c>
      <c r="AE150" s="19" t="e">
        <f t="shared" si="306"/>
        <v>#DIV/0!</v>
      </c>
      <c r="AF150" s="19">
        <f t="shared" si="307"/>
        <v>0</v>
      </c>
      <c r="AG150" s="19">
        <f t="shared" si="307"/>
        <v>0</v>
      </c>
      <c r="AH150" s="19">
        <f t="shared" si="307"/>
        <v>0</v>
      </c>
      <c r="AI150" s="19">
        <f t="shared" si="307"/>
        <v>0</v>
      </c>
      <c r="AJ150" s="19">
        <f t="shared" si="307"/>
        <v>0</v>
      </c>
      <c r="AK150" s="19">
        <f t="shared" si="307"/>
        <v>0</v>
      </c>
      <c r="AL150" s="19">
        <f t="shared" si="307"/>
        <v>0</v>
      </c>
      <c r="AM150" s="19">
        <f t="shared" si="307"/>
        <v>0</v>
      </c>
      <c r="AN150" s="19">
        <f t="shared" si="313"/>
        <v>153</v>
      </c>
      <c r="AO150" s="30"/>
      <c r="AP150" s="17" t="s">
        <v>99</v>
      </c>
      <c r="AQ150" s="16">
        <v>100</v>
      </c>
      <c r="AR150" s="19">
        <v>153</v>
      </c>
      <c r="AS150" s="19">
        <v>36</v>
      </c>
      <c r="AT150" s="19">
        <v>0.1</v>
      </c>
      <c r="AU150" s="19">
        <v>3.7</v>
      </c>
      <c r="AV150" s="19">
        <v>0.5</v>
      </c>
      <c r="AW150" s="19">
        <v>8.5</v>
      </c>
      <c r="AX150" s="19">
        <v>8.8000000000000007</v>
      </c>
      <c r="AY150" s="19">
        <v>140.80000000000001</v>
      </c>
      <c r="AZ150" s="19">
        <v>0</v>
      </c>
      <c r="BA150" s="19">
        <v>0</v>
      </c>
      <c r="BB150" s="19">
        <v>0.1</v>
      </c>
      <c r="BC150" s="19">
        <v>0.83599999999999997</v>
      </c>
      <c r="BD150" s="19">
        <v>0.03</v>
      </c>
      <c r="BE150" s="19">
        <v>0</v>
      </c>
      <c r="BF150" s="19">
        <v>0</v>
      </c>
      <c r="BG150" s="19">
        <v>0</v>
      </c>
      <c r="BH150" s="19">
        <v>0</v>
      </c>
      <c r="BI150" s="19">
        <v>8.8000000000000007</v>
      </c>
      <c r="BJ150" s="19">
        <v>0</v>
      </c>
      <c r="BK150" s="19">
        <v>0</v>
      </c>
      <c r="BL150" s="19">
        <v>0</v>
      </c>
      <c r="BM150" s="19">
        <v>0</v>
      </c>
      <c r="BN150" s="19">
        <v>0</v>
      </c>
      <c r="BO150" s="19">
        <v>0</v>
      </c>
      <c r="BP150" s="19">
        <v>0</v>
      </c>
      <c r="BQ150" s="19">
        <v>0</v>
      </c>
      <c r="BR150" s="19">
        <v>0</v>
      </c>
    </row>
    <row r="151" spans="1:70">
      <c r="B151" s="1"/>
      <c r="D151" s="20"/>
      <c r="E151" s="20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4"/>
      <c r="BP151" s="4"/>
      <c r="BQ151" s="4"/>
    </row>
    <row r="152" spans="1:70" s="16" customFormat="1">
      <c r="B152" s="20"/>
      <c r="C152" s="21" t="s">
        <v>26</v>
      </c>
      <c r="D152" s="20">
        <f>SUM(D136:D151)</f>
        <v>522.5</v>
      </c>
      <c r="E152" s="22">
        <f>SUM(E136:E151)</f>
        <v>2670.3955999999998</v>
      </c>
      <c r="F152" s="22">
        <f>SUM(F136:F151)</f>
        <v>633.40937485659651</v>
      </c>
      <c r="G152" s="22">
        <f>SUM(G136:G151)</f>
        <v>22.610875000000004</v>
      </c>
      <c r="H152" s="22">
        <f>SUM(H136:H151)</f>
        <v>836.60237500000005</v>
      </c>
      <c r="I152" s="23">
        <f>H152/$E152*100</f>
        <v>31.32878046234049</v>
      </c>
      <c r="J152" s="22">
        <f>SUM(J136:J151)</f>
        <v>24.55545</v>
      </c>
      <c r="K152" s="22">
        <f>SUM(K136:K151)</f>
        <v>417.44265000000001</v>
      </c>
      <c r="L152" s="23">
        <f>K152/$E152*100</f>
        <v>15.632240032151042</v>
      </c>
      <c r="M152" s="22">
        <f>SUM(M136:M151)</f>
        <v>80.480950000000007</v>
      </c>
      <c r="N152" s="22">
        <f>SUM(N136:N151)</f>
        <v>1287.6952000000001</v>
      </c>
      <c r="O152" s="23">
        <f>N152/$E152*100</f>
        <v>48.221139968924462</v>
      </c>
      <c r="P152" s="22">
        <f>SUM(P136:P151)</f>
        <v>0</v>
      </c>
      <c r="Q152" s="22">
        <f>SUM(Q136:Q151)</f>
        <v>0</v>
      </c>
      <c r="R152" s="22">
        <f>SUM(R136:R151)</f>
        <v>29.2986</v>
      </c>
      <c r="S152" s="22">
        <f>SUM(S136:S151)</f>
        <v>244.93629599999997</v>
      </c>
      <c r="T152" s="23">
        <f>S152/$E152*100</f>
        <v>9.1722850352209981</v>
      </c>
      <c r="U152" s="22">
        <f>SUM(U136:U151)</f>
        <v>2.12778</v>
      </c>
      <c r="V152" s="22">
        <f>SUM(V136:V151)</f>
        <v>5.3561000000000005</v>
      </c>
      <c r="W152" s="22">
        <f>SUM(W136:W151)</f>
        <v>198.17570000000003</v>
      </c>
      <c r="X152" s="23">
        <f>W152/$E152*100</f>
        <v>7.4212112991797934</v>
      </c>
      <c r="Y152" s="22">
        <f>SUM(Y136:Y151)</f>
        <v>6.1159999999999997</v>
      </c>
      <c r="Z152" s="22">
        <f>SUM(Z136:Z151)</f>
        <v>8.5207999999999995</v>
      </c>
      <c r="AA152" s="22">
        <f>V152/Y152</f>
        <v>0.87575212557226956</v>
      </c>
      <c r="AB152" s="22">
        <f>V152/Z152</f>
        <v>0.62859121209276136</v>
      </c>
      <c r="AC152" s="22">
        <f>SUM(AC136:AC151)</f>
        <v>41.201700000000002</v>
      </c>
      <c r="AD152" s="22">
        <f>SUM(AD136:AD151)</f>
        <v>5.4543000000000008</v>
      </c>
      <c r="AE152" s="22">
        <f>AC152/AD152</f>
        <v>7.5539849293218184</v>
      </c>
      <c r="AF152" s="22">
        <f t="shared" ref="AF152:AM152" si="333">SUM(AF136:AF151)</f>
        <v>89.94</v>
      </c>
      <c r="AG152" s="22">
        <f t="shared" si="333"/>
        <v>17.160900000000002</v>
      </c>
      <c r="AH152" s="22">
        <f t="shared" si="333"/>
        <v>12.579829999999999</v>
      </c>
      <c r="AI152" s="22">
        <f t="shared" si="333"/>
        <v>1.411</v>
      </c>
      <c r="AJ152" s="22">
        <f t="shared" si="333"/>
        <v>2.6528</v>
      </c>
      <c r="AK152" s="22">
        <f t="shared" si="333"/>
        <v>186.71500000000003</v>
      </c>
      <c r="AL152" s="22">
        <f t="shared" si="333"/>
        <v>49.34</v>
      </c>
      <c r="AM152" s="22">
        <f t="shared" si="333"/>
        <v>80</v>
      </c>
      <c r="AN152" s="22">
        <f>E152/D152*100</f>
        <v>511.08049760765545</v>
      </c>
      <c r="BR152" s="22"/>
    </row>
    <row r="153" spans="1:70" s="16" customFormat="1">
      <c r="A153" s="20"/>
      <c r="B153" s="20"/>
      <c r="C153" s="21" t="s">
        <v>36</v>
      </c>
      <c r="D153" s="20"/>
      <c r="E153" s="23">
        <f>SUM(G153,J153,M153,R153)</f>
        <v>2786.6765210000003</v>
      </c>
      <c r="F153" s="24"/>
      <c r="G153" s="23">
        <f>G152*37</f>
        <v>836.60237500000017</v>
      </c>
      <c r="H153" s="23"/>
      <c r="I153" s="23"/>
      <c r="J153" s="23">
        <f>J152*17</f>
        <v>417.44265000000001</v>
      </c>
      <c r="K153" s="23"/>
      <c r="L153" s="23"/>
      <c r="M153" s="23">
        <f>M152*16</f>
        <v>1287.6952000000001</v>
      </c>
      <c r="N153" s="24"/>
      <c r="O153" s="23"/>
      <c r="P153" s="24"/>
      <c r="Q153" s="22"/>
      <c r="R153" s="23">
        <f>R152*8.36</f>
        <v>244.936296</v>
      </c>
      <c r="S153" s="24"/>
      <c r="T153" s="23"/>
      <c r="U153" s="22"/>
      <c r="V153" s="22"/>
      <c r="W153" s="22"/>
      <c r="X153" s="23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BR153" s="19"/>
    </row>
    <row r="154" spans="1:70" s="16" customFormat="1">
      <c r="A154" s="20"/>
      <c r="B154" s="20"/>
      <c r="C154" s="21" t="s">
        <v>37</v>
      </c>
      <c r="D154" s="20"/>
      <c r="E154" s="22"/>
      <c r="F154" s="22"/>
      <c r="G154" s="24">
        <f>G153/$E153*100</f>
        <v>30.021510164365434</v>
      </c>
      <c r="H154" s="24"/>
      <c r="I154" s="23"/>
      <c r="J154" s="24">
        <f>J153/$E153*100</f>
        <v>14.979946429167907</v>
      </c>
      <c r="K154" s="24"/>
      <c r="L154" s="23"/>
      <c r="M154" s="24">
        <f>M153/$E153*100</f>
        <v>46.208994488456447</v>
      </c>
      <c r="N154" s="22"/>
      <c r="O154" s="23"/>
      <c r="P154" s="22"/>
      <c r="Q154" s="22"/>
      <c r="R154" s="24">
        <f>R153/$E153*100</f>
        <v>8.7895489180102064</v>
      </c>
      <c r="S154" s="22"/>
      <c r="T154" s="23"/>
      <c r="U154" s="22"/>
      <c r="V154" s="22"/>
      <c r="W154" s="22"/>
      <c r="X154" s="23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BR154" s="19"/>
    </row>
    <row r="155" spans="1:70" s="16" customFormat="1">
      <c r="A155" s="20"/>
      <c r="B155" s="20"/>
      <c r="C155" s="21" t="s">
        <v>40</v>
      </c>
      <c r="D155" s="25">
        <f>E153/D152*100</f>
        <v>533.33521933014356</v>
      </c>
      <c r="E155" s="22"/>
      <c r="F155" s="22"/>
      <c r="G155" s="22"/>
      <c r="H155" s="22"/>
      <c r="I155" s="23"/>
      <c r="J155" s="22"/>
      <c r="K155" s="22"/>
      <c r="L155" s="23"/>
      <c r="M155" s="22"/>
      <c r="N155" s="22"/>
      <c r="O155" s="23">
        <f>SUM(M154:R154)</f>
        <v>54.998543406466652</v>
      </c>
      <c r="P155" s="22"/>
      <c r="Q155" s="22"/>
      <c r="R155" s="22"/>
      <c r="S155" s="22"/>
      <c r="T155" s="23"/>
      <c r="U155" s="22"/>
      <c r="V155" s="22"/>
      <c r="W155" s="22"/>
      <c r="X155" s="23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BR155" s="19"/>
    </row>
    <row r="156" spans="1:70" s="6" customFormat="1">
      <c r="B156" s="11"/>
      <c r="C156" s="10"/>
      <c r="E156" s="7"/>
      <c r="F156" s="8"/>
      <c r="G156" s="9"/>
      <c r="H156" s="8"/>
      <c r="I156" s="7"/>
      <c r="J156" s="9"/>
      <c r="K156" s="8"/>
      <c r="L156" s="7"/>
      <c r="M156" s="9"/>
      <c r="N156" s="8"/>
      <c r="O156" s="7"/>
      <c r="P156" s="8"/>
      <c r="Q156" s="8"/>
      <c r="R156" s="9"/>
      <c r="S156" s="8"/>
      <c r="T156" s="7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P156" s="10"/>
      <c r="AQ156" s="10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</row>
    <row r="157" spans="1:70" s="16" customFormat="1">
      <c r="A157" s="16">
        <v>3</v>
      </c>
      <c r="B157" s="16">
        <v>200</v>
      </c>
      <c r="C157" s="17" t="s">
        <v>80</v>
      </c>
      <c r="D157" s="16">
        <v>177.8</v>
      </c>
      <c r="E157" s="18">
        <f t="shared" ref="E157:H165" si="334">AR157*($D157/$AQ157)</f>
        <v>705.86599999999999</v>
      </c>
      <c r="F157" s="19">
        <f t="shared" si="334"/>
        <v>168.91</v>
      </c>
      <c r="G157" s="19">
        <f t="shared" si="334"/>
        <v>5.8673999999999999</v>
      </c>
      <c r="H157" s="19">
        <f t="shared" si="334"/>
        <v>217.09379999999999</v>
      </c>
      <c r="I157" s="18">
        <f t="shared" ref="I157:I165" si="335">H157/$E157*100</f>
        <v>30.755667506297229</v>
      </c>
      <c r="J157" s="19">
        <f t="shared" ref="J157:K163" si="336">AV157*($D157/$AQ157)</f>
        <v>8.0009999999999994</v>
      </c>
      <c r="K157" s="19">
        <f t="shared" si="336"/>
        <v>136.017</v>
      </c>
      <c r="L157" s="18">
        <f t="shared" ref="L157:L165" si="337">K157/$E157*100</f>
        <v>19.269521410579348</v>
      </c>
      <c r="M157" s="19">
        <f t="shared" ref="M157:N163" si="338">AX157*($D157/$AQ157)</f>
        <v>16.357599999999998</v>
      </c>
      <c r="N157" s="19">
        <f t="shared" si="338"/>
        <v>261.72159999999997</v>
      </c>
      <c r="O157" s="18">
        <f t="shared" ref="O157:O165" si="339">N157/$E157*100</f>
        <v>37.078085642317376</v>
      </c>
      <c r="P157" s="19">
        <f t="shared" ref="P157:R165" si="340">AZ157*($D157/$AQ157)</f>
        <v>0</v>
      </c>
      <c r="Q157" s="19">
        <f t="shared" si="340"/>
        <v>0</v>
      </c>
      <c r="R157" s="19">
        <f t="shared" si="340"/>
        <v>9.0678000000000001</v>
      </c>
      <c r="S157" s="19">
        <f t="shared" ref="S157:S165" si="341">R157*8.36</f>
        <v>75.80680799999999</v>
      </c>
      <c r="T157" s="18">
        <f t="shared" ref="T157:T165" si="342">S157/$E157*100</f>
        <v>10.73954659949622</v>
      </c>
      <c r="U157" s="19">
        <f t="shared" ref="U157:V163" si="343">BD157*($D157/$AQ157)</f>
        <v>1.0668</v>
      </c>
      <c r="V157" s="19">
        <f t="shared" si="343"/>
        <v>0.53339999999999999</v>
      </c>
      <c r="W157" s="19">
        <f t="shared" ref="W157:W165" si="344">V157*37</f>
        <v>19.735800000000001</v>
      </c>
      <c r="X157" s="19">
        <f t="shared" ref="X157:X165" si="345">W157/$E157*100</f>
        <v>2.7959697732997486</v>
      </c>
      <c r="Y157" s="19">
        <f t="shared" ref="Y157:Z163" si="346">BG157*($D157/$AQ157)</f>
        <v>0</v>
      </c>
      <c r="Z157" s="19">
        <f t="shared" si="346"/>
        <v>0</v>
      </c>
      <c r="AA157" s="19" t="e">
        <f t="shared" ref="AA157:AA165" si="347">V157/Y157</f>
        <v>#DIV/0!</v>
      </c>
      <c r="AB157" s="19" t="e">
        <f t="shared" ref="AB157:AB165" si="348">V157/Z157</f>
        <v>#DIV/0!</v>
      </c>
      <c r="AC157" s="19">
        <f t="shared" ref="AC157:AD163" si="349">BI157*($D157/$AQ157)</f>
        <v>0</v>
      </c>
      <c r="AD157" s="19">
        <f t="shared" si="349"/>
        <v>0</v>
      </c>
      <c r="AE157" s="19" t="e">
        <f t="shared" ref="AE157:AE165" si="350">AC157/AD157</f>
        <v>#DIV/0!</v>
      </c>
      <c r="AF157" s="19">
        <f t="shared" ref="AF157:AM165" si="351">BK157*($D157/$AQ157)</f>
        <v>0</v>
      </c>
      <c r="AG157" s="19">
        <f t="shared" si="351"/>
        <v>0</v>
      </c>
      <c r="AH157" s="19">
        <f t="shared" si="351"/>
        <v>0</v>
      </c>
      <c r="AI157" s="19">
        <f t="shared" si="351"/>
        <v>0</v>
      </c>
      <c r="AJ157" s="19">
        <f t="shared" si="351"/>
        <v>0</v>
      </c>
      <c r="AK157" s="19">
        <f t="shared" si="351"/>
        <v>0</v>
      </c>
      <c r="AL157" s="19">
        <f t="shared" si="351"/>
        <v>0</v>
      </c>
      <c r="AM157" s="19">
        <f t="shared" si="351"/>
        <v>80.010000000000005</v>
      </c>
      <c r="AN157" s="19">
        <f>E157/D157*100</f>
        <v>397</v>
      </c>
      <c r="AO157" s="31"/>
      <c r="AP157" s="17" t="s">
        <v>80</v>
      </c>
      <c r="AQ157" s="16">
        <v>100</v>
      </c>
      <c r="AR157" s="19">
        <v>397</v>
      </c>
      <c r="AS157" s="19">
        <v>95</v>
      </c>
      <c r="AT157" s="19">
        <v>3.3</v>
      </c>
      <c r="AU157" s="19">
        <f>AT157*37</f>
        <v>122.1</v>
      </c>
      <c r="AV157" s="19">
        <v>4.5</v>
      </c>
      <c r="AW157" s="19">
        <f>AV157*17</f>
        <v>76.5</v>
      </c>
      <c r="AX157" s="19">
        <v>9.1999999999999993</v>
      </c>
      <c r="AY157" s="19">
        <f>AX157*16</f>
        <v>147.19999999999999</v>
      </c>
      <c r="AZ157" s="19">
        <v>0</v>
      </c>
      <c r="BA157" s="19">
        <v>0</v>
      </c>
      <c r="BB157" s="19">
        <v>5.0999999999999996</v>
      </c>
      <c r="BC157" s="19">
        <f>BB157*8.36</f>
        <v>42.635999999999996</v>
      </c>
      <c r="BD157" s="19">
        <v>0.6</v>
      </c>
      <c r="BE157" s="19">
        <v>0.3</v>
      </c>
      <c r="BF157" s="19">
        <f>BE157*37</f>
        <v>11.1</v>
      </c>
      <c r="BG157" s="19">
        <v>0</v>
      </c>
      <c r="BH157" s="19">
        <v>0</v>
      </c>
      <c r="BI157" s="19">
        <v>0</v>
      </c>
      <c r="BJ157" s="19">
        <v>0</v>
      </c>
      <c r="BK157" s="19">
        <v>0</v>
      </c>
      <c r="BL157" s="19">
        <v>0</v>
      </c>
      <c r="BM157" s="19">
        <v>0</v>
      </c>
      <c r="BN157" s="19">
        <v>0</v>
      </c>
      <c r="BO157" s="19">
        <v>0</v>
      </c>
      <c r="BP157" s="19">
        <v>0</v>
      </c>
      <c r="BQ157" s="19">
        <v>0</v>
      </c>
      <c r="BR157" s="19">
        <v>45</v>
      </c>
    </row>
    <row r="158" spans="1:70" s="16" customFormat="1">
      <c r="A158" s="16">
        <v>3</v>
      </c>
      <c r="B158" s="16">
        <v>200</v>
      </c>
      <c r="C158" s="17" t="s">
        <v>92</v>
      </c>
      <c r="D158" s="16">
        <v>93.5</v>
      </c>
      <c r="E158" s="18">
        <f t="shared" si="334"/>
        <v>948.74450000000013</v>
      </c>
      <c r="F158" s="19">
        <f t="shared" si="334"/>
        <v>226.97236842105266</v>
      </c>
      <c r="G158" s="19">
        <f t="shared" si="334"/>
        <v>1.87</v>
      </c>
      <c r="H158" s="19">
        <f t="shared" si="334"/>
        <v>69.19</v>
      </c>
      <c r="I158" s="18">
        <f t="shared" si="335"/>
        <v>7.2927959002660874</v>
      </c>
      <c r="J158" s="19">
        <f t="shared" si="336"/>
        <v>10.098000000000001</v>
      </c>
      <c r="K158" s="19">
        <f t="shared" si="336"/>
        <v>171.66600000000003</v>
      </c>
      <c r="L158" s="18">
        <f t="shared" si="337"/>
        <v>18.094017936335863</v>
      </c>
      <c r="M158" s="19">
        <f t="shared" si="338"/>
        <v>40.579000000000001</v>
      </c>
      <c r="N158" s="19">
        <f t="shared" si="338"/>
        <v>649.26400000000001</v>
      </c>
      <c r="O158" s="18">
        <f t="shared" si="339"/>
        <v>68.434019907361773</v>
      </c>
      <c r="P158" s="19">
        <f t="shared" si="340"/>
        <v>0</v>
      </c>
      <c r="Q158" s="19">
        <f t="shared" si="340"/>
        <v>0</v>
      </c>
      <c r="R158" s="19">
        <f t="shared" si="340"/>
        <v>7.0125000000000002</v>
      </c>
      <c r="S158" s="19">
        <f t="shared" si="341"/>
        <v>58.624499999999998</v>
      </c>
      <c r="T158" s="18">
        <f t="shared" si="342"/>
        <v>6.1791662560362655</v>
      </c>
      <c r="U158" s="19">
        <f t="shared" si="343"/>
        <v>0.93500000000000005</v>
      </c>
      <c r="V158" s="19">
        <f t="shared" si="343"/>
        <v>0.28050000000000003</v>
      </c>
      <c r="W158" s="19">
        <f t="shared" si="344"/>
        <v>10.378500000000001</v>
      </c>
      <c r="X158" s="19">
        <f t="shared" si="345"/>
        <v>1.0939193850399132</v>
      </c>
      <c r="Y158" s="19">
        <f t="shared" si="346"/>
        <v>0</v>
      </c>
      <c r="Z158" s="19">
        <f t="shared" si="346"/>
        <v>0</v>
      </c>
      <c r="AA158" s="19" t="e">
        <f t="shared" si="347"/>
        <v>#DIV/0!</v>
      </c>
      <c r="AB158" s="19" t="e">
        <f t="shared" si="348"/>
        <v>#DIV/0!</v>
      </c>
      <c r="AC158" s="19">
        <f t="shared" si="349"/>
        <v>3.3660000000000001</v>
      </c>
      <c r="AD158" s="19">
        <f t="shared" si="349"/>
        <v>37.213000000000001</v>
      </c>
      <c r="AE158" s="19">
        <f t="shared" si="350"/>
        <v>9.0452261306532666E-2</v>
      </c>
      <c r="AF158" s="19">
        <f t="shared" si="351"/>
        <v>0</v>
      </c>
      <c r="AG158" s="19">
        <f t="shared" si="351"/>
        <v>0</v>
      </c>
      <c r="AH158" s="19">
        <f t="shared" si="351"/>
        <v>0</v>
      </c>
      <c r="AI158" s="19">
        <f t="shared" si="351"/>
        <v>0</v>
      </c>
      <c r="AJ158" s="19">
        <f t="shared" si="351"/>
        <v>0</v>
      </c>
      <c r="AK158" s="19">
        <f t="shared" si="351"/>
        <v>0</v>
      </c>
      <c r="AL158" s="19">
        <f t="shared" si="351"/>
        <v>0</v>
      </c>
      <c r="AM158" s="19">
        <f t="shared" si="351"/>
        <v>0</v>
      </c>
      <c r="AN158" s="19">
        <f>E158/D158*100</f>
        <v>1014.7000000000002</v>
      </c>
      <c r="AO158" s="31"/>
      <c r="AP158" s="17" t="s">
        <v>92</v>
      </c>
      <c r="AQ158" s="16">
        <v>100</v>
      </c>
      <c r="AR158" s="19">
        <v>1014.7</v>
      </c>
      <c r="AS158" s="19">
        <v>242.75119617224883</v>
      </c>
      <c r="AT158" s="19">
        <v>2</v>
      </c>
      <c r="AU158" s="19">
        <v>74</v>
      </c>
      <c r="AV158" s="19">
        <v>10.8</v>
      </c>
      <c r="AW158" s="19">
        <v>183.60000000000002</v>
      </c>
      <c r="AX158" s="19">
        <v>43.4</v>
      </c>
      <c r="AY158" s="19">
        <v>694.4</v>
      </c>
      <c r="AZ158" s="19">
        <v>0</v>
      </c>
      <c r="BA158" s="19">
        <v>0</v>
      </c>
      <c r="BB158" s="19">
        <v>7.5</v>
      </c>
      <c r="BC158" s="19">
        <v>62.699999999999996</v>
      </c>
      <c r="BD158" s="19">
        <v>1</v>
      </c>
      <c r="BE158" s="19">
        <v>0.3</v>
      </c>
      <c r="BF158" s="19">
        <v>11.1</v>
      </c>
      <c r="BG158" s="19">
        <v>0</v>
      </c>
      <c r="BH158" s="19">
        <v>0</v>
      </c>
      <c r="BI158" s="19">
        <v>3.6</v>
      </c>
      <c r="BJ158" s="19">
        <v>39.799999999999997</v>
      </c>
      <c r="BK158" s="19">
        <v>0</v>
      </c>
      <c r="BL158" s="19">
        <v>0</v>
      </c>
      <c r="BM158" s="19">
        <v>0</v>
      </c>
      <c r="BN158" s="19">
        <v>0</v>
      </c>
      <c r="BO158" s="19">
        <v>0</v>
      </c>
      <c r="BP158" s="19">
        <v>0</v>
      </c>
      <c r="BQ158" s="19">
        <v>0</v>
      </c>
      <c r="BR158" s="19">
        <v>0</v>
      </c>
    </row>
    <row r="159" spans="1:70" s="16" customFormat="1">
      <c r="A159" s="16">
        <v>3</v>
      </c>
      <c r="B159" s="16">
        <v>200</v>
      </c>
      <c r="C159" s="17" t="s">
        <v>123</v>
      </c>
      <c r="D159" s="16">
        <v>27.1</v>
      </c>
      <c r="E159" s="18">
        <f t="shared" si="334"/>
        <v>314.089</v>
      </c>
      <c r="F159" s="19">
        <f t="shared" si="334"/>
        <v>73.712000000000003</v>
      </c>
      <c r="G159" s="19">
        <f t="shared" si="334"/>
        <v>0.10840000000000001</v>
      </c>
      <c r="H159" s="19">
        <f t="shared" si="334"/>
        <v>4.0108000000000006</v>
      </c>
      <c r="I159" s="18">
        <f t="shared" si="335"/>
        <v>1.2769628990509061</v>
      </c>
      <c r="J159" s="19">
        <f t="shared" si="336"/>
        <v>0.56910000000000005</v>
      </c>
      <c r="K159" s="19">
        <f t="shared" si="336"/>
        <v>9.6747000000000014</v>
      </c>
      <c r="L159" s="18">
        <f t="shared" si="337"/>
        <v>3.0802415875754963</v>
      </c>
      <c r="M159" s="19">
        <f t="shared" si="338"/>
        <v>18.7803</v>
      </c>
      <c r="N159" s="19">
        <f t="shared" si="338"/>
        <v>300.48480000000001</v>
      </c>
      <c r="O159" s="18">
        <f t="shared" si="339"/>
        <v>95.668679896462478</v>
      </c>
      <c r="P159" s="19">
        <f t="shared" si="340"/>
        <v>0</v>
      </c>
      <c r="Q159" s="19">
        <f t="shared" si="340"/>
        <v>0</v>
      </c>
      <c r="R159" s="19">
        <f t="shared" si="340"/>
        <v>1.0840000000000001</v>
      </c>
      <c r="S159" s="19">
        <f t="shared" si="341"/>
        <v>9.0622399999999992</v>
      </c>
      <c r="T159" s="18">
        <f t="shared" si="342"/>
        <v>2.8852459016393439</v>
      </c>
      <c r="U159" s="19">
        <f t="shared" si="343"/>
        <v>5.4200000000000005E-2</v>
      </c>
      <c r="V159" s="19">
        <f t="shared" si="343"/>
        <v>0</v>
      </c>
      <c r="W159" s="19">
        <f t="shared" si="344"/>
        <v>0</v>
      </c>
      <c r="X159" s="19">
        <f t="shared" si="345"/>
        <v>0</v>
      </c>
      <c r="Y159" s="19">
        <f t="shared" si="346"/>
        <v>0</v>
      </c>
      <c r="Z159" s="19">
        <f t="shared" si="346"/>
        <v>0</v>
      </c>
      <c r="AA159" s="19" t="e">
        <f t="shared" si="347"/>
        <v>#DIV/0!</v>
      </c>
      <c r="AB159" s="19" t="e">
        <f t="shared" si="348"/>
        <v>#DIV/0!</v>
      </c>
      <c r="AC159" s="19">
        <f t="shared" si="349"/>
        <v>18.7803</v>
      </c>
      <c r="AD159" s="19">
        <f t="shared" si="349"/>
        <v>0</v>
      </c>
      <c r="AE159" s="19" t="e">
        <f t="shared" si="350"/>
        <v>#DIV/0!</v>
      </c>
      <c r="AF159" s="19">
        <f t="shared" si="351"/>
        <v>0</v>
      </c>
      <c r="AG159" s="19">
        <f t="shared" si="351"/>
        <v>0</v>
      </c>
      <c r="AH159" s="19">
        <f t="shared" si="351"/>
        <v>0</v>
      </c>
      <c r="AI159" s="19">
        <f t="shared" si="351"/>
        <v>0</v>
      </c>
      <c r="AJ159" s="19">
        <f t="shared" si="351"/>
        <v>0</v>
      </c>
      <c r="AK159" s="19">
        <f t="shared" si="351"/>
        <v>0</v>
      </c>
      <c r="AL159" s="19">
        <f t="shared" si="351"/>
        <v>0</v>
      </c>
      <c r="AM159" s="19">
        <f t="shared" si="351"/>
        <v>0</v>
      </c>
      <c r="AN159" s="19">
        <f>E159/D159*100</f>
        <v>1159</v>
      </c>
      <c r="AO159" s="31"/>
      <c r="AP159" s="17" t="s">
        <v>123</v>
      </c>
      <c r="AQ159" s="16">
        <v>100</v>
      </c>
      <c r="AR159" s="19">
        <v>1159</v>
      </c>
      <c r="AS159" s="19">
        <v>272</v>
      </c>
      <c r="AT159" s="19">
        <v>0.4</v>
      </c>
      <c r="AU159" s="19">
        <f>AT159*37</f>
        <v>14.8</v>
      </c>
      <c r="AV159" s="19">
        <v>2.1</v>
      </c>
      <c r="AW159" s="19">
        <f>AV159*17</f>
        <v>35.700000000000003</v>
      </c>
      <c r="AX159" s="19">
        <v>69.3</v>
      </c>
      <c r="AY159" s="19">
        <f>AX159*16</f>
        <v>1108.8</v>
      </c>
      <c r="AZ159" s="19">
        <v>0</v>
      </c>
      <c r="BA159" s="19">
        <v>0</v>
      </c>
      <c r="BB159" s="19">
        <v>4</v>
      </c>
      <c r="BC159" s="19">
        <f>BB159*8.36</f>
        <v>33.44</v>
      </c>
      <c r="BD159" s="19">
        <v>0.2</v>
      </c>
      <c r="BE159" s="19">
        <v>0</v>
      </c>
      <c r="BF159" s="19">
        <v>0</v>
      </c>
      <c r="BG159" s="19">
        <v>0</v>
      </c>
      <c r="BH159" s="19">
        <v>0</v>
      </c>
      <c r="BI159" s="19">
        <v>69.3</v>
      </c>
      <c r="BJ159" s="19"/>
      <c r="BK159" s="19"/>
      <c r="BL159" s="19"/>
      <c r="BM159" s="19"/>
      <c r="BN159" s="19"/>
      <c r="BO159" s="19"/>
      <c r="BP159" s="19"/>
      <c r="BQ159" s="19"/>
      <c r="BR159" s="19">
        <v>0</v>
      </c>
    </row>
    <row r="160" spans="1:70" s="16" customFormat="1">
      <c r="A160" s="16">
        <v>3</v>
      </c>
      <c r="B160" s="16">
        <v>200</v>
      </c>
      <c r="C160" s="17" t="s">
        <v>114</v>
      </c>
      <c r="D160" s="16">
        <v>37.700000000000003</v>
      </c>
      <c r="E160" s="18">
        <f t="shared" si="334"/>
        <v>55.042000000000002</v>
      </c>
      <c r="F160" s="19">
        <f t="shared" si="334"/>
        <v>13.195</v>
      </c>
      <c r="G160" s="19">
        <f t="shared" si="334"/>
        <v>0.11309999999999999</v>
      </c>
      <c r="H160" s="19">
        <f t="shared" si="334"/>
        <v>4.1847000000000003</v>
      </c>
      <c r="I160" s="18">
        <f t="shared" si="335"/>
        <v>7.6027397260273979</v>
      </c>
      <c r="J160" s="19">
        <f t="shared" si="336"/>
        <v>0.22619999999999998</v>
      </c>
      <c r="K160" s="19">
        <f t="shared" si="336"/>
        <v>3.8453999999999997</v>
      </c>
      <c r="L160" s="18">
        <f t="shared" si="337"/>
        <v>6.9863013698630123</v>
      </c>
      <c r="M160" s="19">
        <f t="shared" si="338"/>
        <v>2.9782999999999999</v>
      </c>
      <c r="N160" s="19">
        <f t="shared" si="338"/>
        <v>47.652799999999999</v>
      </c>
      <c r="O160" s="18">
        <f t="shared" si="339"/>
        <v>86.575342465753423</v>
      </c>
      <c r="P160" s="19">
        <f t="shared" si="340"/>
        <v>0</v>
      </c>
      <c r="Q160" s="19">
        <f t="shared" si="340"/>
        <v>0</v>
      </c>
      <c r="R160" s="19">
        <f t="shared" si="340"/>
        <v>1.2064000000000001</v>
      </c>
      <c r="S160" s="19">
        <f t="shared" si="341"/>
        <v>10.085504</v>
      </c>
      <c r="T160" s="18">
        <f t="shared" si="342"/>
        <v>18.323287671232876</v>
      </c>
      <c r="U160" s="19">
        <f t="shared" si="343"/>
        <v>2.2619999999999998E-2</v>
      </c>
      <c r="V160" s="19">
        <f t="shared" si="343"/>
        <v>3.7700000000000004E-2</v>
      </c>
      <c r="W160" s="19">
        <f t="shared" si="344"/>
        <v>1.3949000000000003</v>
      </c>
      <c r="X160" s="19">
        <f t="shared" si="345"/>
        <v>2.5342465753424661</v>
      </c>
      <c r="Y160" s="19">
        <f t="shared" si="346"/>
        <v>0</v>
      </c>
      <c r="Z160" s="19">
        <f t="shared" si="346"/>
        <v>7.5400000000000009E-2</v>
      </c>
      <c r="AA160" s="19" t="e">
        <f t="shared" si="347"/>
        <v>#DIV/0!</v>
      </c>
      <c r="AB160" s="19">
        <f t="shared" si="348"/>
        <v>0.5</v>
      </c>
      <c r="AC160" s="19">
        <f t="shared" si="349"/>
        <v>2.7898000000000001</v>
      </c>
      <c r="AD160" s="19">
        <f t="shared" si="349"/>
        <v>0.11309999999999999</v>
      </c>
      <c r="AE160" s="19">
        <f t="shared" si="350"/>
        <v>24.666666666666668</v>
      </c>
      <c r="AF160" s="19">
        <f t="shared" si="351"/>
        <v>0</v>
      </c>
      <c r="AG160" s="19">
        <f t="shared" si="351"/>
        <v>0</v>
      </c>
      <c r="AH160" s="19">
        <f t="shared" si="351"/>
        <v>0</v>
      </c>
      <c r="AI160" s="19">
        <f t="shared" si="351"/>
        <v>0</v>
      </c>
      <c r="AJ160" s="19">
        <f t="shared" si="351"/>
        <v>0</v>
      </c>
      <c r="AK160" s="19">
        <f t="shared" si="351"/>
        <v>0</v>
      </c>
      <c r="AL160" s="19">
        <f t="shared" si="351"/>
        <v>0</v>
      </c>
      <c r="AM160" s="19">
        <f t="shared" si="351"/>
        <v>0</v>
      </c>
      <c r="AN160" s="19">
        <f t="shared" ref="AN160:AN163" si="352">E160/D160*100</f>
        <v>146</v>
      </c>
      <c r="AO160" s="31"/>
      <c r="AP160" s="17" t="s">
        <v>114</v>
      </c>
      <c r="AQ160" s="16">
        <v>100</v>
      </c>
      <c r="AR160" s="19">
        <v>146</v>
      </c>
      <c r="AS160" s="19">
        <v>35</v>
      </c>
      <c r="AT160" s="19">
        <v>0.3</v>
      </c>
      <c r="AU160" s="19">
        <f>AT160*37</f>
        <v>11.1</v>
      </c>
      <c r="AV160" s="19">
        <v>0.6</v>
      </c>
      <c r="AW160" s="19">
        <f>AV160*17</f>
        <v>10.199999999999999</v>
      </c>
      <c r="AX160" s="19">
        <v>7.9</v>
      </c>
      <c r="AY160" s="19">
        <f>AX160*16</f>
        <v>126.4</v>
      </c>
      <c r="AZ160" s="19">
        <v>0</v>
      </c>
      <c r="BA160" s="19">
        <v>0</v>
      </c>
      <c r="BB160" s="19">
        <v>3.2</v>
      </c>
      <c r="BC160" s="19">
        <f>BB160*8.36</f>
        <v>26.751999999999999</v>
      </c>
      <c r="BD160" s="19">
        <v>0.06</v>
      </c>
      <c r="BE160" s="19">
        <v>0.1</v>
      </c>
      <c r="BF160" s="19">
        <f>BE160*37</f>
        <v>3.7</v>
      </c>
      <c r="BG160" s="19">
        <v>0</v>
      </c>
      <c r="BH160" s="19">
        <v>0.2</v>
      </c>
      <c r="BI160" s="19">
        <v>7.4</v>
      </c>
      <c r="BJ160" s="19">
        <v>0.3</v>
      </c>
      <c r="BK160" s="19">
        <v>0</v>
      </c>
      <c r="BL160" s="19">
        <v>0</v>
      </c>
      <c r="BM160" s="19">
        <v>0</v>
      </c>
      <c r="BN160" s="19">
        <v>0</v>
      </c>
      <c r="BO160" s="19">
        <v>0</v>
      </c>
      <c r="BP160" s="19">
        <v>0</v>
      </c>
      <c r="BQ160" s="19">
        <v>0</v>
      </c>
      <c r="BR160" s="19">
        <v>0</v>
      </c>
    </row>
    <row r="161" spans="1:70" s="16" customFormat="1">
      <c r="A161" s="16">
        <v>3</v>
      </c>
      <c r="B161" s="16">
        <v>200</v>
      </c>
      <c r="C161" s="17" t="s">
        <v>95</v>
      </c>
      <c r="D161" s="16">
        <v>38.5</v>
      </c>
      <c r="E161" s="18">
        <f t="shared" si="334"/>
        <v>15.4</v>
      </c>
      <c r="F161" s="19">
        <f t="shared" si="334"/>
        <v>3.85</v>
      </c>
      <c r="G161" s="19">
        <f t="shared" si="334"/>
        <v>3.8500000000000006E-2</v>
      </c>
      <c r="H161" s="19">
        <f t="shared" si="334"/>
        <v>1.4245000000000001</v>
      </c>
      <c r="I161" s="18">
        <f t="shared" si="335"/>
        <v>9.25</v>
      </c>
      <c r="J161" s="19">
        <f t="shared" si="336"/>
        <v>0.26949999999999996</v>
      </c>
      <c r="K161" s="19">
        <f t="shared" si="336"/>
        <v>5.0358000000000001</v>
      </c>
      <c r="L161" s="18">
        <f t="shared" si="337"/>
        <v>32.700000000000003</v>
      </c>
      <c r="M161" s="19">
        <f t="shared" si="338"/>
        <v>1.1858</v>
      </c>
      <c r="N161" s="19">
        <f t="shared" si="338"/>
        <v>18.95355</v>
      </c>
      <c r="O161" s="18">
        <f t="shared" si="339"/>
        <v>123.075</v>
      </c>
      <c r="P161" s="19">
        <f t="shared" si="340"/>
        <v>0</v>
      </c>
      <c r="Q161" s="19">
        <f t="shared" si="340"/>
        <v>0</v>
      </c>
      <c r="R161" s="19">
        <f t="shared" si="340"/>
        <v>0.30800000000000005</v>
      </c>
      <c r="S161" s="19">
        <f t="shared" si="341"/>
        <v>2.5748800000000003</v>
      </c>
      <c r="T161" s="18">
        <f t="shared" si="342"/>
        <v>16.720000000000002</v>
      </c>
      <c r="U161" s="19">
        <f t="shared" si="343"/>
        <v>0</v>
      </c>
      <c r="V161" s="19">
        <f t="shared" si="343"/>
        <v>0</v>
      </c>
      <c r="W161" s="19">
        <f t="shared" si="344"/>
        <v>0</v>
      </c>
      <c r="X161" s="19">
        <f t="shared" si="345"/>
        <v>0</v>
      </c>
      <c r="Y161" s="19">
        <f t="shared" si="346"/>
        <v>0</v>
      </c>
      <c r="Z161" s="19">
        <f t="shared" si="346"/>
        <v>0</v>
      </c>
      <c r="AA161" s="19" t="e">
        <f t="shared" si="347"/>
        <v>#DIV/0!</v>
      </c>
      <c r="AB161" s="19" t="e">
        <f t="shared" si="348"/>
        <v>#DIV/0!</v>
      </c>
      <c r="AC161" s="19">
        <f t="shared" si="349"/>
        <v>0.53899999999999992</v>
      </c>
      <c r="AD161" s="19">
        <f t="shared" si="349"/>
        <v>0</v>
      </c>
      <c r="AE161" s="19" t="e">
        <f t="shared" si="350"/>
        <v>#DIV/0!</v>
      </c>
      <c r="AF161" s="19">
        <f t="shared" si="351"/>
        <v>0</v>
      </c>
      <c r="AG161" s="19">
        <f t="shared" si="351"/>
        <v>0.24062500000000001</v>
      </c>
      <c r="AH161" s="19">
        <f t="shared" si="351"/>
        <v>0</v>
      </c>
      <c r="AI161" s="19">
        <f t="shared" si="351"/>
        <v>0.72187500000000004</v>
      </c>
      <c r="AJ161" s="19">
        <f t="shared" si="351"/>
        <v>0</v>
      </c>
      <c r="AK161" s="19">
        <f t="shared" si="351"/>
        <v>23.1</v>
      </c>
      <c r="AL161" s="19">
        <f t="shared" si="351"/>
        <v>0</v>
      </c>
      <c r="AM161" s="19">
        <f t="shared" si="351"/>
        <v>0</v>
      </c>
      <c r="AN161" s="19">
        <f t="shared" si="352"/>
        <v>40</v>
      </c>
      <c r="AO161" s="31"/>
      <c r="AP161" s="17" t="s">
        <v>95</v>
      </c>
      <c r="AQ161" s="16">
        <v>100</v>
      </c>
      <c r="AR161" s="19">
        <v>40</v>
      </c>
      <c r="AS161" s="19">
        <v>10</v>
      </c>
      <c r="AT161" s="19">
        <v>0.1</v>
      </c>
      <c r="AU161" s="19">
        <v>3.7</v>
      </c>
      <c r="AV161" s="19">
        <v>0.7</v>
      </c>
      <c r="AW161" s="19">
        <v>13.08</v>
      </c>
      <c r="AX161" s="19">
        <v>3.08</v>
      </c>
      <c r="AY161" s="19">
        <v>49.23</v>
      </c>
      <c r="AZ161" s="19">
        <v>0</v>
      </c>
      <c r="BA161" s="19">
        <v>0</v>
      </c>
      <c r="BB161" s="19">
        <v>0.8</v>
      </c>
      <c r="BC161" s="19">
        <v>6.6879999999999997</v>
      </c>
      <c r="BD161" s="19">
        <v>0</v>
      </c>
      <c r="BE161" s="19">
        <v>0</v>
      </c>
      <c r="BF161" s="19">
        <v>0</v>
      </c>
      <c r="BG161" s="19">
        <v>0</v>
      </c>
      <c r="BH161" s="19">
        <v>0</v>
      </c>
      <c r="BI161" s="19">
        <v>1.4</v>
      </c>
      <c r="BJ161" s="19">
        <v>0</v>
      </c>
      <c r="BK161" s="19">
        <v>0</v>
      </c>
      <c r="BL161" s="19">
        <v>0.625</v>
      </c>
      <c r="BM161" s="19">
        <v>0</v>
      </c>
      <c r="BN161" s="19">
        <v>1.875</v>
      </c>
      <c r="BO161" s="19">
        <v>0</v>
      </c>
      <c r="BP161" s="19">
        <v>60</v>
      </c>
      <c r="BQ161" s="19">
        <v>0</v>
      </c>
      <c r="BR161" s="19">
        <v>0</v>
      </c>
    </row>
    <row r="162" spans="1:70" s="16" customFormat="1">
      <c r="A162" s="16">
        <v>3</v>
      </c>
      <c r="B162" s="16">
        <v>200</v>
      </c>
      <c r="C162" s="17" t="s">
        <v>115</v>
      </c>
      <c r="D162" s="16">
        <v>33.9</v>
      </c>
      <c r="E162" s="18">
        <f t="shared" si="334"/>
        <v>333.20309999999995</v>
      </c>
      <c r="F162" s="19">
        <f t="shared" si="334"/>
        <v>79.713660287081339</v>
      </c>
      <c r="G162" s="19">
        <f t="shared" si="334"/>
        <v>7.7969999999999988</v>
      </c>
      <c r="H162" s="19">
        <f t="shared" si="334"/>
        <v>288.48899999999998</v>
      </c>
      <c r="I162" s="18">
        <f t="shared" si="335"/>
        <v>86.580527011903555</v>
      </c>
      <c r="J162" s="19">
        <f t="shared" si="336"/>
        <v>1.8644999999999998</v>
      </c>
      <c r="K162" s="19">
        <f t="shared" si="336"/>
        <v>31.696499999999997</v>
      </c>
      <c r="L162" s="18">
        <f t="shared" si="337"/>
        <v>9.512666598840168</v>
      </c>
      <c r="M162" s="19">
        <f t="shared" si="338"/>
        <v>0.81359999999999988</v>
      </c>
      <c r="N162" s="19">
        <f t="shared" si="338"/>
        <v>13.017599999999998</v>
      </c>
      <c r="O162" s="18">
        <f t="shared" si="339"/>
        <v>3.9068063892562823</v>
      </c>
      <c r="P162" s="19">
        <f t="shared" si="340"/>
        <v>0</v>
      </c>
      <c r="Q162" s="19">
        <f t="shared" si="340"/>
        <v>0</v>
      </c>
      <c r="R162" s="19">
        <f t="shared" si="340"/>
        <v>0</v>
      </c>
      <c r="S162" s="19">
        <f t="shared" si="341"/>
        <v>0</v>
      </c>
      <c r="T162" s="18">
        <f t="shared" si="342"/>
        <v>0</v>
      </c>
      <c r="U162" s="19">
        <f t="shared" si="343"/>
        <v>0.16949999999999998</v>
      </c>
      <c r="V162" s="19">
        <f t="shared" si="343"/>
        <v>5.3222999999999994</v>
      </c>
      <c r="W162" s="19">
        <f t="shared" si="344"/>
        <v>196.92509999999999</v>
      </c>
      <c r="X162" s="19">
        <f t="shared" si="345"/>
        <v>59.1006206124733</v>
      </c>
      <c r="Y162" s="19">
        <f t="shared" si="346"/>
        <v>1.8306</v>
      </c>
      <c r="Z162" s="19">
        <f t="shared" si="346"/>
        <v>0.1356</v>
      </c>
      <c r="AA162" s="19">
        <f t="shared" si="347"/>
        <v>2.907407407407407</v>
      </c>
      <c r="AB162" s="19">
        <f t="shared" si="348"/>
        <v>39.249999999999993</v>
      </c>
      <c r="AC162" s="19">
        <f t="shared" si="349"/>
        <v>0.81359999999999988</v>
      </c>
      <c r="AD162" s="19">
        <f t="shared" si="349"/>
        <v>0</v>
      </c>
      <c r="AE162" s="19" t="e">
        <f t="shared" si="350"/>
        <v>#DIV/0!</v>
      </c>
      <c r="AF162" s="19">
        <f t="shared" si="351"/>
        <v>0</v>
      </c>
      <c r="AG162" s="19">
        <f t="shared" si="351"/>
        <v>0</v>
      </c>
      <c r="AH162" s="19">
        <f t="shared" si="351"/>
        <v>0</v>
      </c>
      <c r="AI162" s="19">
        <f t="shared" si="351"/>
        <v>0</v>
      </c>
      <c r="AJ162" s="19">
        <f t="shared" si="351"/>
        <v>0</v>
      </c>
      <c r="AK162" s="19">
        <f t="shared" si="351"/>
        <v>0</v>
      </c>
      <c r="AL162" s="19">
        <f t="shared" si="351"/>
        <v>0</v>
      </c>
      <c r="AM162" s="19">
        <f t="shared" si="351"/>
        <v>0</v>
      </c>
      <c r="AN162" s="19">
        <f t="shared" si="352"/>
        <v>982.89999999999986</v>
      </c>
      <c r="AO162" s="31"/>
      <c r="AP162" s="17" t="s">
        <v>115</v>
      </c>
      <c r="AQ162" s="16">
        <v>100</v>
      </c>
      <c r="AR162" s="19">
        <v>982.9</v>
      </c>
      <c r="AS162" s="19">
        <v>235.14354066985646</v>
      </c>
      <c r="AT162" s="19">
        <v>23</v>
      </c>
      <c r="AU162" s="19">
        <v>851</v>
      </c>
      <c r="AV162" s="19">
        <v>5.5</v>
      </c>
      <c r="AW162" s="19">
        <v>93.5</v>
      </c>
      <c r="AX162" s="19">
        <v>2.4</v>
      </c>
      <c r="AY162" s="19">
        <v>38.4</v>
      </c>
      <c r="AZ162" s="19">
        <v>0</v>
      </c>
      <c r="BA162" s="19">
        <v>0</v>
      </c>
      <c r="BB162" s="19">
        <v>0</v>
      </c>
      <c r="BC162" s="19">
        <v>0</v>
      </c>
      <c r="BD162" s="19">
        <v>0.5</v>
      </c>
      <c r="BE162" s="19">
        <v>15.7</v>
      </c>
      <c r="BF162" s="19">
        <v>580.9</v>
      </c>
      <c r="BG162" s="19">
        <v>5.4</v>
      </c>
      <c r="BH162" s="19">
        <v>0.4</v>
      </c>
      <c r="BI162" s="19">
        <v>2.4</v>
      </c>
      <c r="BJ162" s="19">
        <v>0</v>
      </c>
      <c r="BK162" s="19">
        <v>0</v>
      </c>
      <c r="BL162" s="19">
        <v>0</v>
      </c>
      <c r="BM162" s="19">
        <v>0</v>
      </c>
      <c r="BN162" s="19">
        <v>0</v>
      </c>
      <c r="BO162" s="19">
        <v>0</v>
      </c>
      <c r="BP162" s="19">
        <v>0</v>
      </c>
      <c r="BQ162" s="19">
        <v>0</v>
      </c>
      <c r="BR162" s="19">
        <v>0</v>
      </c>
    </row>
    <row r="163" spans="1:70" s="16" customFormat="1">
      <c r="A163" s="16">
        <v>3</v>
      </c>
      <c r="B163" s="16">
        <v>200</v>
      </c>
      <c r="C163" s="17" t="s">
        <v>69</v>
      </c>
      <c r="D163" s="16">
        <v>5.0999999999999996</v>
      </c>
      <c r="E163" s="18">
        <f t="shared" si="334"/>
        <v>188.49599999999998</v>
      </c>
      <c r="F163" s="19">
        <f t="shared" si="334"/>
        <v>45.848999999999997</v>
      </c>
      <c r="G163" s="19">
        <f t="shared" si="334"/>
        <v>5.0949</v>
      </c>
      <c r="H163" s="19">
        <f t="shared" si="334"/>
        <v>188.51130000000001</v>
      </c>
      <c r="I163" s="18">
        <f t="shared" si="335"/>
        <v>100.0081168831169</v>
      </c>
      <c r="J163" s="19">
        <f t="shared" si="336"/>
        <v>0</v>
      </c>
      <c r="K163" s="19">
        <f t="shared" si="336"/>
        <v>0</v>
      </c>
      <c r="L163" s="18">
        <f t="shared" si="337"/>
        <v>0</v>
      </c>
      <c r="M163" s="19">
        <f t="shared" si="338"/>
        <v>0</v>
      </c>
      <c r="N163" s="19">
        <f t="shared" si="338"/>
        <v>0</v>
      </c>
      <c r="O163" s="18">
        <f t="shared" si="339"/>
        <v>0</v>
      </c>
      <c r="P163" s="19">
        <f t="shared" si="340"/>
        <v>0</v>
      </c>
      <c r="Q163" s="19">
        <f t="shared" si="340"/>
        <v>0</v>
      </c>
      <c r="R163" s="19">
        <f t="shared" si="340"/>
        <v>0</v>
      </c>
      <c r="S163" s="19">
        <f t="shared" si="341"/>
        <v>0</v>
      </c>
      <c r="T163" s="18">
        <f t="shared" si="342"/>
        <v>0</v>
      </c>
      <c r="U163" s="19">
        <f t="shared" si="343"/>
        <v>0</v>
      </c>
      <c r="V163" s="19">
        <f t="shared" si="343"/>
        <v>0.72929999999999995</v>
      </c>
      <c r="W163" s="19">
        <f t="shared" si="344"/>
        <v>26.984099999999998</v>
      </c>
      <c r="X163" s="19">
        <f t="shared" si="345"/>
        <v>14.31547619047619</v>
      </c>
      <c r="Y163" s="19">
        <f t="shared" si="346"/>
        <v>3.7229999999999999</v>
      </c>
      <c r="Z163" s="19">
        <f t="shared" si="346"/>
        <v>0.41819999999999996</v>
      </c>
      <c r="AA163" s="19">
        <f t="shared" si="347"/>
        <v>0.19589041095890411</v>
      </c>
      <c r="AB163" s="19">
        <f t="shared" si="348"/>
        <v>1.7439024390243902</v>
      </c>
      <c r="AC163" s="19">
        <f t="shared" si="349"/>
        <v>0</v>
      </c>
      <c r="AD163" s="19">
        <f t="shared" si="349"/>
        <v>0</v>
      </c>
      <c r="AE163" s="19" t="e">
        <f t="shared" si="350"/>
        <v>#DIV/0!</v>
      </c>
      <c r="AF163" s="19">
        <f t="shared" si="351"/>
        <v>0</v>
      </c>
      <c r="AG163" s="19">
        <f t="shared" si="351"/>
        <v>0</v>
      </c>
      <c r="AH163" s="19">
        <f t="shared" si="351"/>
        <v>0.26009999999999994</v>
      </c>
      <c r="AI163" s="19">
        <f t="shared" si="351"/>
        <v>0</v>
      </c>
      <c r="AJ163" s="19">
        <f t="shared" si="351"/>
        <v>0</v>
      </c>
      <c r="AK163" s="19">
        <f t="shared" si="351"/>
        <v>0</v>
      </c>
      <c r="AL163" s="19">
        <f t="shared" si="351"/>
        <v>0</v>
      </c>
      <c r="AM163" s="19">
        <f t="shared" si="351"/>
        <v>0</v>
      </c>
      <c r="AN163" s="19">
        <f t="shared" si="352"/>
        <v>3696</v>
      </c>
      <c r="AO163" s="31"/>
      <c r="AP163" s="17" t="s">
        <v>69</v>
      </c>
      <c r="AQ163" s="16">
        <v>100</v>
      </c>
      <c r="AR163" s="19">
        <v>3696</v>
      </c>
      <c r="AS163" s="19">
        <v>899</v>
      </c>
      <c r="AT163" s="19">
        <v>99.9</v>
      </c>
      <c r="AU163" s="19">
        <v>3696.3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19">
        <v>14.3</v>
      </c>
      <c r="BF163" s="19">
        <v>529.1</v>
      </c>
      <c r="BG163" s="19">
        <v>73</v>
      </c>
      <c r="BH163" s="19">
        <v>8.1999999999999993</v>
      </c>
      <c r="BI163" s="19">
        <v>0</v>
      </c>
      <c r="BJ163" s="19">
        <v>0</v>
      </c>
      <c r="BK163" s="19">
        <v>0</v>
      </c>
      <c r="BL163" s="19">
        <v>0</v>
      </c>
      <c r="BM163" s="19">
        <v>5.0999999999999996</v>
      </c>
      <c r="BN163" s="19">
        <v>0</v>
      </c>
      <c r="BO163" s="19">
        <v>0</v>
      </c>
      <c r="BP163" s="19">
        <v>0</v>
      </c>
      <c r="BQ163" s="19">
        <v>0</v>
      </c>
      <c r="BR163" s="19">
        <v>0</v>
      </c>
    </row>
    <row r="164" spans="1:70" s="16" customFormat="1">
      <c r="A164" s="16">
        <v>3</v>
      </c>
      <c r="B164" s="16">
        <v>200</v>
      </c>
      <c r="C164" s="17" t="s">
        <v>84</v>
      </c>
      <c r="D164" s="16">
        <v>1.9</v>
      </c>
      <c r="E164" s="18">
        <f t="shared" si="334"/>
        <v>0</v>
      </c>
      <c r="F164" s="19">
        <f t="shared" si="334"/>
        <v>0</v>
      </c>
      <c r="G164" s="19">
        <f t="shared" si="334"/>
        <v>0</v>
      </c>
      <c r="H164" s="19">
        <f t="shared" si="334"/>
        <v>0</v>
      </c>
      <c r="I164" s="18" t="e">
        <f t="shared" si="335"/>
        <v>#DIV/0!</v>
      </c>
      <c r="J164" s="19">
        <f>AV164*($D164/$AQ164)</f>
        <v>0</v>
      </c>
      <c r="K164" s="19">
        <f>AW164*($D164/$AQ164)</f>
        <v>0</v>
      </c>
      <c r="L164" s="18" t="e">
        <f t="shared" si="337"/>
        <v>#DIV/0!</v>
      </c>
      <c r="M164" s="19">
        <f>AX164*($D164/$AQ164)</f>
        <v>0</v>
      </c>
      <c r="N164" s="19">
        <f>AY164*($D164/$AQ164)</f>
        <v>0</v>
      </c>
      <c r="O164" s="18" t="e">
        <f t="shared" si="339"/>
        <v>#DIV/0!</v>
      </c>
      <c r="P164" s="19">
        <f t="shared" si="340"/>
        <v>0</v>
      </c>
      <c r="Q164" s="19">
        <f t="shared" si="340"/>
        <v>0</v>
      </c>
      <c r="R164" s="19">
        <f t="shared" si="340"/>
        <v>0</v>
      </c>
      <c r="S164" s="19">
        <f t="shared" si="341"/>
        <v>0</v>
      </c>
      <c r="T164" s="18" t="e">
        <f t="shared" si="342"/>
        <v>#DIV/0!</v>
      </c>
      <c r="U164" s="19">
        <f>BD164*($D164/$AQ164)</f>
        <v>0</v>
      </c>
      <c r="V164" s="19">
        <f>BE164*($D164/$AQ164)</f>
        <v>0</v>
      </c>
      <c r="W164" s="19">
        <f t="shared" si="344"/>
        <v>0</v>
      </c>
      <c r="X164" s="19" t="e">
        <f t="shared" si="345"/>
        <v>#DIV/0!</v>
      </c>
      <c r="Y164" s="19">
        <f>BG164*($D164/$AQ164)</f>
        <v>0</v>
      </c>
      <c r="Z164" s="19">
        <f>BH164*($D164/$AQ164)</f>
        <v>0</v>
      </c>
      <c r="AA164" s="19" t="e">
        <f t="shared" si="347"/>
        <v>#DIV/0!</v>
      </c>
      <c r="AB164" s="19" t="e">
        <f t="shared" si="348"/>
        <v>#DIV/0!</v>
      </c>
      <c r="AC164" s="19">
        <f>BI164*($D164/$AQ164)</f>
        <v>0</v>
      </c>
      <c r="AD164" s="19">
        <f>BJ164*($D164/$AQ164)</f>
        <v>0</v>
      </c>
      <c r="AE164" s="19" t="e">
        <f t="shared" si="350"/>
        <v>#DIV/0!</v>
      </c>
      <c r="AF164" s="19">
        <f t="shared" si="351"/>
        <v>0</v>
      </c>
      <c r="AG164" s="19">
        <f t="shared" si="351"/>
        <v>0</v>
      </c>
      <c r="AH164" s="19">
        <f t="shared" si="351"/>
        <v>0</v>
      </c>
      <c r="AI164" s="19">
        <f t="shared" si="351"/>
        <v>0</v>
      </c>
      <c r="AJ164" s="19">
        <f t="shared" si="351"/>
        <v>0</v>
      </c>
      <c r="AK164" s="19">
        <f t="shared" si="351"/>
        <v>0</v>
      </c>
      <c r="AL164" s="19">
        <f t="shared" si="351"/>
        <v>0</v>
      </c>
      <c r="AM164" s="19">
        <f t="shared" si="351"/>
        <v>0</v>
      </c>
      <c r="AN164" s="19">
        <f>E164/D164*100</f>
        <v>0</v>
      </c>
      <c r="AO164" s="30"/>
      <c r="AP164" s="17" t="s">
        <v>84</v>
      </c>
      <c r="AQ164" s="16">
        <v>100</v>
      </c>
      <c r="AR164" s="19">
        <v>0</v>
      </c>
      <c r="AS164" s="19">
        <v>0</v>
      </c>
      <c r="AT164" s="19">
        <v>0</v>
      </c>
      <c r="AU164" s="19">
        <v>0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19">
        <v>0</v>
      </c>
      <c r="BF164" s="19">
        <v>0</v>
      </c>
      <c r="BG164" s="19">
        <v>0</v>
      </c>
      <c r="BH164" s="19">
        <v>0</v>
      </c>
      <c r="BI164" s="19">
        <v>0</v>
      </c>
      <c r="BJ164" s="19">
        <v>0</v>
      </c>
      <c r="BK164" s="19">
        <v>0</v>
      </c>
      <c r="BL164" s="19">
        <v>0</v>
      </c>
      <c r="BM164" s="19">
        <v>0</v>
      </c>
      <c r="BN164" s="19">
        <v>0</v>
      </c>
      <c r="BO164" s="19">
        <v>0</v>
      </c>
      <c r="BP164" s="19">
        <v>0</v>
      </c>
      <c r="BQ164" s="19">
        <v>0</v>
      </c>
      <c r="BR164" s="19">
        <v>0</v>
      </c>
    </row>
    <row r="165" spans="1:70" s="16" customFormat="1">
      <c r="A165" s="16">
        <v>3</v>
      </c>
      <c r="B165" s="16">
        <v>200</v>
      </c>
      <c r="C165" s="17" t="s">
        <v>105</v>
      </c>
      <c r="D165" s="16">
        <v>107</v>
      </c>
      <c r="E165" s="18">
        <f t="shared" si="334"/>
        <v>208.65</v>
      </c>
      <c r="F165" s="19">
        <f t="shared" si="334"/>
        <v>49.915500000000002</v>
      </c>
      <c r="G165" s="19">
        <f t="shared" si="334"/>
        <v>1.7120000000000002</v>
      </c>
      <c r="H165" s="19">
        <f t="shared" si="334"/>
        <v>63.344000000000008</v>
      </c>
      <c r="I165" s="18">
        <f t="shared" si="335"/>
        <v>30.358974358974361</v>
      </c>
      <c r="J165" s="19">
        <f>AV165*($D165/$AQ165)</f>
        <v>3.5310000000000001</v>
      </c>
      <c r="K165" s="19">
        <f>AW165*($D165/$AQ165)</f>
        <v>60.027000000000008</v>
      </c>
      <c r="L165" s="18">
        <f t="shared" si="337"/>
        <v>28.769230769230774</v>
      </c>
      <c r="M165" s="19">
        <f>AX165*($D165/$AQ165)</f>
        <v>5.3500000000000005</v>
      </c>
      <c r="N165" s="19">
        <f>AY165*($D165/$AQ165)</f>
        <v>85.600000000000009</v>
      </c>
      <c r="O165" s="18">
        <f t="shared" si="339"/>
        <v>41.025641025641029</v>
      </c>
      <c r="P165" s="19">
        <f t="shared" si="340"/>
        <v>0</v>
      </c>
      <c r="Q165" s="19">
        <f t="shared" si="340"/>
        <v>0</v>
      </c>
      <c r="R165" s="19">
        <f t="shared" si="340"/>
        <v>0</v>
      </c>
      <c r="S165" s="19">
        <f t="shared" si="341"/>
        <v>0</v>
      </c>
      <c r="T165" s="18">
        <f t="shared" si="342"/>
        <v>0</v>
      </c>
      <c r="U165" s="19">
        <f>BD165*($D165/$AQ165)</f>
        <v>0.14980000000000002</v>
      </c>
      <c r="V165" s="19">
        <f>BE165*($D165/$AQ165)</f>
        <v>1.07</v>
      </c>
      <c r="W165" s="19">
        <f t="shared" si="344"/>
        <v>39.590000000000003</v>
      </c>
      <c r="X165" s="19">
        <f t="shared" si="345"/>
        <v>18.974358974358978</v>
      </c>
      <c r="Y165" s="19">
        <f>BG165*($D165/$AQ165)</f>
        <v>0.53500000000000003</v>
      </c>
      <c r="Z165" s="19">
        <f>BH165*($D165/$AQ165)</f>
        <v>0</v>
      </c>
      <c r="AA165" s="19">
        <f t="shared" si="347"/>
        <v>2</v>
      </c>
      <c r="AB165" s="19" t="e">
        <f t="shared" si="348"/>
        <v>#DIV/0!</v>
      </c>
      <c r="AC165" s="19">
        <f>BI165*($D165/$AQ165)</f>
        <v>5.3500000000000005</v>
      </c>
      <c r="AD165" s="19">
        <f>BJ165*($D165/$AQ165)</f>
        <v>0</v>
      </c>
      <c r="AE165" s="19" t="e">
        <f t="shared" si="350"/>
        <v>#DIV/0!</v>
      </c>
      <c r="AF165" s="19">
        <f t="shared" si="351"/>
        <v>7.49</v>
      </c>
      <c r="AG165" s="19">
        <f t="shared" si="351"/>
        <v>0</v>
      </c>
      <c r="AH165" s="19">
        <f t="shared" si="351"/>
        <v>5.3500000000000006E-2</v>
      </c>
      <c r="AI165" s="19">
        <f t="shared" si="351"/>
        <v>1.07</v>
      </c>
      <c r="AJ165" s="19">
        <f t="shared" si="351"/>
        <v>0</v>
      </c>
      <c r="AK165" s="19">
        <f t="shared" si="351"/>
        <v>9.6300000000000008</v>
      </c>
      <c r="AL165" s="19">
        <f t="shared" si="351"/>
        <v>22.470000000000002</v>
      </c>
      <c r="AM165" s="19">
        <f t="shared" si="351"/>
        <v>0</v>
      </c>
      <c r="AN165" s="19">
        <f>E165/D165*100</f>
        <v>195</v>
      </c>
      <c r="AO165" s="30"/>
      <c r="AP165" s="17" t="s">
        <v>105</v>
      </c>
      <c r="AQ165" s="16">
        <v>100</v>
      </c>
      <c r="AR165" s="19">
        <v>195</v>
      </c>
      <c r="AS165" s="19">
        <v>46.65</v>
      </c>
      <c r="AT165" s="19">
        <v>1.6</v>
      </c>
      <c r="AU165" s="19">
        <v>59.2</v>
      </c>
      <c r="AV165" s="19">
        <v>3.3</v>
      </c>
      <c r="AW165" s="19">
        <v>56.1</v>
      </c>
      <c r="AX165" s="19">
        <v>5</v>
      </c>
      <c r="AY165" s="19">
        <v>80</v>
      </c>
      <c r="AZ165" s="19">
        <v>0</v>
      </c>
      <c r="BA165" s="19">
        <v>0</v>
      </c>
      <c r="BB165" s="19">
        <v>0</v>
      </c>
      <c r="BC165" s="19">
        <v>0</v>
      </c>
      <c r="BD165" s="19">
        <v>0.14000000000000001</v>
      </c>
      <c r="BE165" s="19">
        <v>1</v>
      </c>
      <c r="BF165" s="19">
        <v>37</v>
      </c>
      <c r="BG165" s="19">
        <v>0.5</v>
      </c>
      <c r="BH165" s="19">
        <v>0</v>
      </c>
      <c r="BI165" s="19">
        <v>5</v>
      </c>
      <c r="BJ165" s="19">
        <v>0</v>
      </c>
      <c r="BK165" s="19">
        <v>7</v>
      </c>
      <c r="BL165" s="19">
        <v>0</v>
      </c>
      <c r="BM165" s="19">
        <v>0.05</v>
      </c>
      <c r="BN165" s="19">
        <v>1</v>
      </c>
      <c r="BO165" s="19">
        <v>0</v>
      </c>
      <c r="BP165" s="19">
        <v>9</v>
      </c>
      <c r="BQ165" s="19">
        <v>21</v>
      </c>
      <c r="BR165" s="19">
        <v>0</v>
      </c>
    </row>
    <row r="166" spans="1:70" s="16" customFormat="1">
      <c r="A166" s="20"/>
      <c r="B166" s="20"/>
      <c r="C166" s="26"/>
      <c r="D166" s="20"/>
      <c r="E166" s="20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R166" s="19"/>
    </row>
    <row r="167" spans="1:70" s="16" customFormat="1">
      <c r="A167" s="20"/>
      <c r="B167" s="20"/>
      <c r="C167" s="21" t="s">
        <v>26</v>
      </c>
      <c r="D167" s="20">
        <f>SUM(D157:D166)</f>
        <v>522.5</v>
      </c>
      <c r="E167" s="22">
        <f>SUM(E157:E166)</f>
        <v>2769.4906000000005</v>
      </c>
      <c r="F167" s="22">
        <f>SUM(F157:F166)</f>
        <v>662.11752870813405</v>
      </c>
      <c r="G167" s="22">
        <f>SUM(G157:G166)</f>
        <v>22.601299999999998</v>
      </c>
      <c r="H167" s="22">
        <f>SUM(H157:H166)</f>
        <v>836.24810000000014</v>
      </c>
      <c r="I167" s="23">
        <f>H167/$E167*100</f>
        <v>30.195014924405232</v>
      </c>
      <c r="J167" s="22">
        <f>SUM(J157:J166)</f>
        <v>24.559299999999997</v>
      </c>
      <c r="K167" s="22">
        <f>SUM(K157:K166)</f>
        <v>417.9624</v>
      </c>
      <c r="L167" s="23">
        <f>K167/$E167*100</f>
        <v>15.091670648746739</v>
      </c>
      <c r="M167" s="22">
        <f>SUM(M157:M166)</f>
        <v>86.044599999999988</v>
      </c>
      <c r="N167" s="22">
        <f>SUM(N157:N166)</f>
        <v>1376.6943499999998</v>
      </c>
      <c r="O167" s="23">
        <f>N167/$E167*100</f>
        <v>49.709298525873294</v>
      </c>
      <c r="P167" s="22">
        <f>SUM(P157:P166)</f>
        <v>0</v>
      </c>
      <c r="Q167" s="22">
        <f>SUM(Q157:Q166)</f>
        <v>0</v>
      </c>
      <c r="R167" s="22">
        <f>SUM(R157:R166)</f>
        <v>18.678699999999999</v>
      </c>
      <c r="S167" s="22">
        <f>SUM(S157:S166)</f>
        <v>156.153932</v>
      </c>
      <c r="T167" s="23">
        <f>S167/$E167*100</f>
        <v>5.6383629538226261</v>
      </c>
      <c r="U167" s="22">
        <f>SUM(U157:U166)</f>
        <v>2.3979200000000001</v>
      </c>
      <c r="V167" s="22">
        <f>SUM(V157:V166)</f>
        <v>7.9732000000000003</v>
      </c>
      <c r="W167" s="22">
        <f>SUM(W157:W166)</f>
        <v>295.00839999999994</v>
      </c>
      <c r="X167" s="23">
        <f>W167/$E167*100</f>
        <v>10.652081649961183</v>
      </c>
      <c r="Y167" s="22">
        <f>SUM(Y157:Y166)</f>
        <v>6.0885999999999996</v>
      </c>
      <c r="Z167" s="22">
        <f>SUM(Z157:Z166)</f>
        <v>0.62919999999999998</v>
      </c>
      <c r="AA167" s="22">
        <f>V167/Y167</f>
        <v>1.3095292842361135</v>
      </c>
      <c r="AB167" s="22">
        <f>V167/Z167</f>
        <v>12.671964399237128</v>
      </c>
      <c r="AC167" s="22">
        <f>SUM(AC157:AC166)</f>
        <v>31.638700000000004</v>
      </c>
      <c r="AD167" s="22">
        <f>SUM(AD157:AD166)</f>
        <v>37.326100000000004</v>
      </c>
      <c r="AE167" s="22">
        <f>AC167/AD167</f>
        <v>0.84762940676899012</v>
      </c>
      <c r="AF167" s="22">
        <f t="shared" ref="AF167:AM167" si="353">SUM(AF157:AF166)</f>
        <v>7.49</v>
      </c>
      <c r="AG167" s="22">
        <f t="shared" si="353"/>
        <v>0.24062500000000001</v>
      </c>
      <c r="AH167" s="22">
        <f t="shared" si="353"/>
        <v>0.31359999999999993</v>
      </c>
      <c r="AI167" s="22">
        <f t="shared" si="353"/>
        <v>1.7918750000000001</v>
      </c>
      <c r="AJ167" s="22">
        <f t="shared" si="353"/>
        <v>0</v>
      </c>
      <c r="AK167" s="22">
        <f t="shared" si="353"/>
        <v>32.730000000000004</v>
      </c>
      <c r="AL167" s="22">
        <f t="shared" si="353"/>
        <v>22.470000000000002</v>
      </c>
      <c r="AM167" s="22">
        <f t="shared" si="353"/>
        <v>80.010000000000005</v>
      </c>
      <c r="AN167" s="22">
        <f>E167/D167*100</f>
        <v>530.04604784689002</v>
      </c>
      <c r="BR167" s="22"/>
    </row>
    <row r="168" spans="1:70" s="16" customFormat="1">
      <c r="A168" s="20"/>
      <c r="B168" s="20"/>
      <c r="C168" s="21" t="s">
        <v>3</v>
      </c>
      <c r="D168" s="20"/>
      <c r="E168" s="23">
        <f>SUM(G168,J168,M168,R168)</f>
        <v>2786.623732</v>
      </c>
      <c r="F168" s="24"/>
      <c r="G168" s="23">
        <f>G167*37</f>
        <v>836.24809999999991</v>
      </c>
      <c r="H168" s="23"/>
      <c r="I168" s="23"/>
      <c r="J168" s="23">
        <f>J167*17</f>
        <v>417.50809999999996</v>
      </c>
      <c r="K168" s="23"/>
      <c r="L168" s="23"/>
      <c r="M168" s="23">
        <f>M167*16</f>
        <v>1376.7135999999998</v>
      </c>
      <c r="N168" s="24"/>
      <c r="O168" s="23"/>
      <c r="P168" s="24"/>
      <c r="Q168" s="22"/>
      <c r="R168" s="23">
        <f>R167*8.36</f>
        <v>156.15393199999997</v>
      </c>
      <c r="S168" s="24"/>
      <c r="T168" s="23"/>
      <c r="U168" s="22"/>
      <c r="V168" s="22"/>
      <c r="W168" s="22"/>
      <c r="X168" s="23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BR168" s="19"/>
    </row>
    <row r="169" spans="1:70" s="16" customFormat="1">
      <c r="A169" s="20"/>
      <c r="B169" s="20"/>
      <c r="C169" s="21" t="s">
        <v>46</v>
      </c>
      <c r="D169" s="20"/>
      <c r="E169" s="22"/>
      <c r="F169" s="22"/>
      <c r="G169" s="24">
        <f>G168/$E168*100</f>
        <v>30.009365469654298</v>
      </c>
      <c r="H169" s="24"/>
      <c r="I169" s="23"/>
      <c r="J169" s="24">
        <f>J168/$E168*100</f>
        <v>14.982578925370321</v>
      </c>
      <c r="K169" s="24"/>
      <c r="L169" s="23"/>
      <c r="M169" s="24">
        <f>M168/$E168*100</f>
        <v>49.404359267833861</v>
      </c>
      <c r="N169" s="22"/>
      <c r="O169" s="23"/>
      <c r="P169" s="22"/>
      <c r="Q169" s="22"/>
      <c r="R169" s="24">
        <f>R168/$E168*100</f>
        <v>5.6036963371415078</v>
      </c>
      <c r="S169" s="22"/>
      <c r="T169" s="23"/>
      <c r="U169" s="22"/>
      <c r="V169" s="22"/>
      <c r="W169" s="22"/>
      <c r="X169" s="23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BR169" s="19"/>
    </row>
    <row r="170" spans="1:70" s="16" customFormat="1">
      <c r="A170" s="20"/>
      <c r="B170" s="20"/>
      <c r="C170" s="21" t="s">
        <v>47</v>
      </c>
      <c r="D170" s="25">
        <f>E168/D167*100</f>
        <v>533.32511617224884</v>
      </c>
      <c r="E170" s="22"/>
      <c r="F170" s="22"/>
      <c r="G170" s="22"/>
      <c r="H170" s="22"/>
      <c r="I170" s="23"/>
      <c r="J170" s="22"/>
      <c r="K170" s="22"/>
      <c r="L170" s="23"/>
      <c r="M170" s="22"/>
      <c r="N170" s="22"/>
      <c r="O170" s="23">
        <f>SUM(M169:R169)</f>
        <v>55.008055604975368</v>
      </c>
      <c r="P170" s="22"/>
      <c r="Q170" s="22"/>
      <c r="R170" s="22"/>
      <c r="S170" s="22"/>
      <c r="T170" s="23"/>
      <c r="U170" s="22"/>
      <c r="V170" s="22"/>
      <c r="W170" s="22"/>
      <c r="X170" s="23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BR170" s="19"/>
    </row>
    <row r="171" spans="1:70" s="16" customFormat="1">
      <c r="A171" s="20"/>
      <c r="B171" s="20"/>
      <c r="C171" s="21"/>
      <c r="D171" s="20"/>
      <c r="E171" s="22"/>
      <c r="F171" s="22"/>
      <c r="G171" s="22"/>
      <c r="H171" s="22"/>
      <c r="I171" s="23"/>
      <c r="J171" s="22"/>
      <c r="K171" s="22"/>
      <c r="L171" s="23"/>
      <c r="M171" s="22"/>
      <c r="N171" s="22"/>
      <c r="O171" s="23"/>
      <c r="P171" s="22"/>
      <c r="Q171" s="22"/>
      <c r="R171" s="22"/>
      <c r="S171" s="22"/>
      <c r="T171" s="23"/>
      <c r="U171" s="22"/>
      <c r="V171" s="22"/>
      <c r="W171" s="22"/>
      <c r="X171" s="23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BR171" s="19"/>
    </row>
    <row r="172" spans="1:70" s="16" customFormat="1">
      <c r="A172" s="16">
        <v>3</v>
      </c>
      <c r="B172" s="16">
        <v>300</v>
      </c>
      <c r="C172" s="17" t="s">
        <v>82</v>
      </c>
      <c r="D172" s="16">
        <v>35</v>
      </c>
      <c r="E172" s="18">
        <f t="shared" ref="E172:H188" si="354">AR172*($D172/$AQ172)</f>
        <v>475.57586999999995</v>
      </c>
      <c r="F172" s="19">
        <f t="shared" si="354"/>
        <v>113.23235</v>
      </c>
      <c r="G172" s="19">
        <f t="shared" si="354"/>
        <v>0.5146925</v>
      </c>
      <c r="H172" s="19">
        <f t="shared" si="354"/>
        <v>19.043622499999998</v>
      </c>
      <c r="I172" s="18">
        <f t="shared" ref="I172:I193" si="355">H172/$E172*100</f>
        <v>4.0043290043290041</v>
      </c>
      <c r="J172" s="19">
        <f>AV172*($D172/$AQ172)</f>
        <v>9.2644649999999995</v>
      </c>
      <c r="K172" s="19">
        <f>AW172*($D172/$AQ172)</f>
        <v>157.49590499999999</v>
      </c>
      <c r="L172" s="18">
        <f t="shared" ref="L172:L193" si="356">K172/$E172*100</f>
        <v>33.116883116883116</v>
      </c>
      <c r="M172" s="19">
        <f>AX172*($D172/$AQ172)</f>
        <v>19.558315</v>
      </c>
      <c r="N172" s="19">
        <f>AY172*($D172/$AQ172)</f>
        <v>312.93304000000001</v>
      </c>
      <c r="O172" s="18">
        <f t="shared" ref="O172:O193" si="357">N172/$E172*100</f>
        <v>65.800865800865807</v>
      </c>
      <c r="P172" s="19">
        <f t="shared" ref="P172:R188" si="358">AZ172*($D172/$AQ172)</f>
        <v>0</v>
      </c>
      <c r="Q172" s="19">
        <f t="shared" si="358"/>
        <v>0</v>
      </c>
      <c r="R172" s="19">
        <f t="shared" si="358"/>
        <v>8.23508</v>
      </c>
      <c r="S172" s="19">
        <f t="shared" ref="S172:S193" si="359">R172*8.36</f>
        <v>68.845268799999999</v>
      </c>
      <c r="T172" s="18">
        <f t="shared" ref="T172:T193" si="360">S172/$E172*100</f>
        <v>14.476190476190478</v>
      </c>
      <c r="U172" s="19">
        <f>BD172*($D172/$AQ172)</f>
        <v>0</v>
      </c>
      <c r="V172" s="19">
        <f>BE172*($D172/$AQ172)</f>
        <v>0</v>
      </c>
      <c r="W172" s="19">
        <f t="shared" ref="W172:W193" si="361">V172*37</f>
        <v>0</v>
      </c>
      <c r="X172" s="19">
        <f t="shared" ref="X172:X193" si="362">W172/$E172*100</f>
        <v>0</v>
      </c>
      <c r="Y172" s="19">
        <f>BG172*($D172/$AQ172)</f>
        <v>0</v>
      </c>
      <c r="Z172" s="19">
        <f>BH172*($D172/$AQ172)</f>
        <v>0</v>
      </c>
      <c r="AA172" s="19" t="e">
        <f t="shared" ref="AA172:AA193" si="363">V172/Y172</f>
        <v>#DIV/0!</v>
      </c>
      <c r="AB172" s="19" t="e">
        <f t="shared" ref="AB172:AB193" si="364">V172/Z172</f>
        <v>#DIV/0!</v>
      </c>
      <c r="AC172" s="19">
        <f>BI172*($D172/$AQ172)</f>
        <v>0</v>
      </c>
      <c r="AD172" s="19">
        <f>BJ172*($D172/$AQ172)</f>
        <v>0</v>
      </c>
      <c r="AE172" s="19" t="e">
        <f t="shared" ref="AE172:AE193" si="365">AC172/AD172</f>
        <v>#DIV/0!</v>
      </c>
      <c r="AF172" s="19">
        <f t="shared" ref="AF172:AM188" si="366">BK172*($D172/$AQ172)</f>
        <v>0</v>
      </c>
      <c r="AG172" s="19">
        <f t="shared" si="366"/>
        <v>0</v>
      </c>
      <c r="AH172" s="19">
        <f t="shared" si="366"/>
        <v>0</v>
      </c>
      <c r="AI172" s="19">
        <f t="shared" si="366"/>
        <v>0</v>
      </c>
      <c r="AJ172" s="19">
        <f t="shared" si="366"/>
        <v>0</v>
      </c>
      <c r="AK172" s="19">
        <f t="shared" si="366"/>
        <v>0</v>
      </c>
      <c r="AL172" s="19">
        <f t="shared" si="366"/>
        <v>0</v>
      </c>
      <c r="AM172" s="19">
        <f t="shared" si="366"/>
        <v>35</v>
      </c>
      <c r="AN172" s="19">
        <f>E172/D172*100</f>
        <v>1358.7882</v>
      </c>
      <c r="AO172" s="31"/>
      <c r="AP172" s="17" t="s">
        <v>82</v>
      </c>
      <c r="AQ172" s="16">
        <v>100</v>
      </c>
      <c r="AR172" s="19">
        <v>1358.7882</v>
      </c>
      <c r="AS172" s="19">
        <v>323.52100000000002</v>
      </c>
      <c r="AT172" s="19">
        <v>1.47055</v>
      </c>
      <c r="AU172" s="19">
        <v>54.410350000000001</v>
      </c>
      <c r="AV172" s="19">
        <v>26.469899999999999</v>
      </c>
      <c r="AW172" s="19">
        <v>449.98829999999998</v>
      </c>
      <c r="AX172" s="19">
        <v>55.880900000000004</v>
      </c>
      <c r="AY172" s="19">
        <v>894.09440000000006</v>
      </c>
      <c r="AZ172" s="19">
        <v>0</v>
      </c>
      <c r="BA172" s="19">
        <v>0</v>
      </c>
      <c r="BB172" s="19">
        <v>23.5288</v>
      </c>
      <c r="BC172" s="19">
        <v>196.70076799999998</v>
      </c>
      <c r="BD172" s="19">
        <v>0</v>
      </c>
      <c r="BE172" s="19">
        <v>0</v>
      </c>
      <c r="BF172" s="19">
        <v>0</v>
      </c>
      <c r="BG172" s="19">
        <v>0</v>
      </c>
      <c r="BH172" s="19">
        <v>0</v>
      </c>
      <c r="BI172" s="19">
        <v>0</v>
      </c>
      <c r="BJ172" s="19">
        <v>0</v>
      </c>
      <c r="BK172" s="19">
        <v>0</v>
      </c>
      <c r="BL172" s="19">
        <v>0</v>
      </c>
      <c r="BM172" s="19">
        <v>0</v>
      </c>
      <c r="BN172" s="19">
        <v>0</v>
      </c>
      <c r="BO172" s="19">
        <v>0</v>
      </c>
      <c r="BP172" s="19">
        <v>0</v>
      </c>
      <c r="BQ172" s="19">
        <v>0</v>
      </c>
      <c r="BR172" s="19">
        <v>100</v>
      </c>
    </row>
    <row r="173" spans="1:70" s="16" customFormat="1">
      <c r="A173" s="16">
        <v>3</v>
      </c>
      <c r="B173" s="16">
        <v>300</v>
      </c>
      <c r="C173" s="17" t="s">
        <v>77</v>
      </c>
      <c r="D173" s="16">
        <v>43.7</v>
      </c>
      <c r="E173" s="18">
        <f t="shared" si="354"/>
        <v>633.65000000000009</v>
      </c>
      <c r="F173" s="19">
        <f t="shared" si="354"/>
        <v>149.01700000000002</v>
      </c>
      <c r="G173" s="19">
        <f t="shared" si="354"/>
        <v>0.56810000000000005</v>
      </c>
      <c r="H173" s="19">
        <f t="shared" si="354"/>
        <v>21.019700000000004</v>
      </c>
      <c r="I173" s="18">
        <f t="shared" si="355"/>
        <v>3.317241379310345</v>
      </c>
      <c r="J173" s="19">
        <f t="shared" ref="J173:K188" si="367">AV173*($D173/$AQ173)</f>
        <v>4.107800000000001</v>
      </c>
      <c r="K173" s="19">
        <f t="shared" si="367"/>
        <v>69.832600000000014</v>
      </c>
      <c r="L173" s="18">
        <f t="shared" si="356"/>
        <v>11.020689655172413</v>
      </c>
      <c r="M173" s="19">
        <f t="shared" ref="M173:N188" si="368">AX173*($D173/$AQ173)</f>
        <v>33.954900000000002</v>
      </c>
      <c r="N173" s="19">
        <f t="shared" si="368"/>
        <v>543.27840000000003</v>
      </c>
      <c r="O173" s="18">
        <f t="shared" si="357"/>
        <v>85.737931034482756</v>
      </c>
      <c r="P173" s="19">
        <f t="shared" si="358"/>
        <v>0</v>
      </c>
      <c r="Q173" s="19">
        <f t="shared" si="358"/>
        <v>0</v>
      </c>
      <c r="R173" s="19">
        <f t="shared" si="358"/>
        <v>1.7917000000000001</v>
      </c>
      <c r="S173" s="19">
        <f t="shared" si="359"/>
        <v>14.978612</v>
      </c>
      <c r="T173" s="18">
        <f t="shared" si="360"/>
        <v>2.363862068965517</v>
      </c>
      <c r="U173" s="19">
        <f t="shared" ref="U173:V188" si="369">BD173*($D173/$AQ173)</f>
        <v>0</v>
      </c>
      <c r="V173" s="19">
        <f t="shared" si="369"/>
        <v>8.7400000000000019E-2</v>
      </c>
      <c r="W173" s="19">
        <f t="shared" si="361"/>
        <v>3.2338000000000009</v>
      </c>
      <c r="X173" s="19">
        <f t="shared" si="362"/>
        <v>0.51034482758620692</v>
      </c>
      <c r="Y173" s="19">
        <f t="shared" ref="Y173:Z188" si="370">BG173*($D173/$AQ173)</f>
        <v>4.370000000000001E-2</v>
      </c>
      <c r="Z173" s="19">
        <f t="shared" si="370"/>
        <v>0.26220000000000004</v>
      </c>
      <c r="AA173" s="19">
        <f t="shared" si="363"/>
        <v>2</v>
      </c>
      <c r="AB173" s="19">
        <f t="shared" si="364"/>
        <v>0.33333333333333337</v>
      </c>
      <c r="AC173" s="19">
        <f t="shared" ref="AC173:AD188" si="371">BI173*($D173/$AQ173)</f>
        <v>0.65550000000000008</v>
      </c>
      <c r="AD173" s="19">
        <f t="shared" si="371"/>
        <v>33.299400000000006</v>
      </c>
      <c r="AE173" s="19">
        <f t="shared" si="365"/>
        <v>1.968503937007874E-2</v>
      </c>
      <c r="AF173" s="19">
        <f t="shared" si="366"/>
        <v>0</v>
      </c>
      <c r="AG173" s="19">
        <f t="shared" si="366"/>
        <v>0</v>
      </c>
      <c r="AH173" s="19">
        <f t="shared" si="366"/>
        <v>0</v>
      </c>
      <c r="AI173" s="19">
        <f t="shared" si="366"/>
        <v>0</v>
      </c>
      <c r="AJ173" s="19">
        <f t="shared" si="366"/>
        <v>0</v>
      </c>
      <c r="AK173" s="19">
        <f t="shared" si="366"/>
        <v>0</v>
      </c>
      <c r="AL173" s="19">
        <f t="shared" si="366"/>
        <v>0</v>
      </c>
      <c r="AM173" s="19">
        <f t="shared" si="366"/>
        <v>0</v>
      </c>
      <c r="AN173" s="19">
        <f t="shared" ref="AN173:AN193" si="372">E173/D173*100</f>
        <v>1450.0000000000002</v>
      </c>
      <c r="AO173" s="31"/>
      <c r="AP173" s="17" t="s">
        <v>77</v>
      </c>
      <c r="AQ173" s="16">
        <v>100</v>
      </c>
      <c r="AR173" s="19">
        <v>1450</v>
      </c>
      <c r="AS173" s="19">
        <v>341</v>
      </c>
      <c r="AT173" s="19">
        <v>1.3</v>
      </c>
      <c r="AU173" s="19">
        <f>AT173*37</f>
        <v>48.1</v>
      </c>
      <c r="AV173" s="19">
        <v>9.4</v>
      </c>
      <c r="AW173" s="19">
        <f>AV173*17</f>
        <v>159.80000000000001</v>
      </c>
      <c r="AX173" s="19">
        <v>77.7</v>
      </c>
      <c r="AY173" s="19">
        <f>AX173*16</f>
        <v>1243.2</v>
      </c>
      <c r="AZ173" s="19">
        <v>0</v>
      </c>
      <c r="BA173" s="19">
        <v>0</v>
      </c>
      <c r="BB173" s="19">
        <v>4.0999999999999996</v>
      </c>
      <c r="BC173" s="19">
        <f>BB173*8.36</f>
        <v>34.275999999999996</v>
      </c>
      <c r="BD173" s="19">
        <v>0</v>
      </c>
      <c r="BE173" s="19">
        <v>0.2</v>
      </c>
      <c r="BF173" s="19">
        <f>BE173*37</f>
        <v>7.4</v>
      </c>
      <c r="BG173" s="19">
        <v>0.1</v>
      </c>
      <c r="BH173" s="19">
        <v>0.6</v>
      </c>
      <c r="BI173" s="19">
        <v>1.5</v>
      </c>
      <c r="BJ173" s="19">
        <v>76.2</v>
      </c>
      <c r="BK173" s="19"/>
      <c r="BL173" s="19"/>
      <c r="BM173" s="19"/>
      <c r="BN173" s="19"/>
      <c r="BO173" s="19"/>
      <c r="BP173" s="19"/>
      <c r="BQ173" s="19"/>
      <c r="BR173" s="19">
        <v>0</v>
      </c>
    </row>
    <row r="174" spans="1:70" s="16" customFormat="1">
      <c r="A174" s="16">
        <v>3</v>
      </c>
      <c r="B174" s="16">
        <v>300</v>
      </c>
      <c r="C174" s="17" t="s">
        <v>83</v>
      </c>
      <c r="D174" s="16">
        <v>2</v>
      </c>
      <c r="E174" s="18">
        <f t="shared" si="354"/>
        <v>14.334000000000001</v>
      </c>
      <c r="F174" s="19">
        <f t="shared" si="354"/>
        <v>3.4291866028708138</v>
      </c>
      <c r="G174" s="19">
        <f t="shared" si="354"/>
        <v>0.03</v>
      </c>
      <c r="H174" s="19">
        <f t="shared" si="354"/>
        <v>1.1100000000000001</v>
      </c>
      <c r="I174" s="18">
        <f t="shared" si="355"/>
        <v>7.7438258685642527</v>
      </c>
      <c r="J174" s="19">
        <f t="shared" si="367"/>
        <v>0.71200000000000008</v>
      </c>
      <c r="K174" s="19">
        <f t="shared" si="367"/>
        <v>12.104000000000001</v>
      </c>
      <c r="L174" s="18">
        <f t="shared" si="356"/>
        <v>84.442584065857389</v>
      </c>
      <c r="M174" s="19">
        <f t="shared" si="368"/>
        <v>7.0000000000000007E-2</v>
      </c>
      <c r="N174" s="19">
        <f t="shared" si="368"/>
        <v>1.1200000000000001</v>
      </c>
      <c r="O174" s="18">
        <f t="shared" si="357"/>
        <v>7.813590065578345</v>
      </c>
      <c r="P174" s="19">
        <f t="shared" si="358"/>
        <v>0</v>
      </c>
      <c r="Q174" s="19">
        <f t="shared" si="358"/>
        <v>0</v>
      </c>
      <c r="R174" s="19">
        <f t="shared" si="358"/>
        <v>0</v>
      </c>
      <c r="S174" s="19">
        <f t="shared" si="359"/>
        <v>0</v>
      </c>
      <c r="T174" s="18">
        <f t="shared" si="360"/>
        <v>0</v>
      </c>
      <c r="U174" s="19">
        <f t="shared" si="369"/>
        <v>2.5000000000000001E-3</v>
      </c>
      <c r="V174" s="19">
        <f t="shared" si="369"/>
        <v>0</v>
      </c>
      <c r="W174" s="19">
        <f t="shared" si="361"/>
        <v>0</v>
      </c>
      <c r="X174" s="19">
        <f t="shared" si="362"/>
        <v>0</v>
      </c>
      <c r="Y174" s="19">
        <f t="shared" si="370"/>
        <v>0</v>
      </c>
      <c r="Z174" s="19">
        <f t="shared" si="370"/>
        <v>0</v>
      </c>
      <c r="AA174" s="19" t="e">
        <f t="shared" si="363"/>
        <v>#DIV/0!</v>
      </c>
      <c r="AB174" s="19" t="e">
        <f t="shared" si="364"/>
        <v>#DIV/0!</v>
      </c>
      <c r="AC174" s="19">
        <f t="shared" si="371"/>
        <v>0</v>
      </c>
      <c r="AD174" s="19">
        <f t="shared" si="371"/>
        <v>7.0000000000000007E-2</v>
      </c>
      <c r="AE174" s="19">
        <f t="shared" si="365"/>
        <v>0</v>
      </c>
      <c r="AF174" s="19">
        <f t="shared" si="366"/>
        <v>0</v>
      </c>
      <c r="AG174" s="19">
        <f t="shared" si="366"/>
        <v>0.39400000000000002</v>
      </c>
      <c r="AH174" s="19">
        <f t="shared" si="366"/>
        <v>0</v>
      </c>
      <c r="AI174" s="19">
        <f t="shared" si="366"/>
        <v>0</v>
      </c>
      <c r="AJ174" s="19">
        <f t="shared" si="366"/>
        <v>0</v>
      </c>
      <c r="AK174" s="19">
        <f t="shared" si="366"/>
        <v>0</v>
      </c>
      <c r="AL174" s="19">
        <f t="shared" si="366"/>
        <v>0</v>
      </c>
      <c r="AM174" s="19">
        <f t="shared" si="366"/>
        <v>0</v>
      </c>
      <c r="AN174" s="19">
        <f t="shared" si="372"/>
        <v>716.7</v>
      </c>
      <c r="AO174" s="31"/>
      <c r="AP174" s="17" t="s">
        <v>83</v>
      </c>
      <c r="AQ174" s="16">
        <v>100</v>
      </c>
      <c r="AR174" s="19">
        <v>716.7</v>
      </c>
      <c r="AS174" s="19">
        <v>171.45933014354068</v>
      </c>
      <c r="AT174" s="19">
        <v>1.5</v>
      </c>
      <c r="AU174" s="19">
        <v>55.5</v>
      </c>
      <c r="AV174" s="19">
        <v>35.6</v>
      </c>
      <c r="AW174" s="19">
        <v>605.20000000000005</v>
      </c>
      <c r="AX174" s="19">
        <v>3.5</v>
      </c>
      <c r="AY174" s="19">
        <v>56</v>
      </c>
      <c r="AZ174" s="19">
        <v>0</v>
      </c>
      <c r="BA174" s="19">
        <v>0</v>
      </c>
      <c r="BB174" s="19">
        <v>0</v>
      </c>
      <c r="BC174" s="19">
        <v>0</v>
      </c>
      <c r="BD174" s="19">
        <v>0.125</v>
      </c>
      <c r="BE174" s="19">
        <v>0</v>
      </c>
      <c r="BF174" s="19">
        <v>0</v>
      </c>
      <c r="BG174" s="19">
        <v>0</v>
      </c>
      <c r="BH174" s="19">
        <v>0</v>
      </c>
      <c r="BI174" s="19">
        <v>0</v>
      </c>
      <c r="BJ174" s="19">
        <v>3.5</v>
      </c>
      <c r="BK174" s="19">
        <v>0</v>
      </c>
      <c r="BL174" s="19">
        <v>19.7</v>
      </c>
      <c r="BM174" s="19">
        <v>0</v>
      </c>
      <c r="BN174" s="19">
        <v>0</v>
      </c>
      <c r="BO174" s="19">
        <v>0</v>
      </c>
      <c r="BP174" s="19">
        <v>0</v>
      </c>
      <c r="BQ174" s="19">
        <v>0</v>
      </c>
      <c r="BR174" s="19">
        <v>0</v>
      </c>
    </row>
    <row r="175" spans="1:70" s="16" customFormat="1">
      <c r="A175" s="16">
        <v>3</v>
      </c>
      <c r="B175" s="16">
        <v>300</v>
      </c>
      <c r="C175" s="17" t="s">
        <v>27</v>
      </c>
      <c r="D175" s="16">
        <v>1.3</v>
      </c>
      <c r="E175" s="18">
        <f t="shared" si="354"/>
        <v>0</v>
      </c>
      <c r="F175" s="19">
        <f t="shared" si="354"/>
        <v>0</v>
      </c>
      <c r="G175" s="19">
        <f t="shared" si="354"/>
        <v>0</v>
      </c>
      <c r="H175" s="19">
        <f t="shared" si="354"/>
        <v>0</v>
      </c>
      <c r="I175" s="18" t="e">
        <f t="shared" si="355"/>
        <v>#DIV/0!</v>
      </c>
      <c r="J175" s="19">
        <f t="shared" si="367"/>
        <v>0</v>
      </c>
      <c r="K175" s="19">
        <f t="shared" si="367"/>
        <v>0</v>
      </c>
      <c r="L175" s="18" t="e">
        <f t="shared" si="356"/>
        <v>#DIV/0!</v>
      </c>
      <c r="M175" s="19">
        <f t="shared" si="368"/>
        <v>0</v>
      </c>
      <c r="N175" s="19">
        <f t="shared" si="368"/>
        <v>0</v>
      </c>
      <c r="O175" s="18" t="e">
        <f t="shared" si="357"/>
        <v>#DIV/0!</v>
      </c>
      <c r="P175" s="19">
        <f t="shared" si="358"/>
        <v>0</v>
      </c>
      <c r="Q175" s="19">
        <f t="shared" si="358"/>
        <v>0</v>
      </c>
      <c r="R175" s="19">
        <f t="shared" si="358"/>
        <v>0</v>
      </c>
      <c r="S175" s="19">
        <f t="shared" si="359"/>
        <v>0</v>
      </c>
      <c r="T175" s="18" t="e">
        <f t="shared" si="360"/>
        <v>#DIV/0!</v>
      </c>
      <c r="U175" s="19">
        <f t="shared" si="369"/>
        <v>1.2626250000000001</v>
      </c>
      <c r="V175" s="19">
        <f t="shared" si="369"/>
        <v>0</v>
      </c>
      <c r="W175" s="19">
        <f t="shared" si="361"/>
        <v>0</v>
      </c>
      <c r="X175" s="19" t="e">
        <f t="shared" si="362"/>
        <v>#DIV/0!</v>
      </c>
      <c r="Y175" s="19">
        <f t="shared" si="370"/>
        <v>0</v>
      </c>
      <c r="Z175" s="19">
        <f t="shared" si="370"/>
        <v>0</v>
      </c>
      <c r="AA175" s="19" t="e">
        <f t="shared" si="363"/>
        <v>#DIV/0!</v>
      </c>
      <c r="AB175" s="19" t="e">
        <f t="shared" si="364"/>
        <v>#DIV/0!</v>
      </c>
      <c r="AC175" s="19">
        <f t="shared" si="371"/>
        <v>0</v>
      </c>
      <c r="AD175" s="19">
        <f t="shared" si="371"/>
        <v>0</v>
      </c>
      <c r="AE175" s="19" t="e">
        <f t="shared" si="365"/>
        <v>#DIV/0!</v>
      </c>
      <c r="AF175" s="19">
        <f t="shared" si="366"/>
        <v>0</v>
      </c>
      <c r="AG175" s="19">
        <f t="shared" si="366"/>
        <v>0</v>
      </c>
      <c r="AH175" s="19">
        <f t="shared" si="366"/>
        <v>0</v>
      </c>
      <c r="AI175" s="19">
        <f t="shared" si="366"/>
        <v>0</v>
      </c>
      <c r="AJ175" s="19">
        <f t="shared" si="366"/>
        <v>0</v>
      </c>
      <c r="AK175" s="19">
        <f t="shared" si="366"/>
        <v>0</v>
      </c>
      <c r="AL175" s="19">
        <f t="shared" si="366"/>
        <v>0</v>
      </c>
      <c r="AM175" s="19">
        <f t="shared" si="366"/>
        <v>0</v>
      </c>
      <c r="AN175" s="19">
        <f t="shared" si="372"/>
        <v>0</v>
      </c>
      <c r="AO175" s="31"/>
      <c r="AP175" s="17" t="s">
        <v>27</v>
      </c>
      <c r="AQ175" s="16">
        <v>100</v>
      </c>
      <c r="AR175" s="19">
        <v>0</v>
      </c>
      <c r="AS175" s="19">
        <v>0</v>
      </c>
      <c r="AT175" s="19">
        <v>0</v>
      </c>
      <c r="AU175" s="19">
        <v>0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97.125</v>
      </c>
      <c r="BE175" s="19">
        <v>0</v>
      </c>
      <c r="BF175" s="19">
        <v>0</v>
      </c>
      <c r="BG175" s="19">
        <v>0</v>
      </c>
      <c r="BH175" s="19">
        <v>0</v>
      </c>
      <c r="BI175" s="19">
        <v>0</v>
      </c>
      <c r="BJ175" s="19">
        <v>0</v>
      </c>
      <c r="BK175" s="19">
        <v>0</v>
      </c>
      <c r="BL175" s="19">
        <v>0</v>
      </c>
      <c r="BM175" s="19">
        <v>0</v>
      </c>
      <c r="BN175" s="19">
        <v>0</v>
      </c>
      <c r="BO175" s="19">
        <v>0</v>
      </c>
      <c r="BP175" s="19">
        <v>0</v>
      </c>
      <c r="BQ175" s="19">
        <v>0</v>
      </c>
      <c r="BR175" s="19">
        <v>0</v>
      </c>
    </row>
    <row r="176" spans="1:70" s="16" customFormat="1">
      <c r="A176" s="16">
        <v>3</v>
      </c>
      <c r="B176" s="16">
        <v>300</v>
      </c>
      <c r="C176" s="17" t="s">
        <v>86</v>
      </c>
      <c r="D176" s="16">
        <v>7</v>
      </c>
      <c r="E176" s="18">
        <f t="shared" si="354"/>
        <v>117.60000000000001</v>
      </c>
      <c r="F176" s="19">
        <f t="shared" si="354"/>
        <v>28.133700000000005</v>
      </c>
      <c r="G176" s="19">
        <f t="shared" si="354"/>
        <v>0</v>
      </c>
      <c r="H176" s="19">
        <f t="shared" si="354"/>
        <v>0</v>
      </c>
      <c r="I176" s="18">
        <f t="shared" si="355"/>
        <v>0</v>
      </c>
      <c r="J176" s="19">
        <f t="shared" si="367"/>
        <v>0</v>
      </c>
      <c r="K176" s="19">
        <f t="shared" si="367"/>
        <v>0</v>
      </c>
      <c r="L176" s="18">
        <f t="shared" si="356"/>
        <v>0</v>
      </c>
      <c r="M176" s="19">
        <f t="shared" si="368"/>
        <v>7.3500000000000005</v>
      </c>
      <c r="N176" s="19">
        <f t="shared" si="368"/>
        <v>117.60000000000001</v>
      </c>
      <c r="O176" s="18">
        <f t="shared" si="357"/>
        <v>100</v>
      </c>
      <c r="P176" s="19">
        <f t="shared" si="358"/>
        <v>0</v>
      </c>
      <c r="Q176" s="19">
        <f t="shared" si="358"/>
        <v>0</v>
      </c>
      <c r="R176" s="19">
        <f t="shared" si="358"/>
        <v>0</v>
      </c>
      <c r="S176" s="19">
        <f t="shared" si="359"/>
        <v>0</v>
      </c>
      <c r="T176" s="18">
        <f t="shared" si="360"/>
        <v>0</v>
      </c>
      <c r="U176" s="19">
        <f t="shared" si="369"/>
        <v>0</v>
      </c>
      <c r="V176" s="19">
        <f t="shared" si="369"/>
        <v>0</v>
      </c>
      <c r="W176" s="19">
        <f t="shared" si="361"/>
        <v>0</v>
      </c>
      <c r="X176" s="19">
        <f t="shared" si="362"/>
        <v>0</v>
      </c>
      <c r="Y176" s="19">
        <f t="shared" si="370"/>
        <v>0</v>
      </c>
      <c r="Z176" s="19">
        <f t="shared" si="370"/>
        <v>0</v>
      </c>
      <c r="AA176" s="19" t="e">
        <f t="shared" si="363"/>
        <v>#DIV/0!</v>
      </c>
      <c r="AB176" s="19" t="e">
        <f t="shared" si="364"/>
        <v>#DIV/0!</v>
      </c>
      <c r="AC176" s="19">
        <f t="shared" si="371"/>
        <v>7.3500000000000005</v>
      </c>
      <c r="AD176" s="19">
        <f t="shared" si="371"/>
        <v>0</v>
      </c>
      <c r="AE176" s="19" t="e">
        <f t="shared" si="365"/>
        <v>#DIV/0!</v>
      </c>
      <c r="AF176" s="19">
        <f t="shared" si="366"/>
        <v>0</v>
      </c>
      <c r="AG176" s="19">
        <f t="shared" si="366"/>
        <v>0</v>
      </c>
      <c r="AH176" s="19">
        <f t="shared" si="366"/>
        <v>0</v>
      </c>
      <c r="AI176" s="19">
        <f t="shared" si="366"/>
        <v>0</v>
      </c>
      <c r="AJ176" s="19">
        <f t="shared" si="366"/>
        <v>0</v>
      </c>
      <c r="AK176" s="19">
        <f t="shared" si="366"/>
        <v>0</v>
      </c>
      <c r="AL176" s="19">
        <f t="shared" si="366"/>
        <v>0</v>
      </c>
      <c r="AM176" s="19">
        <f t="shared" si="366"/>
        <v>0</v>
      </c>
      <c r="AN176" s="19">
        <f t="shared" si="372"/>
        <v>1680</v>
      </c>
      <c r="AO176" s="31"/>
      <c r="AP176" s="17" t="s">
        <v>86</v>
      </c>
      <c r="AQ176" s="16">
        <v>100</v>
      </c>
      <c r="AR176" s="19">
        <v>1680</v>
      </c>
      <c r="AS176" s="19">
        <v>401.91</v>
      </c>
      <c r="AT176" s="19">
        <v>0</v>
      </c>
      <c r="AU176" s="19">
        <v>0</v>
      </c>
      <c r="AV176" s="19">
        <v>0</v>
      </c>
      <c r="AW176" s="19">
        <v>0</v>
      </c>
      <c r="AX176" s="19">
        <v>105</v>
      </c>
      <c r="AY176" s="19">
        <v>1680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19">
        <v>0</v>
      </c>
      <c r="BF176" s="19">
        <v>0</v>
      </c>
      <c r="BG176" s="19">
        <v>0</v>
      </c>
      <c r="BH176" s="19">
        <v>0</v>
      </c>
      <c r="BI176" s="19">
        <v>105</v>
      </c>
      <c r="BJ176" s="19">
        <v>0</v>
      </c>
      <c r="BK176" s="19">
        <v>0</v>
      </c>
      <c r="BL176" s="19">
        <v>0</v>
      </c>
      <c r="BM176" s="19">
        <v>0</v>
      </c>
      <c r="BN176" s="19">
        <v>0</v>
      </c>
      <c r="BO176" s="19">
        <v>0</v>
      </c>
      <c r="BP176" s="19">
        <v>0</v>
      </c>
      <c r="BQ176" s="19">
        <v>0</v>
      </c>
      <c r="BR176" s="19">
        <v>0</v>
      </c>
    </row>
    <row r="177" spans="1:70" s="16" customFormat="1">
      <c r="A177" s="16">
        <v>3</v>
      </c>
      <c r="B177" s="16">
        <v>300</v>
      </c>
      <c r="C177" s="17" t="s">
        <v>162</v>
      </c>
      <c r="D177" s="16">
        <v>11.1</v>
      </c>
      <c r="E177" s="18">
        <f t="shared" si="354"/>
        <v>410.25600000000003</v>
      </c>
      <c r="F177" s="19">
        <f t="shared" si="354"/>
        <v>99.789000000000001</v>
      </c>
      <c r="G177" s="19">
        <f t="shared" si="354"/>
        <v>11.088900000000001</v>
      </c>
      <c r="H177" s="19">
        <f t="shared" si="354"/>
        <v>410.28930000000003</v>
      </c>
      <c r="I177" s="18">
        <f t="shared" si="355"/>
        <v>100.00811688311688</v>
      </c>
      <c r="J177" s="19">
        <f t="shared" si="367"/>
        <v>0</v>
      </c>
      <c r="K177" s="19">
        <f t="shared" si="367"/>
        <v>0</v>
      </c>
      <c r="L177" s="18">
        <f t="shared" si="356"/>
        <v>0</v>
      </c>
      <c r="M177" s="19">
        <f t="shared" si="368"/>
        <v>0</v>
      </c>
      <c r="N177" s="19">
        <f t="shared" si="368"/>
        <v>0</v>
      </c>
      <c r="O177" s="18">
        <f t="shared" si="357"/>
        <v>0</v>
      </c>
      <c r="P177" s="19">
        <f t="shared" si="358"/>
        <v>0</v>
      </c>
      <c r="Q177" s="19">
        <f t="shared" si="358"/>
        <v>0</v>
      </c>
      <c r="R177" s="19">
        <f t="shared" si="358"/>
        <v>0</v>
      </c>
      <c r="S177" s="19">
        <f t="shared" si="359"/>
        <v>0</v>
      </c>
      <c r="T177" s="18">
        <f t="shared" si="360"/>
        <v>0</v>
      </c>
      <c r="U177" s="19">
        <f t="shared" si="369"/>
        <v>0</v>
      </c>
      <c r="V177" s="19">
        <f t="shared" si="369"/>
        <v>1.5873000000000002</v>
      </c>
      <c r="W177" s="19">
        <f t="shared" si="361"/>
        <v>58.730100000000007</v>
      </c>
      <c r="X177" s="19">
        <f t="shared" si="362"/>
        <v>14.315476190476192</v>
      </c>
      <c r="Y177" s="19">
        <f t="shared" si="370"/>
        <v>8.1029999999999998</v>
      </c>
      <c r="Z177" s="19">
        <f t="shared" si="370"/>
        <v>0.9101999999999999</v>
      </c>
      <c r="AA177" s="19">
        <f t="shared" si="363"/>
        <v>0.19589041095890414</v>
      </c>
      <c r="AB177" s="19">
        <f t="shared" si="364"/>
        <v>1.7439024390243907</v>
      </c>
      <c r="AC177" s="19">
        <f t="shared" si="371"/>
        <v>0</v>
      </c>
      <c r="AD177" s="19">
        <f t="shared" si="371"/>
        <v>0</v>
      </c>
      <c r="AE177" s="19" t="e">
        <f t="shared" si="365"/>
        <v>#DIV/0!</v>
      </c>
      <c r="AF177" s="19">
        <f t="shared" si="366"/>
        <v>0</v>
      </c>
      <c r="AG177" s="19">
        <f t="shared" si="366"/>
        <v>0</v>
      </c>
      <c r="AH177" s="19">
        <f t="shared" si="366"/>
        <v>0.56609999999999994</v>
      </c>
      <c r="AI177" s="19">
        <f t="shared" si="366"/>
        <v>0</v>
      </c>
      <c r="AJ177" s="19">
        <f t="shared" si="366"/>
        <v>0</v>
      </c>
      <c r="AK177" s="19">
        <f t="shared" si="366"/>
        <v>0</v>
      </c>
      <c r="AL177" s="19">
        <f t="shared" si="366"/>
        <v>0</v>
      </c>
      <c r="AM177" s="19">
        <f t="shared" si="366"/>
        <v>0</v>
      </c>
      <c r="AN177" s="19">
        <f t="shared" si="372"/>
        <v>3696</v>
      </c>
      <c r="AO177" s="31"/>
      <c r="AP177" s="17" t="s">
        <v>69</v>
      </c>
      <c r="AQ177" s="16">
        <v>100</v>
      </c>
      <c r="AR177" s="19">
        <v>3696</v>
      </c>
      <c r="AS177" s="19">
        <v>899</v>
      </c>
      <c r="AT177" s="19">
        <v>99.9</v>
      </c>
      <c r="AU177" s="19">
        <v>3696.3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19">
        <v>14.3</v>
      </c>
      <c r="BF177" s="19">
        <v>529.1</v>
      </c>
      <c r="BG177" s="19">
        <v>73</v>
      </c>
      <c r="BH177" s="19">
        <v>8.1999999999999993</v>
      </c>
      <c r="BI177" s="19">
        <v>0</v>
      </c>
      <c r="BJ177" s="19">
        <v>0</v>
      </c>
      <c r="BK177" s="19">
        <v>0</v>
      </c>
      <c r="BL177" s="19">
        <v>0</v>
      </c>
      <c r="BM177" s="19">
        <v>5.0999999999999996</v>
      </c>
      <c r="BN177" s="19">
        <v>0</v>
      </c>
      <c r="BO177" s="19">
        <v>0</v>
      </c>
      <c r="BP177" s="19">
        <v>0</v>
      </c>
      <c r="BQ177" s="19">
        <v>0</v>
      </c>
      <c r="BR177" s="19">
        <v>0</v>
      </c>
    </row>
    <row r="178" spans="1:70" s="16" customFormat="1">
      <c r="A178" s="16">
        <v>3</v>
      </c>
      <c r="B178" s="16">
        <v>300</v>
      </c>
      <c r="C178" s="17" t="s">
        <v>181</v>
      </c>
      <c r="D178" s="16">
        <v>98.7</v>
      </c>
      <c r="E178" s="18">
        <f t="shared" si="354"/>
        <v>0</v>
      </c>
      <c r="F178" s="19">
        <f t="shared" si="354"/>
        <v>0</v>
      </c>
      <c r="G178" s="19">
        <f t="shared" si="354"/>
        <v>0</v>
      </c>
      <c r="H178" s="19">
        <f t="shared" si="354"/>
        <v>0</v>
      </c>
      <c r="I178" s="18" t="e">
        <f t="shared" si="355"/>
        <v>#DIV/0!</v>
      </c>
      <c r="J178" s="19">
        <f t="shared" si="367"/>
        <v>0</v>
      </c>
      <c r="K178" s="19">
        <f t="shared" si="367"/>
        <v>0</v>
      </c>
      <c r="L178" s="18" t="e">
        <f t="shared" si="356"/>
        <v>#DIV/0!</v>
      </c>
      <c r="M178" s="19">
        <f t="shared" si="368"/>
        <v>0</v>
      </c>
      <c r="N178" s="19">
        <f t="shared" si="368"/>
        <v>0</v>
      </c>
      <c r="O178" s="18" t="e">
        <f t="shared" si="357"/>
        <v>#DIV/0!</v>
      </c>
      <c r="P178" s="19">
        <f t="shared" si="358"/>
        <v>0</v>
      </c>
      <c r="Q178" s="19">
        <f t="shared" si="358"/>
        <v>0</v>
      </c>
      <c r="R178" s="19">
        <f t="shared" si="358"/>
        <v>0</v>
      </c>
      <c r="S178" s="19">
        <f t="shared" si="359"/>
        <v>0</v>
      </c>
      <c r="T178" s="18" t="e">
        <f t="shared" si="360"/>
        <v>#DIV/0!</v>
      </c>
      <c r="U178" s="19">
        <f t="shared" si="369"/>
        <v>0</v>
      </c>
      <c r="V178" s="19">
        <f t="shared" si="369"/>
        <v>0</v>
      </c>
      <c r="W178" s="19">
        <f t="shared" si="361"/>
        <v>0</v>
      </c>
      <c r="X178" s="19" t="e">
        <f t="shared" si="362"/>
        <v>#DIV/0!</v>
      </c>
      <c r="Y178" s="19">
        <f t="shared" si="370"/>
        <v>0</v>
      </c>
      <c r="Z178" s="19">
        <f t="shared" si="370"/>
        <v>0</v>
      </c>
      <c r="AA178" s="19" t="e">
        <f t="shared" si="363"/>
        <v>#DIV/0!</v>
      </c>
      <c r="AB178" s="19" t="e">
        <f t="shared" si="364"/>
        <v>#DIV/0!</v>
      </c>
      <c r="AC178" s="19">
        <f t="shared" si="371"/>
        <v>0</v>
      </c>
      <c r="AD178" s="19">
        <f t="shared" si="371"/>
        <v>0</v>
      </c>
      <c r="AE178" s="19" t="e">
        <f t="shared" si="365"/>
        <v>#DIV/0!</v>
      </c>
      <c r="AF178" s="19">
        <f t="shared" si="366"/>
        <v>0</v>
      </c>
      <c r="AG178" s="19">
        <f t="shared" si="366"/>
        <v>0</v>
      </c>
      <c r="AH178" s="19">
        <f t="shared" si="366"/>
        <v>0</v>
      </c>
      <c r="AI178" s="19">
        <f t="shared" si="366"/>
        <v>0</v>
      </c>
      <c r="AJ178" s="19">
        <f t="shared" si="366"/>
        <v>0</v>
      </c>
      <c r="AK178" s="19">
        <f t="shared" si="366"/>
        <v>0</v>
      </c>
      <c r="AL178" s="19">
        <f t="shared" si="366"/>
        <v>0</v>
      </c>
      <c r="AM178" s="19">
        <f t="shared" si="366"/>
        <v>0</v>
      </c>
      <c r="AN178" s="19">
        <f t="shared" si="372"/>
        <v>0</v>
      </c>
      <c r="AO178" s="31"/>
      <c r="AP178" s="17" t="s">
        <v>84</v>
      </c>
      <c r="AQ178" s="16">
        <v>100</v>
      </c>
      <c r="AR178" s="19">
        <v>0</v>
      </c>
      <c r="AS178" s="19">
        <v>0</v>
      </c>
      <c r="AT178" s="19">
        <v>0</v>
      </c>
      <c r="AU178" s="19">
        <v>0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19">
        <v>0</v>
      </c>
      <c r="BF178" s="19">
        <v>0</v>
      </c>
      <c r="BG178" s="19">
        <v>0</v>
      </c>
      <c r="BH178" s="19">
        <v>0</v>
      </c>
      <c r="BI178" s="19">
        <v>0</v>
      </c>
      <c r="BJ178" s="19">
        <v>0</v>
      </c>
      <c r="BK178" s="19">
        <v>0</v>
      </c>
      <c r="BL178" s="19">
        <v>0</v>
      </c>
      <c r="BM178" s="19">
        <v>0</v>
      </c>
      <c r="BN178" s="19">
        <v>0</v>
      </c>
      <c r="BO178" s="19">
        <v>0</v>
      </c>
      <c r="BP178" s="19">
        <v>0</v>
      </c>
      <c r="BQ178" s="19">
        <v>0</v>
      </c>
      <c r="BR178" s="19">
        <v>0</v>
      </c>
    </row>
    <row r="179" spans="1:70" s="16" customFormat="1">
      <c r="A179" s="16">
        <v>3</v>
      </c>
      <c r="B179" s="16">
        <v>300</v>
      </c>
      <c r="C179" s="17" t="s">
        <v>116</v>
      </c>
      <c r="D179" s="16">
        <v>0.5</v>
      </c>
      <c r="E179" s="18">
        <f t="shared" si="354"/>
        <v>4.0500000000000007</v>
      </c>
      <c r="F179" s="19">
        <f t="shared" si="354"/>
        <v>0.9688995215311007</v>
      </c>
      <c r="G179" s="19">
        <f t="shared" si="354"/>
        <v>0</v>
      </c>
      <c r="H179" s="19">
        <f t="shared" si="354"/>
        <v>0</v>
      </c>
      <c r="I179" s="18">
        <f t="shared" si="355"/>
        <v>0</v>
      </c>
      <c r="J179" s="19">
        <f t="shared" si="367"/>
        <v>0.05</v>
      </c>
      <c r="K179" s="19">
        <f t="shared" si="367"/>
        <v>0.85000000000000009</v>
      </c>
      <c r="L179" s="18">
        <f t="shared" si="356"/>
        <v>20.987654320987652</v>
      </c>
      <c r="M179" s="19">
        <f t="shared" si="368"/>
        <v>0.2</v>
      </c>
      <c r="N179" s="19">
        <f t="shared" si="368"/>
        <v>3.2</v>
      </c>
      <c r="O179" s="18">
        <f t="shared" si="357"/>
        <v>79.012345679012341</v>
      </c>
      <c r="P179" s="19">
        <f t="shared" si="358"/>
        <v>0</v>
      </c>
      <c r="Q179" s="19">
        <f t="shared" si="358"/>
        <v>0</v>
      </c>
      <c r="R179" s="19">
        <f t="shared" si="358"/>
        <v>0</v>
      </c>
      <c r="S179" s="19">
        <f t="shared" si="359"/>
        <v>0</v>
      </c>
      <c r="T179" s="18">
        <f t="shared" si="360"/>
        <v>0</v>
      </c>
      <c r="U179" s="19">
        <f t="shared" si="369"/>
        <v>3.7500000000000001E-4</v>
      </c>
      <c r="V179" s="19">
        <f t="shared" si="369"/>
        <v>0</v>
      </c>
      <c r="W179" s="19">
        <f t="shared" si="361"/>
        <v>0</v>
      </c>
      <c r="X179" s="19">
        <f t="shared" si="362"/>
        <v>0</v>
      </c>
      <c r="Y179" s="19">
        <f t="shared" si="370"/>
        <v>0</v>
      </c>
      <c r="Z179" s="19">
        <f t="shared" si="370"/>
        <v>0</v>
      </c>
      <c r="AA179" s="19" t="e">
        <f t="shared" si="363"/>
        <v>#DIV/0!</v>
      </c>
      <c r="AB179" s="19" t="e">
        <f t="shared" si="364"/>
        <v>#DIV/0!</v>
      </c>
      <c r="AC179" s="19">
        <f t="shared" si="371"/>
        <v>0</v>
      </c>
      <c r="AD179" s="19">
        <f t="shared" si="371"/>
        <v>0</v>
      </c>
      <c r="AE179" s="19" t="e">
        <f t="shared" si="365"/>
        <v>#DIV/0!</v>
      </c>
      <c r="AF179" s="19">
        <f t="shared" si="366"/>
        <v>0</v>
      </c>
      <c r="AG179" s="19">
        <f t="shared" si="366"/>
        <v>0</v>
      </c>
      <c r="AH179" s="19">
        <f t="shared" si="366"/>
        <v>0</v>
      </c>
      <c r="AI179" s="19">
        <f t="shared" si="366"/>
        <v>0</v>
      </c>
      <c r="AJ179" s="19">
        <f t="shared" si="366"/>
        <v>0</v>
      </c>
      <c r="AK179" s="19">
        <f t="shared" si="366"/>
        <v>28.15</v>
      </c>
      <c r="AL179" s="19">
        <f t="shared" si="366"/>
        <v>0</v>
      </c>
      <c r="AM179" s="19">
        <f t="shared" si="366"/>
        <v>0</v>
      </c>
      <c r="AN179" s="19">
        <f t="shared" si="372"/>
        <v>810.00000000000011</v>
      </c>
      <c r="AO179" s="31"/>
      <c r="AP179" s="17" t="s">
        <v>116</v>
      </c>
      <c r="AQ179" s="16">
        <v>1</v>
      </c>
      <c r="AR179" s="19">
        <v>8.1000000000000014</v>
      </c>
      <c r="AS179" s="19">
        <v>1.9377990430622014</v>
      </c>
      <c r="AT179" s="19">
        <v>0</v>
      </c>
      <c r="AU179" s="19">
        <v>0</v>
      </c>
      <c r="AV179" s="19">
        <v>0.1</v>
      </c>
      <c r="AW179" s="19">
        <v>1.7000000000000002</v>
      </c>
      <c r="AX179" s="19">
        <v>0.4</v>
      </c>
      <c r="AY179" s="19">
        <v>6.4</v>
      </c>
      <c r="AZ179" s="19">
        <v>0</v>
      </c>
      <c r="BA179" s="19">
        <v>0</v>
      </c>
      <c r="BB179" s="19">
        <v>0</v>
      </c>
      <c r="BC179" s="19">
        <v>0</v>
      </c>
      <c r="BD179" s="19">
        <v>7.5000000000000002E-4</v>
      </c>
      <c r="BE179" s="19">
        <v>0</v>
      </c>
      <c r="BF179" s="19">
        <v>0</v>
      </c>
      <c r="BG179" s="19">
        <v>0</v>
      </c>
      <c r="BH179" s="19">
        <v>0</v>
      </c>
      <c r="BI179" s="19">
        <v>0</v>
      </c>
      <c r="BJ179" s="19">
        <v>0</v>
      </c>
      <c r="BK179" s="19">
        <v>0</v>
      </c>
      <c r="BL179" s="19">
        <v>0</v>
      </c>
      <c r="BM179" s="19">
        <v>0</v>
      </c>
      <c r="BN179" s="19">
        <v>0</v>
      </c>
      <c r="BO179" s="19">
        <v>0</v>
      </c>
      <c r="BP179" s="19">
        <v>56.3</v>
      </c>
      <c r="BQ179" s="19">
        <v>0</v>
      </c>
      <c r="BR179" s="19">
        <v>0</v>
      </c>
    </row>
    <row r="180" spans="1:70" s="16" customFormat="1">
      <c r="C180" s="17"/>
      <c r="E180" s="18"/>
      <c r="F180" s="19"/>
      <c r="G180" s="19"/>
      <c r="H180" s="19"/>
      <c r="I180" s="18"/>
      <c r="J180" s="19"/>
      <c r="K180" s="19"/>
      <c r="L180" s="18"/>
      <c r="M180" s="19"/>
      <c r="N180" s="19"/>
      <c r="O180" s="18"/>
      <c r="P180" s="19"/>
      <c r="Q180" s="19"/>
      <c r="R180" s="19"/>
      <c r="S180" s="19"/>
      <c r="T180" s="18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31"/>
      <c r="AP180" s="17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</row>
    <row r="181" spans="1:70" s="16" customFormat="1">
      <c r="A181" s="16">
        <v>3</v>
      </c>
      <c r="B181" s="16">
        <v>300</v>
      </c>
      <c r="C181" s="17" t="s">
        <v>67</v>
      </c>
      <c r="D181" s="16">
        <v>50</v>
      </c>
      <c r="E181" s="18">
        <f t="shared" ref="E181:H181" si="373">AR181*($D181/$AQ181)</f>
        <v>39.544000000000004</v>
      </c>
      <c r="F181" s="19">
        <f t="shared" si="373"/>
        <v>9.4602870813397146</v>
      </c>
      <c r="G181" s="19">
        <f t="shared" si="373"/>
        <v>0.1</v>
      </c>
      <c r="H181" s="19">
        <f t="shared" si="373"/>
        <v>3.7</v>
      </c>
      <c r="I181" s="18">
        <f t="shared" ref="I181" si="374">H181/$E181*100</f>
        <v>9.3566659923123598</v>
      </c>
      <c r="J181" s="19">
        <f t="shared" ref="J181:K181" si="375">AV181*($D181/$AQ181)</f>
        <v>0.5</v>
      </c>
      <c r="K181" s="19">
        <f t="shared" si="375"/>
        <v>8.5</v>
      </c>
      <c r="L181" s="18">
        <f t="shared" ref="L181" si="376">K181/$E181*100</f>
        <v>21.49504349585272</v>
      </c>
      <c r="M181" s="19">
        <f t="shared" ref="M181:N181" si="377">AX181*($D181/$AQ181)</f>
        <v>1.5</v>
      </c>
      <c r="N181" s="19">
        <f t="shared" si="377"/>
        <v>24</v>
      </c>
      <c r="O181" s="18">
        <f t="shared" ref="O181" si="378">N181/$E181*100</f>
        <v>60.691887517701794</v>
      </c>
      <c r="P181" s="19">
        <f t="shared" ref="P181:R181" si="379">AZ181*($D181/$AQ181)</f>
        <v>0</v>
      </c>
      <c r="Q181" s="19">
        <f t="shared" si="379"/>
        <v>0</v>
      </c>
      <c r="R181" s="19">
        <f t="shared" si="379"/>
        <v>0.4</v>
      </c>
      <c r="S181" s="19">
        <f t="shared" ref="S181" si="380">R181*8.36</f>
        <v>3.3439999999999999</v>
      </c>
      <c r="T181" s="18">
        <f t="shared" ref="T181" si="381">S181/$E181*100</f>
        <v>8.456402994133116</v>
      </c>
      <c r="U181" s="19">
        <f t="shared" ref="U181:V181" si="382">BD181*($D181/$AQ181)</f>
        <v>4.8750000000000002E-2</v>
      </c>
      <c r="V181" s="19">
        <f t="shared" si="382"/>
        <v>0</v>
      </c>
      <c r="W181" s="19">
        <f t="shared" ref="W181" si="383">V181*37</f>
        <v>0</v>
      </c>
      <c r="X181" s="19">
        <f t="shared" ref="X181" si="384">W181/$E181*100</f>
        <v>0</v>
      </c>
      <c r="Y181" s="19">
        <f t="shared" ref="Y181:Z181" si="385">BG181*($D181/$AQ181)</f>
        <v>0</v>
      </c>
      <c r="Z181" s="19">
        <f t="shared" si="385"/>
        <v>0</v>
      </c>
      <c r="AA181" s="19" t="e">
        <f t="shared" ref="AA181" si="386">V181/Y181</f>
        <v>#DIV/0!</v>
      </c>
      <c r="AB181" s="19" t="e">
        <f t="shared" ref="AB181" si="387">V181/Z181</f>
        <v>#DIV/0!</v>
      </c>
      <c r="AC181" s="19">
        <f t="shared" ref="AC181:AD181" si="388">BI181*($D181/$AQ181)</f>
        <v>1.4</v>
      </c>
      <c r="AD181" s="19">
        <f t="shared" si="388"/>
        <v>0.1</v>
      </c>
      <c r="AE181" s="19">
        <f t="shared" ref="AE181" si="389">AC181/AD181</f>
        <v>13.999999999999998</v>
      </c>
      <c r="AF181" s="19">
        <f t="shared" ref="AF181:AM181" si="390">BK181*($D181/$AQ181)</f>
        <v>0</v>
      </c>
      <c r="AG181" s="19">
        <f t="shared" si="390"/>
        <v>0.4</v>
      </c>
      <c r="AH181" s="19">
        <f t="shared" si="390"/>
        <v>0.6</v>
      </c>
      <c r="AI181" s="19">
        <f t="shared" si="390"/>
        <v>6</v>
      </c>
      <c r="AJ181" s="19">
        <f t="shared" si="390"/>
        <v>0</v>
      </c>
      <c r="AK181" s="19">
        <f t="shared" si="390"/>
        <v>110</v>
      </c>
      <c r="AL181" s="19">
        <f t="shared" si="390"/>
        <v>0</v>
      </c>
      <c r="AM181" s="19">
        <f t="shared" si="390"/>
        <v>0</v>
      </c>
      <c r="AN181" s="19">
        <f t="shared" ref="AN181" si="391">E181/D181*100</f>
        <v>79.088000000000008</v>
      </c>
      <c r="AO181" s="31"/>
      <c r="AP181" s="17" t="s">
        <v>67</v>
      </c>
      <c r="AQ181" s="16">
        <v>50</v>
      </c>
      <c r="AR181" s="19">
        <v>39.544000000000004</v>
      </c>
      <c r="AS181" s="19">
        <v>9.4602870813397146</v>
      </c>
      <c r="AT181" s="19">
        <v>0.1</v>
      </c>
      <c r="AU181" s="19">
        <v>3.7</v>
      </c>
      <c r="AV181" s="19">
        <v>0.5</v>
      </c>
      <c r="AW181" s="19">
        <v>8.5</v>
      </c>
      <c r="AX181" s="19">
        <v>1.5</v>
      </c>
      <c r="AY181" s="19">
        <v>24</v>
      </c>
      <c r="AZ181" s="19">
        <v>0</v>
      </c>
      <c r="BA181" s="19">
        <v>0</v>
      </c>
      <c r="BB181" s="19">
        <v>0.4</v>
      </c>
      <c r="BC181" s="19">
        <v>3.3439999999999999</v>
      </c>
      <c r="BD181" s="19">
        <v>4.8750000000000002E-2</v>
      </c>
      <c r="BE181" s="19">
        <v>0</v>
      </c>
      <c r="BF181" s="19">
        <v>0</v>
      </c>
      <c r="BG181" s="19">
        <v>0</v>
      </c>
      <c r="BH181" s="19">
        <v>0</v>
      </c>
      <c r="BI181" s="19">
        <v>1.4</v>
      </c>
      <c r="BJ181" s="19">
        <v>0.1</v>
      </c>
      <c r="BK181" s="19">
        <v>0</v>
      </c>
      <c r="BL181" s="19">
        <v>0.4</v>
      </c>
      <c r="BM181" s="19">
        <v>0.6</v>
      </c>
      <c r="BN181" s="19">
        <v>6</v>
      </c>
      <c r="BO181" s="19">
        <v>0</v>
      </c>
      <c r="BP181" s="19">
        <v>110</v>
      </c>
      <c r="BQ181" s="19">
        <v>0</v>
      </c>
      <c r="BR181" s="19">
        <v>0</v>
      </c>
    </row>
    <row r="182" spans="1:70" s="16" customFormat="1">
      <c r="A182" s="16">
        <v>3</v>
      </c>
      <c r="B182" s="16">
        <v>300</v>
      </c>
      <c r="C182" s="17" t="s">
        <v>75</v>
      </c>
      <c r="D182" s="16">
        <v>26</v>
      </c>
      <c r="E182" s="18">
        <f t="shared" si="354"/>
        <v>81.564080000000004</v>
      </c>
      <c r="F182" s="19">
        <f t="shared" si="354"/>
        <v>19.512937799043065</v>
      </c>
      <c r="G182" s="19">
        <f t="shared" si="354"/>
        <v>5.2000000000000005E-2</v>
      </c>
      <c r="H182" s="19">
        <f t="shared" si="354"/>
        <v>1.9240000000000002</v>
      </c>
      <c r="I182" s="18">
        <f t="shared" si="355"/>
        <v>2.3588815076440515</v>
      </c>
      <c r="J182" s="19">
        <f t="shared" si="367"/>
        <v>1.17</v>
      </c>
      <c r="K182" s="19">
        <f t="shared" si="367"/>
        <v>19.89</v>
      </c>
      <c r="L182" s="18">
        <f t="shared" si="356"/>
        <v>24.385734504698636</v>
      </c>
      <c r="M182" s="19">
        <f t="shared" si="368"/>
        <v>3.3540000000000001</v>
      </c>
      <c r="N182" s="19">
        <f t="shared" si="368"/>
        <v>53.664000000000001</v>
      </c>
      <c r="O182" s="18">
        <f t="shared" si="357"/>
        <v>65.793667996990834</v>
      </c>
      <c r="P182" s="19">
        <f t="shared" si="358"/>
        <v>0</v>
      </c>
      <c r="Q182" s="19">
        <f t="shared" si="358"/>
        <v>0</v>
      </c>
      <c r="R182" s="19">
        <f t="shared" si="358"/>
        <v>0.72799999999999998</v>
      </c>
      <c r="S182" s="19">
        <f t="shared" si="359"/>
        <v>6.086079999999999</v>
      </c>
      <c r="T182" s="18">
        <f t="shared" si="360"/>
        <v>7.4617159906664785</v>
      </c>
      <c r="U182" s="19">
        <f t="shared" si="369"/>
        <v>0.156</v>
      </c>
      <c r="V182" s="19">
        <f t="shared" si="369"/>
        <v>0</v>
      </c>
      <c r="W182" s="19">
        <f t="shared" si="361"/>
        <v>0</v>
      </c>
      <c r="X182" s="19">
        <f t="shared" si="362"/>
        <v>0</v>
      </c>
      <c r="Y182" s="19">
        <f t="shared" si="370"/>
        <v>0</v>
      </c>
      <c r="Z182" s="19">
        <f t="shared" si="370"/>
        <v>2.6000000000000002E-2</v>
      </c>
      <c r="AA182" s="19" t="e">
        <f t="shared" si="363"/>
        <v>#DIV/0!</v>
      </c>
      <c r="AB182" s="19">
        <f t="shared" si="364"/>
        <v>0</v>
      </c>
      <c r="AC182" s="19">
        <f t="shared" si="371"/>
        <v>3.2759999999999998</v>
      </c>
      <c r="AD182" s="19">
        <f t="shared" si="371"/>
        <v>7.8E-2</v>
      </c>
      <c r="AE182" s="19">
        <f t="shared" si="365"/>
        <v>42</v>
      </c>
      <c r="AF182" s="19">
        <f t="shared" si="366"/>
        <v>0</v>
      </c>
      <c r="AG182" s="19">
        <f t="shared" si="366"/>
        <v>0</v>
      </c>
      <c r="AH182" s="19">
        <f t="shared" si="366"/>
        <v>1.3962000000000001</v>
      </c>
      <c r="AI182" s="19">
        <f t="shared" si="366"/>
        <v>9.8800000000000008</v>
      </c>
      <c r="AJ182" s="19">
        <f t="shared" si="366"/>
        <v>0</v>
      </c>
      <c r="AK182" s="19">
        <f t="shared" si="366"/>
        <v>338</v>
      </c>
      <c r="AL182" s="19">
        <f t="shared" si="366"/>
        <v>0</v>
      </c>
      <c r="AM182" s="19">
        <f t="shared" si="366"/>
        <v>0</v>
      </c>
      <c r="AN182" s="19">
        <f t="shared" si="372"/>
        <v>313.70800000000003</v>
      </c>
      <c r="AO182" s="31"/>
      <c r="AP182" s="17" t="s">
        <v>75</v>
      </c>
      <c r="AQ182" s="16">
        <v>100</v>
      </c>
      <c r="AR182" s="19">
        <v>313.70800000000003</v>
      </c>
      <c r="AS182" s="19">
        <v>75.049760765550246</v>
      </c>
      <c r="AT182" s="19">
        <v>0.2</v>
      </c>
      <c r="AU182" s="19">
        <v>7.4</v>
      </c>
      <c r="AV182" s="19">
        <v>4.5</v>
      </c>
      <c r="AW182" s="19">
        <v>76.5</v>
      </c>
      <c r="AX182" s="19">
        <v>12.9</v>
      </c>
      <c r="AY182" s="19">
        <v>206.4</v>
      </c>
      <c r="AZ182" s="19">
        <v>0</v>
      </c>
      <c r="BA182" s="19">
        <v>0</v>
      </c>
      <c r="BB182" s="19">
        <v>2.8</v>
      </c>
      <c r="BC182" s="19">
        <v>23.407999999999998</v>
      </c>
      <c r="BD182" s="19">
        <v>0.6</v>
      </c>
      <c r="BE182" s="19">
        <v>0</v>
      </c>
      <c r="BF182" s="19">
        <v>0</v>
      </c>
      <c r="BG182" s="19">
        <v>0</v>
      </c>
      <c r="BH182" s="19">
        <v>0.1</v>
      </c>
      <c r="BI182" s="19">
        <v>12.6</v>
      </c>
      <c r="BJ182" s="19">
        <v>0.3</v>
      </c>
      <c r="BK182" s="19">
        <v>0</v>
      </c>
      <c r="BL182" s="19">
        <v>0</v>
      </c>
      <c r="BM182" s="19">
        <v>5.37</v>
      </c>
      <c r="BN182" s="19">
        <v>38</v>
      </c>
      <c r="BO182" s="19">
        <v>0</v>
      </c>
      <c r="BP182" s="19">
        <v>1300</v>
      </c>
      <c r="BQ182" s="19">
        <v>0</v>
      </c>
      <c r="BR182" s="19">
        <v>0</v>
      </c>
    </row>
    <row r="183" spans="1:70" s="16" customFormat="1">
      <c r="A183" s="16">
        <v>3</v>
      </c>
      <c r="B183" s="16">
        <v>300</v>
      </c>
      <c r="C183" s="17" t="s">
        <v>81</v>
      </c>
      <c r="D183" s="16">
        <v>45</v>
      </c>
      <c r="E183" s="18">
        <f t="shared" si="354"/>
        <v>115.2</v>
      </c>
      <c r="F183" s="19">
        <f t="shared" si="354"/>
        <v>27.45</v>
      </c>
      <c r="G183" s="19">
        <f t="shared" si="354"/>
        <v>0.18000000000000002</v>
      </c>
      <c r="H183" s="19">
        <f t="shared" si="354"/>
        <v>6.66</v>
      </c>
      <c r="I183" s="18">
        <f t="shared" si="355"/>
        <v>5.78125</v>
      </c>
      <c r="J183" s="19">
        <f t="shared" si="367"/>
        <v>2.25</v>
      </c>
      <c r="K183" s="19">
        <f t="shared" si="367"/>
        <v>38.25</v>
      </c>
      <c r="L183" s="18">
        <f t="shared" si="356"/>
        <v>33.203125</v>
      </c>
      <c r="M183" s="19">
        <f t="shared" si="368"/>
        <v>2.7450000000000001</v>
      </c>
      <c r="N183" s="19">
        <f t="shared" si="368"/>
        <v>43.92</v>
      </c>
      <c r="O183" s="18">
        <f t="shared" si="357"/>
        <v>38.125</v>
      </c>
      <c r="P183" s="19">
        <f t="shared" si="358"/>
        <v>0</v>
      </c>
      <c r="Q183" s="19">
        <f t="shared" si="358"/>
        <v>0</v>
      </c>
      <c r="R183" s="19">
        <f t="shared" si="358"/>
        <v>2.9250000000000003</v>
      </c>
      <c r="S183" s="19">
        <f t="shared" si="359"/>
        <v>24.452999999999999</v>
      </c>
      <c r="T183" s="18">
        <f t="shared" si="360"/>
        <v>21.2265625</v>
      </c>
      <c r="U183" s="19">
        <f t="shared" si="369"/>
        <v>0</v>
      </c>
      <c r="V183" s="19">
        <f t="shared" si="369"/>
        <v>4.5000000000000005E-2</v>
      </c>
      <c r="W183" s="19">
        <f t="shared" si="361"/>
        <v>1.6650000000000003</v>
      </c>
      <c r="X183" s="19">
        <f t="shared" si="362"/>
        <v>1.4453125000000002</v>
      </c>
      <c r="Y183" s="19">
        <f t="shared" si="370"/>
        <v>0</v>
      </c>
      <c r="Z183" s="19">
        <f t="shared" si="370"/>
        <v>0</v>
      </c>
      <c r="AA183" s="19" t="e">
        <f t="shared" si="363"/>
        <v>#DIV/0!</v>
      </c>
      <c r="AB183" s="19" t="e">
        <f t="shared" si="364"/>
        <v>#DIV/0!</v>
      </c>
      <c r="AC183" s="19">
        <f t="shared" si="371"/>
        <v>0</v>
      </c>
      <c r="AD183" s="19">
        <f t="shared" si="371"/>
        <v>0</v>
      </c>
      <c r="AE183" s="19" t="e">
        <f t="shared" si="365"/>
        <v>#DIV/0!</v>
      </c>
      <c r="AF183" s="19">
        <f t="shared" si="366"/>
        <v>0</v>
      </c>
      <c r="AG183" s="19">
        <f t="shared" si="366"/>
        <v>0</v>
      </c>
      <c r="AH183" s="19">
        <f t="shared" si="366"/>
        <v>0</v>
      </c>
      <c r="AI183" s="19">
        <f t="shared" si="366"/>
        <v>0</v>
      </c>
      <c r="AJ183" s="19">
        <f t="shared" si="366"/>
        <v>0</v>
      </c>
      <c r="AK183" s="19">
        <f t="shared" si="366"/>
        <v>0</v>
      </c>
      <c r="AL183" s="19">
        <f t="shared" si="366"/>
        <v>0</v>
      </c>
      <c r="AM183" s="19">
        <f t="shared" si="366"/>
        <v>45</v>
      </c>
      <c r="AN183" s="19">
        <f t="shared" si="372"/>
        <v>256</v>
      </c>
      <c r="AO183" s="31"/>
      <c r="AP183" s="17" t="s">
        <v>81</v>
      </c>
      <c r="AQ183" s="16">
        <v>100</v>
      </c>
      <c r="AR183" s="19">
        <v>256</v>
      </c>
      <c r="AS183" s="19">
        <v>61</v>
      </c>
      <c r="AT183" s="19">
        <v>0.4</v>
      </c>
      <c r="AU183" s="19">
        <v>14.8</v>
      </c>
      <c r="AV183" s="19">
        <v>5</v>
      </c>
      <c r="AW183" s="19">
        <v>85</v>
      </c>
      <c r="AX183" s="19">
        <v>6.1</v>
      </c>
      <c r="AY183" s="19">
        <v>97.6</v>
      </c>
      <c r="AZ183" s="19">
        <v>0</v>
      </c>
      <c r="BA183" s="19">
        <v>0</v>
      </c>
      <c r="BB183" s="19">
        <v>6.5</v>
      </c>
      <c r="BC183" s="19">
        <v>54.339999999999996</v>
      </c>
      <c r="BD183" s="19">
        <v>0</v>
      </c>
      <c r="BE183" s="19">
        <v>0.1</v>
      </c>
      <c r="BF183" s="19">
        <v>3.7</v>
      </c>
      <c r="BG183" s="19">
        <v>0</v>
      </c>
      <c r="BH183" s="19">
        <v>0</v>
      </c>
      <c r="BI183" s="19">
        <v>0</v>
      </c>
      <c r="BJ183" s="19">
        <v>0</v>
      </c>
      <c r="BK183" s="19">
        <v>0</v>
      </c>
      <c r="BL183" s="19">
        <v>0</v>
      </c>
      <c r="BM183" s="19">
        <v>0</v>
      </c>
      <c r="BN183" s="19">
        <v>0</v>
      </c>
      <c r="BO183" s="19">
        <v>0</v>
      </c>
      <c r="BP183" s="19">
        <v>0</v>
      </c>
      <c r="BQ183" s="19">
        <v>0</v>
      </c>
      <c r="BR183" s="19">
        <v>100</v>
      </c>
    </row>
    <row r="184" spans="1:70" s="16" customFormat="1">
      <c r="A184" s="16">
        <v>3</v>
      </c>
      <c r="B184" s="16">
        <v>300</v>
      </c>
      <c r="C184" s="17" t="s">
        <v>106</v>
      </c>
      <c r="D184" s="16">
        <v>39.5</v>
      </c>
      <c r="E184" s="18">
        <f t="shared" si="354"/>
        <v>57.275000000000006</v>
      </c>
      <c r="F184" s="19">
        <f t="shared" si="354"/>
        <v>13.43</v>
      </c>
      <c r="G184" s="19">
        <f t="shared" si="354"/>
        <v>0.15800000000000003</v>
      </c>
      <c r="H184" s="19">
        <f t="shared" si="354"/>
        <v>5.846000000000001</v>
      </c>
      <c r="I184" s="18">
        <f t="shared" si="355"/>
        <v>10.206896551724139</v>
      </c>
      <c r="J184" s="19">
        <f t="shared" si="367"/>
        <v>0.43450000000000005</v>
      </c>
      <c r="K184" s="19">
        <f t="shared" si="367"/>
        <v>7.3865000000000016</v>
      </c>
      <c r="L184" s="18">
        <f t="shared" si="356"/>
        <v>12.896551724137934</v>
      </c>
      <c r="M184" s="19">
        <f t="shared" si="368"/>
        <v>2.7650000000000001</v>
      </c>
      <c r="N184" s="19">
        <f t="shared" si="368"/>
        <v>44.24</v>
      </c>
      <c r="O184" s="18">
        <f t="shared" si="357"/>
        <v>77.241379310344826</v>
      </c>
      <c r="P184" s="19">
        <f t="shared" si="358"/>
        <v>0</v>
      </c>
      <c r="Q184" s="19">
        <f t="shared" si="358"/>
        <v>0</v>
      </c>
      <c r="R184" s="19">
        <f t="shared" si="358"/>
        <v>0.47399999999999998</v>
      </c>
      <c r="S184" s="19">
        <f t="shared" si="359"/>
        <v>3.9626399999999995</v>
      </c>
      <c r="T184" s="18">
        <f t="shared" si="360"/>
        <v>6.918620689655171</v>
      </c>
      <c r="U184" s="19">
        <f t="shared" si="369"/>
        <v>7.9000000000000015E-2</v>
      </c>
      <c r="V184" s="19">
        <f t="shared" si="369"/>
        <v>3.9500000000000007E-2</v>
      </c>
      <c r="W184" s="19">
        <f t="shared" si="361"/>
        <v>1.4615000000000002</v>
      </c>
      <c r="X184" s="19">
        <f t="shared" si="362"/>
        <v>2.5517241379310347</v>
      </c>
      <c r="Y184" s="19">
        <f t="shared" si="370"/>
        <v>0</v>
      </c>
      <c r="Z184" s="19">
        <f t="shared" si="370"/>
        <v>7.9000000000000015E-2</v>
      </c>
      <c r="AA184" s="19" t="e">
        <f t="shared" si="363"/>
        <v>#DIV/0!</v>
      </c>
      <c r="AB184" s="19">
        <f t="shared" si="364"/>
        <v>0.5</v>
      </c>
      <c r="AC184" s="19">
        <f t="shared" si="371"/>
        <v>2.6465000000000001</v>
      </c>
      <c r="AD184" s="19">
        <f t="shared" si="371"/>
        <v>3.9500000000000007E-2</v>
      </c>
      <c r="AE184" s="19">
        <f t="shared" si="365"/>
        <v>66.999999999999986</v>
      </c>
      <c r="AF184" s="19">
        <f t="shared" si="366"/>
        <v>0</v>
      </c>
      <c r="AG184" s="19">
        <f t="shared" si="366"/>
        <v>0</v>
      </c>
      <c r="AH184" s="19">
        <f t="shared" si="366"/>
        <v>0.35550000000000004</v>
      </c>
      <c r="AI184" s="19">
        <f t="shared" si="366"/>
        <v>31.995000000000001</v>
      </c>
      <c r="AJ184" s="19">
        <f t="shared" si="366"/>
        <v>0</v>
      </c>
      <c r="AK184" s="19">
        <f t="shared" si="366"/>
        <v>1493.1000000000001</v>
      </c>
      <c r="AL184" s="19">
        <f t="shared" si="366"/>
        <v>0</v>
      </c>
      <c r="AM184" s="19">
        <f t="shared" si="366"/>
        <v>0</v>
      </c>
      <c r="AN184" s="19">
        <f t="shared" si="372"/>
        <v>145.00000000000003</v>
      </c>
      <c r="AO184" s="31"/>
      <c r="AP184" s="17" t="s">
        <v>106</v>
      </c>
      <c r="AQ184" s="16">
        <v>100</v>
      </c>
      <c r="AR184" s="19">
        <v>145</v>
      </c>
      <c r="AS184" s="19">
        <v>34</v>
      </c>
      <c r="AT184" s="19">
        <v>0.4</v>
      </c>
      <c r="AU184" s="19">
        <v>14.8</v>
      </c>
      <c r="AV184" s="19">
        <v>1.1000000000000001</v>
      </c>
      <c r="AW184" s="19">
        <v>18.700000000000003</v>
      </c>
      <c r="AX184" s="19">
        <v>7</v>
      </c>
      <c r="AY184" s="19">
        <v>112</v>
      </c>
      <c r="AZ184" s="19">
        <v>0</v>
      </c>
      <c r="BA184" s="19">
        <v>0</v>
      </c>
      <c r="BB184" s="19">
        <v>1.2</v>
      </c>
      <c r="BC184" s="19">
        <v>10.031999999999998</v>
      </c>
      <c r="BD184" s="19">
        <v>0.2</v>
      </c>
      <c r="BE184" s="19">
        <v>0.1</v>
      </c>
      <c r="BF184" s="19">
        <v>3.7</v>
      </c>
      <c r="BG184" s="19">
        <v>0</v>
      </c>
      <c r="BH184" s="19">
        <v>0.2</v>
      </c>
      <c r="BI184" s="19">
        <v>6.7</v>
      </c>
      <c r="BJ184" s="19">
        <v>0.1</v>
      </c>
      <c r="BK184" s="19">
        <v>0</v>
      </c>
      <c r="BL184" s="19">
        <v>0</v>
      </c>
      <c r="BM184" s="19">
        <v>0.9</v>
      </c>
      <c r="BN184" s="19">
        <v>81</v>
      </c>
      <c r="BO184" s="19">
        <v>0</v>
      </c>
      <c r="BP184" s="19">
        <v>3780</v>
      </c>
      <c r="BQ184" s="19">
        <v>0</v>
      </c>
      <c r="BR184" s="19">
        <v>0</v>
      </c>
    </row>
    <row r="185" spans="1:70" s="16" customFormat="1">
      <c r="A185" s="16">
        <v>3</v>
      </c>
      <c r="B185" s="16">
        <v>300</v>
      </c>
      <c r="C185" s="17" t="s">
        <v>119</v>
      </c>
      <c r="D185" s="16">
        <v>39.200000000000003</v>
      </c>
      <c r="E185" s="18">
        <f t="shared" si="354"/>
        <v>32.481120000000004</v>
      </c>
      <c r="F185" s="19">
        <f t="shared" si="354"/>
        <v>7.7706028708133994</v>
      </c>
      <c r="G185" s="19">
        <f t="shared" si="354"/>
        <v>0.13066666666666668</v>
      </c>
      <c r="H185" s="19">
        <f t="shared" si="354"/>
        <v>4.834666666666668</v>
      </c>
      <c r="I185" s="18">
        <f t="shared" si="355"/>
        <v>14.884544211119158</v>
      </c>
      <c r="J185" s="19">
        <f t="shared" si="367"/>
        <v>0.32666666666666672</v>
      </c>
      <c r="K185" s="19">
        <f t="shared" si="367"/>
        <v>5.5533333333333346</v>
      </c>
      <c r="L185" s="18">
        <f t="shared" si="356"/>
        <v>17.097111593853086</v>
      </c>
      <c r="M185" s="19">
        <f t="shared" si="368"/>
        <v>1.1760000000000002</v>
      </c>
      <c r="N185" s="19">
        <f t="shared" si="368"/>
        <v>18.816000000000003</v>
      </c>
      <c r="O185" s="18">
        <f t="shared" si="357"/>
        <v>57.929036929761047</v>
      </c>
      <c r="P185" s="19">
        <f t="shared" si="358"/>
        <v>0</v>
      </c>
      <c r="Q185" s="19">
        <f t="shared" si="358"/>
        <v>0</v>
      </c>
      <c r="R185" s="19">
        <f t="shared" si="358"/>
        <v>0.39200000000000007</v>
      </c>
      <c r="S185" s="19">
        <f t="shared" si="359"/>
        <v>3.2771200000000005</v>
      </c>
      <c r="T185" s="18">
        <f t="shared" si="360"/>
        <v>10.089307265266715</v>
      </c>
      <c r="U185" s="19">
        <f t="shared" si="369"/>
        <v>1.2740000000000001E-2</v>
      </c>
      <c r="V185" s="19">
        <f t="shared" si="369"/>
        <v>6.533333333333334E-2</v>
      </c>
      <c r="W185" s="19">
        <f t="shared" si="361"/>
        <v>2.4173333333333336</v>
      </c>
      <c r="X185" s="19">
        <f t="shared" si="362"/>
        <v>7.442272105559578</v>
      </c>
      <c r="Y185" s="19">
        <f t="shared" si="370"/>
        <v>6.533333333333334E-2</v>
      </c>
      <c r="Z185" s="19">
        <f t="shared" si="370"/>
        <v>6.533333333333334E-2</v>
      </c>
      <c r="AA185" s="19">
        <f t="shared" si="363"/>
        <v>1</v>
      </c>
      <c r="AB185" s="19">
        <f t="shared" si="364"/>
        <v>1</v>
      </c>
      <c r="AC185" s="19">
        <f t="shared" si="371"/>
        <v>1.1760000000000002</v>
      </c>
      <c r="AD185" s="19">
        <f t="shared" si="371"/>
        <v>0</v>
      </c>
      <c r="AE185" s="19" t="e">
        <f t="shared" si="365"/>
        <v>#DIV/0!</v>
      </c>
      <c r="AF185" s="19">
        <f t="shared" si="366"/>
        <v>0</v>
      </c>
      <c r="AG185" s="19">
        <f t="shared" si="366"/>
        <v>0.52266666666666672</v>
      </c>
      <c r="AH185" s="19">
        <f t="shared" si="366"/>
        <v>0.45733333333333337</v>
      </c>
      <c r="AI185" s="19">
        <f t="shared" si="366"/>
        <v>10.976000000000003</v>
      </c>
      <c r="AJ185" s="19">
        <f t="shared" si="366"/>
        <v>0</v>
      </c>
      <c r="AK185" s="19">
        <f t="shared" si="366"/>
        <v>192.08000000000004</v>
      </c>
      <c r="AL185" s="19">
        <f t="shared" si="366"/>
        <v>0</v>
      </c>
      <c r="AM185" s="19">
        <f t="shared" si="366"/>
        <v>0</v>
      </c>
      <c r="AN185" s="19">
        <f t="shared" si="372"/>
        <v>82.86</v>
      </c>
      <c r="AO185" s="31"/>
      <c r="AP185" s="17" t="s">
        <v>119</v>
      </c>
      <c r="AQ185" s="16">
        <v>60</v>
      </c>
      <c r="AR185" s="19">
        <v>49.716000000000001</v>
      </c>
      <c r="AS185" s="19">
        <v>11.893779904306221</v>
      </c>
      <c r="AT185" s="19">
        <v>0.2</v>
      </c>
      <c r="AU185" s="19">
        <v>7.4</v>
      </c>
      <c r="AV185" s="19">
        <v>0.5</v>
      </c>
      <c r="AW185" s="19">
        <v>8.5</v>
      </c>
      <c r="AX185" s="19">
        <v>1.8</v>
      </c>
      <c r="AY185" s="19">
        <v>28.8</v>
      </c>
      <c r="AZ185" s="19">
        <v>0</v>
      </c>
      <c r="BA185" s="19">
        <v>0</v>
      </c>
      <c r="BB185" s="19">
        <v>0.6</v>
      </c>
      <c r="BC185" s="19">
        <v>5.0159999999999991</v>
      </c>
      <c r="BD185" s="19">
        <v>1.95E-2</v>
      </c>
      <c r="BE185" s="19">
        <v>0.1</v>
      </c>
      <c r="BF185" s="19">
        <v>3.7</v>
      </c>
      <c r="BG185" s="19">
        <v>0.1</v>
      </c>
      <c r="BH185" s="19">
        <v>0.1</v>
      </c>
      <c r="BI185" s="19">
        <v>1.8</v>
      </c>
      <c r="BJ185" s="19">
        <v>0</v>
      </c>
      <c r="BK185" s="19">
        <v>0</v>
      </c>
      <c r="BL185" s="19">
        <v>0.8</v>
      </c>
      <c r="BM185" s="19">
        <v>0.7</v>
      </c>
      <c r="BN185" s="19">
        <v>16.8</v>
      </c>
      <c r="BO185" s="19">
        <v>0</v>
      </c>
      <c r="BP185" s="19">
        <v>294</v>
      </c>
      <c r="BQ185" s="19">
        <v>0</v>
      </c>
      <c r="BR185" s="19">
        <v>0</v>
      </c>
    </row>
    <row r="186" spans="1:70" s="16" customFormat="1">
      <c r="A186" s="16">
        <v>3</v>
      </c>
      <c r="B186" s="16">
        <v>300</v>
      </c>
      <c r="C186" s="17" t="s">
        <v>118</v>
      </c>
      <c r="D186" s="16">
        <v>0</v>
      </c>
      <c r="E186" s="18">
        <f t="shared" si="354"/>
        <v>0</v>
      </c>
      <c r="F186" s="19">
        <f t="shared" si="354"/>
        <v>0</v>
      </c>
      <c r="G186" s="19">
        <f t="shared" si="354"/>
        <v>0</v>
      </c>
      <c r="H186" s="19">
        <f t="shared" si="354"/>
        <v>0</v>
      </c>
      <c r="I186" s="18" t="e">
        <f t="shared" si="355"/>
        <v>#DIV/0!</v>
      </c>
      <c r="J186" s="19">
        <f t="shared" si="367"/>
        <v>0</v>
      </c>
      <c r="K186" s="19">
        <f t="shared" si="367"/>
        <v>0</v>
      </c>
      <c r="L186" s="18" t="e">
        <f t="shared" si="356"/>
        <v>#DIV/0!</v>
      </c>
      <c r="M186" s="19">
        <f t="shared" si="368"/>
        <v>0</v>
      </c>
      <c r="N186" s="19">
        <f t="shared" si="368"/>
        <v>0</v>
      </c>
      <c r="O186" s="18" t="e">
        <f t="shared" si="357"/>
        <v>#DIV/0!</v>
      </c>
      <c r="P186" s="19">
        <f t="shared" si="358"/>
        <v>0</v>
      </c>
      <c r="Q186" s="19">
        <f t="shared" si="358"/>
        <v>0</v>
      </c>
      <c r="R186" s="19">
        <f t="shared" si="358"/>
        <v>0</v>
      </c>
      <c r="S186" s="19">
        <f t="shared" si="359"/>
        <v>0</v>
      </c>
      <c r="T186" s="18" t="e">
        <f t="shared" si="360"/>
        <v>#DIV/0!</v>
      </c>
      <c r="U186" s="19">
        <f t="shared" si="369"/>
        <v>0</v>
      </c>
      <c r="V186" s="19">
        <f t="shared" si="369"/>
        <v>0</v>
      </c>
      <c r="W186" s="19">
        <f t="shared" si="361"/>
        <v>0</v>
      </c>
      <c r="X186" s="19" t="e">
        <f t="shared" si="362"/>
        <v>#DIV/0!</v>
      </c>
      <c r="Y186" s="19">
        <f t="shared" si="370"/>
        <v>0</v>
      </c>
      <c r="Z186" s="19">
        <f t="shared" si="370"/>
        <v>0</v>
      </c>
      <c r="AA186" s="19" t="e">
        <f t="shared" si="363"/>
        <v>#DIV/0!</v>
      </c>
      <c r="AB186" s="19" t="e">
        <f t="shared" si="364"/>
        <v>#DIV/0!</v>
      </c>
      <c r="AC186" s="19">
        <f t="shared" si="371"/>
        <v>0</v>
      </c>
      <c r="AD186" s="19">
        <f t="shared" si="371"/>
        <v>0</v>
      </c>
      <c r="AE186" s="19" t="e">
        <f t="shared" si="365"/>
        <v>#DIV/0!</v>
      </c>
      <c r="AF186" s="19">
        <f t="shared" si="366"/>
        <v>0</v>
      </c>
      <c r="AG186" s="19">
        <f t="shared" si="366"/>
        <v>0</v>
      </c>
      <c r="AH186" s="19">
        <f t="shared" si="366"/>
        <v>0</v>
      </c>
      <c r="AI186" s="19">
        <f t="shared" si="366"/>
        <v>0</v>
      </c>
      <c r="AJ186" s="19">
        <f t="shared" si="366"/>
        <v>0</v>
      </c>
      <c r="AK186" s="19">
        <f t="shared" si="366"/>
        <v>0</v>
      </c>
      <c r="AL186" s="19">
        <f t="shared" si="366"/>
        <v>0</v>
      </c>
      <c r="AM186" s="19">
        <f t="shared" si="366"/>
        <v>0</v>
      </c>
      <c r="AN186" s="19" t="e">
        <f t="shared" si="372"/>
        <v>#DIV/0!</v>
      </c>
      <c r="AO186" s="31"/>
      <c r="AP186" s="17" t="s">
        <v>118</v>
      </c>
      <c r="AQ186" s="16">
        <v>100</v>
      </c>
      <c r="AR186" s="19">
        <v>784</v>
      </c>
      <c r="AS186" s="19">
        <v>187.55980861244021</v>
      </c>
      <c r="AT186" s="19">
        <v>12</v>
      </c>
      <c r="AU186" s="19">
        <v>444</v>
      </c>
      <c r="AV186" s="19">
        <v>20</v>
      </c>
      <c r="AW186" s="19">
        <v>340</v>
      </c>
      <c r="AX186" s="19">
        <v>0</v>
      </c>
      <c r="AY186" s="19">
        <v>0</v>
      </c>
      <c r="AZ186" s="19">
        <v>0</v>
      </c>
      <c r="BA186" s="19">
        <v>0</v>
      </c>
      <c r="BB186" s="19">
        <v>0</v>
      </c>
      <c r="BC186" s="19">
        <v>0</v>
      </c>
      <c r="BD186" s="19">
        <v>0.5</v>
      </c>
      <c r="BE186" s="19">
        <v>8</v>
      </c>
      <c r="BF186" s="19">
        <v>296</v>
      </c>
      <c r="BG186" s="19">
        <v>0</v>
      </c>
      <c r="BH186" s="19">
        <v>0</v>
      </c>
      <c r="BI186" s="19">
        <v>0</v>
      </c>
      <c r="BJ186" s="19">
        <v>0</v>
      </c>
      <c r="BK186" s="19">
        <v>0</v>
      </c>
      <c r="BL186" s="19">
        <v>0</v>
      </c>
      <c r="BM186" s="19">
        <v>0</v>
      </c>
      <c r="BN186" s="19">
        <v>0</v>
      </c>
      <c r="BO186" s="19">
        <v>0</v>
      </c>
      <c r="BP186" s="19">
        <v>0</v>
      </c>
      <c r="BQ186" s="19">
        <v>0</v>
      </c>
      <c r="BR186" s="19">
        <v>0</v>
      </c>
    </row>
    <row r="187" spans="1:70" s="16" customFormat="1">
      <c r="A187" s="16">
        <v>3</v>
      </c>
      <c r="B187" s="16">
        <v>300</v>
      </c>
      <c r="C187" s="17" t="s">
        <v>188</v>
      </c>
      <c r="D187" s="16">
        <v>25.7</v>
      </c>
      <c r="E187" s="18">
        <f t="shared" ref="E187" si="392">AR187*($D187/$AQ187)</f>
        <v>189.40899999999999</v>
      </c>
      <c r="F187" s="19">
        <f t="shared" ref="F187" si="393">AS187*($D187/$AQ187)</f>
        <v>45.489000000000004</v>
      </c>
      <c r="G187" s="19">
        <f t="shared" ref="G187" si="394">AT187*($D187/$AQ187)</f>
        <v>2.6985000000000001</v>
      </c>
      <c r="H187" s="19">
        <f t="shared" ref="H187" si="395">AU187*($D187/$AQ187)</f>
        <v>99.844499999999996</v>
      </c>
      <c r="I187" s="18">
        <f t="shared" ref="I187" si="396">H187/$E187*100</f>
        <v>52.713704206241516</v>
      </c>
      <c r="J187" s="19">
        <f t="shared" ref="J187" si="397">AV187*($D187/$AQ187)</f>
        <v>4.8572999999999995</v>
      </c>
      <c r="K187" s="19">
        <f t="shared" ref="K187" si="398">AW187*($D187/$AQ187)</f>
        <v>82.574099999999987</v>
      </c>
      <c r="L187" s="18">
        <f t="shared" ref="L187" si="399">K187/$E187*100</f>
        <v>43.595658073270009</v>
      </c>
      <c r="M187" s="19">
        <f t="shared" ref="M187" si="400">AX187*($D187/$AQ187)</f>
        <v>0.41120000000000001</v>
      </c>
      <c r="N187" s="19">
        <f t="shared" ref="N187" si="401">AY187*($D187/$AQ187)</f>
        <v>6.5792000000000002</v>
      </c>
      <c r="O187" s="18">
        <f t="shared" ref="O187" si="402">N187/$E187*100</f>
        <v>3.4735413839891454</v>
      </c>
      <c r="P187" s="19">
        <f t="shared" ref="P187" si="403">AZ187*($D187/$AQ187)</f>
        <v>0</v>
      </c>
      <c r="Q187" s="19">
        <f t="shared" ref="Q187" si="404">BA187*($D187/$AQ187)</f>
        <v>0</v>
      </c>
      <c r="R187" s="19">
        <f t="shared" ref="R187" si="405">BB187*($D187/$AQ187)</f>
        <v>0</v>
      </c>
      <c r="S187" s="19">
        <f t="shared" ref="S187" si="406">R187*8.36</f>
        <v>0</v>
      </c>
      <c r="T187" s="18">
        <f t="shared" ref="T187" si="407">S187/$E187*100</f>
        <v>0</v>
      </c>
      <c r="U187" s="19">
        <f t="shared" ref="U187" si="408">BD187*($D187/$AQ187)</f>
        <v>0.1285</v>
      </c>
      <c r="V187" s="19">
        <f t="shared" ref="V187" si="409">BE187*($D187/$AQ187)</f>
        <v>1.8761000000000001</v>
      </c>
      <c r="W187" s="19">
        <f t="shared" ref="W187" si="410">V187*37</f>
        <v>69.415700000000001</v>
      </c>
      <c r="X187" s="19">
        <f t="shared" ref="X187" si="411">W187/$E187*100</f>
        <v>36.648575305291722</v>
      </c>
      <c r="Y187" s="19">
        <f t="shared" ref="Y187" si="412">BG187*($D187/$AQ187)</f>
        <v>0</v>
      </c>
      <c r="Z187" s="19">
        <f t="shared" ref="Z187" si="413">BH187*($D187/$AQ187)</f>
        <v>0</v>
      </c>
      <c r="AA187" s="19" t="e">
        <f t="shared" ref="AA187" si="414">V187/Y187</f>
        <v>#DIV/0!</v>
      </c>
      <c r="AB187" s="19" t="e">
        <f t="shared" ref="AB187" si="415">V187/Z187</f>
        <v>#DIV/0!</v>
      </c>
      <c r="AC187" s="19">
        <f t="shared" ref="AC187" si="416">BI187*($D187/$AQ187)</f>
        <v>0</v>
      </c>
      <c r="AD187" s="19">
        <f t="shared" ref="AD187" si="417">BJ187*($D187/$AQ187)</f>
        <v>0</v>
      </c>
      <c r="AE187" s="19" t="e">
        <f t="shared" ref="AE187" si="418">AC187/AD187</f>
        <v>#DIV/0!</v>
      </c>
      <c r="AF187" s="19">
        <f t="shared" ref="AF187" si="419">BK187*($D187/$AQ187)</f>
        <v>0</v>
      </c>
      <c r="AG187" s="19">
        <f t="shared" ref="AG187" si="420">BL187*($D187/$AQ187)</f>
        <v>0</v>
      </c>
      <c r="AH187" s="19">
        <f t="shared" ref="AH187" si="421">BM187*($D187/$AQ187)</f>
        <v>0</v>
      </c>
      <c r="AI187" s="19">
        <f t="shared" ref="AI187" si="422">BN187*($D187/$AQ187)</f>
        <v>0</v>
      </c>
      <c r="AJ187" s="19">
        <f t="shared" ref="AJ187" si="423">BO187*($D187/$AQ187)</f>
        <v>0</v>
      </c>
      <c r="AK187" s="19">
        <f t="shared" ref="AK187" si="424">BP187*($D187/$AQ187)</f>
        <v>0</v>
      </c>
      <c r="AL187" s="19">
        <f t="shared" ref="AL187" si="425">BQ187*($D187/$AQ187)</f>
        <v>0</v>
      </c>
      <c r="AM187" s="19">
        <f t="shared" ref="AM187" si="426">BR187*($D187/$AQ187)</f>
        <v>0</v>
      </c>
      <c r="AN187" s="19">
        <f t="shared" ref="AN187" si="427">E187/D187*100</f>
        <v>737</v>
      </c>
      <c r="AO187" s="31"/>
      <c r="AP187" s="17" t="s">
        <v>188</v>
      </c>
      <c r="AQ187" s="16">
        <v>100</v>
      </c>
      <c r="AR187" s="19">
        <v>737</v>
      </c>
      <c r="AS187" s="19">
        <v>177</v>
      </c>
      <c r="AT187" s="19">
        <v>10.5</v>
      </c>
      <c r="AU187" s="19">
        <v>388.5</v>
      </c>
      <c r="AV187" s="19">
        <v>18.899999999999999</v>
      </c>
      <c r="AW187" s="19">
        <v>321.29999999999995</v>
      </c>
      <c r="AX187" s="19">
        <v>1.6</v>
      </c>
      <c r="AY187" s="19">
        <v>25.6</v>
      </c>
      <c r="AZ187" s="19">
        <v>0</v>
      </c>
      <c r="BA187" s="19">
        <v>0</v>
      </c>
      <c r="BB187" s="19">
        <v>0</v>
      </c>
      <c r="BC187" s="19">
        <v>0</v>
      </c>
      <c r="BD187" s="19">
        <v>0.5</v>
      </c>
      <c r="BE187" s="19">
        <v>7.3</v>
      </c>
      <c r="BF187" s="19">
        <v>270.09999999999997</v>
      </c>
      <c r="BG187" s="19">
        <v>0</v>
      </c>
      <c r="BH187" s="19">
        <v>0</v>
      </c>
      <c r="BI187" s="19"/>
      <c r="BJ187" s="19"/>
      <c r="BK187" s="19"/>
      <c r="BL187" s="19"/>
      <c r="BM187" s="19"/>
      <c r="BN187" s="19"/>
      <c r="BO187" s="19"/>
      <c r="BP187" s="19"/>
      <c r="BQ187" s="19"/>
      <c r="BR187" s="19">
        <v>0</v>
      </c>
    </row>
    <row r="188" spans="1:70" s="16" customFormat="1">
      <c r="A188" s="16">
        <v>3</v>
      </c>
      <c r="B188" s="16">
        <v>300</v>
      </c>
      <c r="C188" s="17" t="s">
        <v>117</v>
      </c>
      <c r="D188" s="16">
        <v>0.3</v>
      </c>
      <c r="E188" s="18">
        <f t="shared" si="354"/>
        <v>4.0199999999999996</v>
      </c>
      <c r="F188" s="19">
        <f t="shared" si="354"/>
        <v>0.96172248803827765</v>
      </c>
      <c r="G188" s="19">
        <f t="shared" si="354"/>
        <v>0.03</v>
      </c>
      <c r="H188" s="19">
        <f t="shared" si="354"/>
        <v>1.1100000000000001</v>
      </c>
      <c r="I188" s="18">
        <f t="shared" si="355"/>
        <v>27.61194029850747</v>
      </c>
      <c r="J188" s="19">
        <f t="shared" si="367"/>
        <v>0.03</v>
      </c>
      <c r="K188" s="19">
        <f t="shared" si="367"/>
        <v>0.51</v>
      </c>
      <c r="L188" s="18">
        <f t="shared" si="356"/>
        <v>12.686567164179104</v>
      </c>
      <c r="M188" s="19">
        <f t="shared" si="368"/>
        <v>0.15</v>
      </c>
      <c r="N188" s="19">
        <f t="shared" si="368"/>
        <v>2.4</v>
      </c>
      <c r="O188" s="18">
        <f t="shared" si="357"/>
        <v>59.701492537313442</v>
      </c>
      <c r="P188" s="19">
        <f t="shared" si="358"/>
        <v>0</v>
      </c>
      <c r="Q188" s="19">
        <f t="shared" si="358"/>
        <v>0</v>
      </c>
      <c r="R188" s="19">
        <f t="shared" si="358"/>
        <v>0</v>
      </c>
      <c r="S188" s="19">
        <f t="shared" si="359"/>
        <v>0</v>
      </c>
      <c r="T188" s="18">
        <f t="shared" si="360"/>
        <v>0</v>
      </c>
      <c r="U188" s="19">
        <f t="shared" si="369"/>
        <v>1.4999999999999999E-4</v>
      </c>
      <c r="V188" s="19">
        <f t="shared" si="369"/>
        <v>0</v>
      </c>
      <c r="W188" s="19">
        <f t="shared" si="361"/>
        <v>0</v>
      </c>
      <c r="X188" s="19">
        <f t="shared" si="362"/>
        <v>0</v>
      </c>
      <c r="Y188" s="19">
        <f t="shared" si="370"/>
        <v>0</v>
      </c>
      <c r="Z188" s="19">
        <f t="shared" si="370"/>
        <v>0.03</v>
      </c>
      <c r="AA188" s="19" t="e">
        <f t="shared" si="363"/>
        <v>#DIV/0!</v>
      </c>
      <c r="AB188" s="19">
        <f t="shared" si="364"/>
        <v>0</v>
      </c>
      <c r="AC188" s="19">
        <f t="shared" si="371"/>
        <v>0</v>
      </c>
      <c r="AD188" s="19">
        <f t="shared" si="371"/>
        <v>0</v>
      </c>
      <c r="AE188" s="19" t="e">
        <f t="shared" si="365"/>
        <v>#DIV/0!</v>
      </c>
      <c r="AF188" s="19">
        <f t="shared" si="366"/>
        <v>0</v>
      </c>
      <c r="AG188" s="19">
        <f t="shared" si="366"/>
        <v>0</v>
      </c>
      <c r="AH188" s="19">
        <f t="shared" si="366"/>
        <v>0</v>
      </c>
      <c r="AI188" s="19">
        <f t="shared" si="366"/>
        <v>0</v>
      </c>
      <c r="AJ188" s="19">
        <f t="shared" si="366"/>
        <v>0</v>
      </c>
      <c r="AK188" s="19">
        <f t="shared" si="366"/>
        <v>12.42</v>
      </c>
      <c r="AL188" s="19">
        <f t="shared" si="366"/>
        <v>0</v>
      </c>
      <c r="AM188" s="19">
        <f t="shared" si="366"/>
        <v>0</v>
      </c>
      <c r="AN188" s="19">
        <f t="shared" si="372"/>
        <v>1339.9999999999998</v>
      </c>
      <c r="AO188" s="31"/>
      <c r="AP188" s="17" t="s">
        <v>117</v>
      </c>
      <c r="AQ188" s="16">
        <v>1</v>
      </c>
      <c r="AR188" s="19">
        <v>13.4</v>
      </c>
      <c r="AS188" s="19">
        <v>3.2057416267942589</v>
      </c>
      <c r="AT188" s="19">
        <v>0.1</v>
      </c>
      <c r="AU188" s="19">
        <v>3.7</v>
      </c>
      <c r="AV188" s="19">
        <v>0.1</v>
      </c>
      <c r="AW188" s="19">
        <v>1.7000000000000002</v>
      </c>
      <c r="AX188" s="19">
        <v>0.5</v>
      </c>
      <c r="AY188" s="19">
        <v>8</v>
      </c>
      <c r="AZ188" s="19">
        <v>0</v>
      </c>
      <c r="BA188" s="19">
        <v>0</v>
      </c>
      <c r="BB188" s="19">
        <v>0</v>
      </c>
      <c r="BC188" s="19">
        <v>0</v>
      </c>
      <c r="BD188" s="19">
        <v>5.0000000000000001E-4</v>
      </c>
      <c r="BE188" s="19">
        <v>0</v>
      </c>
      <c r="BF188" s="19">
        <v>0</v>
      </c>
      <c r="BG188" s="19">
        <v>0</v>
      </c>
      <c r="BH188" s="19">
        <v>0.1</v>
      </c>
      <c r="BI188" s="19">
        <v>0</v>
      </c>
      <c r="BJ188" s="19">
        <v>0</v>
      </c>
      <c r="BK188" s="19">
        <v>0</v>
      </c>
      <c r="BL188" s="19">
        <v>0</v>
      </c>
      <c r="BM188" s="19">
        <v>0</v>
      </c>
      <c r="BN188" s="19">
        <v>0</v>
      </c>
      <c r="BO188" s="19">
        <v>0</v>
      </c>
      <c r="BP188" s="19">
        <v>41.4</v>
      </c>
      <c r="BQ188" s="19">
        <v>0</v>
      </c>
      <c r="BR188" s="19">
        <v>0</v>
      </c>
    </row>
    <row r="189" spans="1:70" s="16" customFormat="1">
      <c r="C189" s="17"/>
      <c r="E189" s="18"/>
      <c r="F189" s="19"/>
      <c r="G189" s="19"/>
      <c r="H189" s="19"/>
      <c r="I189" s="18"/>
      <c r="J189" s="19"/>
      <c r="K189" s="19"/>
      <c r="L189" s="18"/>
      <c r="M189" s="19"/>
      <c r="N189" s="19"/>
      <c r="O189" s="18"/>
      <c r="P189" s="19"/>
      <c r="Q189" s="19"/>
      <c r="R189" s="19"/>
      <c r="S189" s="19"/>
      <c r="T189" s="18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31"/>
      <c r="AP189" s="17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</row>
    <row r="190" spans="1:70" s="16" customFormat="1">
      <c r="A190" s="16">
        <v>3</v>
      </c>
      <c r="B190" s="16">
        <v>300</v>
      </c>
      <c r="C190" s="17" t="s">
        <v>129</v>
      </c>
      <c r="D190" s="16">
        <v>14.3</v>
      </c>
      <c r="E190" s="18">
        <f t="shared" ref="E190:H193" si="428">AR190*($D190/$AQ190)</f>
        <v>264.93133333333338</v>
      </c>
      <c r="F190" s="19">
        <f t="shared" si="428"/>
        <v>63.380701754385974</v>
      </c>
      <c r="G190" s="19">
        <f t="shared" si="428"/>
        <v>6.8640000000000008</v>
      </c>
      <c r="H190" s="19">
        <f t="shared" si="428"/>
        <v>253.96800000000002</v>
      </c>
      <c r="I190" s="18">
        <f t="shared" ref="I190:I192" si="429">H190/$E190*100</f>
        <v>95.861820798848498</v>
      </c>
      <c r="J190" s="19">
        <f t="shared" ref="J190:K193" si="430">AV190*($D190/$AQ190)</f>
        <v>0.28600000000000003</v>
      </c>
      <c r="K190" s="19">
        <f t="shared" si="430"/>
        <v>4.8620000000000001</v>
      </c>
      <c r="L190" s="18">
        <f t="shared" ref="L190:L192" si="431">K190/$E190*100</f>
        <v>1.8351925152932707</v>
      </c>
      <c r="M190" s="19">
        <f t="shared" ref="M190:N193" si="432">AX190*($D190/$AQ190)</f>
        <v>0.38133333333333386</v>
      </c>
      <c r="N190" s="19">
        <f t="shared" si="432"/>
        <v>6.1013333333333417</v>
      </c>
      <c r="O190" s="18">
        <f t="shared" ref="O190:O192" si="433">N190/$E190*100</f>
        <v>2.3029866858582251</v>
      </c>
      <c r="P190" s="19">
        <f t="shared" ref="P190:R193" si="434">AZ190*($D190/$AQ190)</f>
        <v>0</v>
      </c>
      <c r="Q190" s="19">
        <f t="shared" si="434"/>
        <v>0</v>
      </c>
      <c r="R190" s="19">
        <f t="shared" si="434"/>
        <v>0</v>
      </c>
      <c r="S190" s="19">
        <f t="shared" ref="S190:S192" si="435">R190*8.36</f>
        <v>0</v>
      </c>
      <c r="T190" s="18">
        <f t="shared" ref="T190:T192" si="436">S190/$E190*100</f>
        <v>0</v>
      </c>
      <c r="U190" s="19">
        <f t="shared" ref="U190:V193" si="437">BD190*($D190/$AQ190)</f>
        <v>1.3346666666666656E-2</v>
      </c>
      <c r="V190" s="19">
        <f t="shared" si="437"/>
        <v>4.2900000000000009</v>
      </c>
      <c r="W190" s="19">
        <f t="shared" ref="W190:W192" si="438">V190*37</f>
        <v>158.73000000000005</v>
      </c>
      <c r="X190" s="19">
        <f t="shared" ref="X190:X192" si="439">W190/$E190*100</f>
        <v>59.913637999280326</v>
      </c>
      <c r="Y190" s="19">
        <f t="shared" ref="Y190:Z193" si="440">BG190*($D190/$AQ190)</f>
        <v>2.0020000000000002</v>
      </c>
      <c r="Z190" s="19">
        <f t="shared" si="440"/>
        <v>0.19066666666666621</v>
      </c>
      <c r="AA190" s="19">
        <f t="shared" ref="AA190:AA192" si="441">V190/Y190</f>
        <v>2.1428571428571432</v>
      </c>
      <c r="AB190" s="19">
        <f t="shared" ref="AB190:AB192" si="442">V190/Z190</f>
        <v>22.50000000000006</v>
      </c>
      <c r="AC190" s="19">
        <f t="shared" ref="AC190:AD193" si="443">BI190*($D190/$AQ190)</f>
        <v>0.38133333333333386</v>
      </c>
      <c r="AD190" s="19">
        <f t="shared" si="443"/>
        <v>0</v>
      </c>
      <c r="AE190" s="19" t="e">
        <f t="shared" ref="AE190:AE192" si="444">AC190/AD190</f>
        <v>#DIV/0!</v>
      </c>
      <c r="AF190" s="19">
        <f t="shared" ref="AF190:AM193" si="445">BK190*($D190/$AQ190)</f>
        <v>18.590000000000003</v>
      </c>
      <c r="AG190" s="19">
        <f t="shared" si="445"/>
        <v>0</v>
      </c>
      <c r="AH190" s="19">
        <f t="shared" si="445"/>
        <v>0.19066666666666621</v>
      </c>
      <c r="AI190" s="19">
        <f t="shared" si="445"/>
        <v>0.19066666666666621</v>
      </c>
      <c r="AJ190" s="19">
        <f t="shared" si="445"/>
        <v>0</v>
      </c>
      <c r="AK190" s="19">
        <f t="shared" si="445"/>
        <v>46.522666666666623</v>
      </c>
      <c r="AL190" s="19">
        <f t="shared" si="445"/>
        <v>85.800000000000011</v>
      </c>
      <c r="AM190" s="19">
        <f t="shared" si="445"/>
        <v>0</v>
      </c>
      <c r="AN190" s="19">
        <f t="shared" ref="AN190:AN192" si="446">E190/D190*100</f>
        <v>1852.666666666667</v>
      </c>
      <c r="AO190" s="31"/>
      <c r="AP190" s="17" t="s">
        <v>129</v>
      </c>
      <c r="AQ190" s="16">
        <v>100</v>
      </c>
      <c r="AR190" s="19">
        <v>1852.6666666666667</v>
      </c>
      <c r="AS190" s="19">
        <v>443.22169059011168</v>
      </c>
      <c r="AT190" s="19">
        <v>48</v>
      </c>
      <c r="AU190" s="19">
        <v>1776</v>
      </c>
      <c r="AV190" s="19">
        <v>2</v>
      </c>
      <c r="AW190" s="19">
        <v>34</v>
      </c>
      <c r="AX190" s="19">
        <v>2.6666666666666701</v>
      </c>
      <c r="AY190" s="19">
        <v>42.666666666666721</v>
      </c>
      <c r="AZ190" s="19">
        <v>0</v>
      </c>
      <c r="BA190" s="19">
        <v>0</v>
      </c>
      <c r="BB190" s="19">
        <v>0</v>
      </c>
      <c r="BC190" s="19">
        <v>0</v>
      </c>
      <c r="BD190" s="19">
        <v>9.3333333333333254E-2</v>
      </c>
      <c r="BE190" s="19">
        <v>30</v>
      </c>
      <c r="BF190" s="19">
        <v>1110</v>
      </c>
      <c r="BG190" s="19">
        <v>14</v>
      </c>
      <c r="BH190" s="19">
        <v>1.3333333333333299</v>
      </c>
      <c r="BI190" s="19">
        <v>2.6666666666666701</v>
      </c>
      <c r="BJ190" s="19">
        <v>0</v>
      </c>
      <c r="BK190" s="19">
        <v>130</v>
      </c>
      <c r="BL190" s="19">
        <v>0</v>
      </c>
      <c r="BM190" s="19">
        <v>1.3333333333333299</v>
      </c>
      <c r="BN190" s="19">
        <v>1.3333333333333299</v>
      </c>
      <c r="BO190" s="19">
        <v>0</v>
      </c>
      <c r="BP190" s="19">
        <v>325.33333333333297</v>
      </c>
      <c r="BQ190" s="19">
        <v>600</v>
      </c>
      <c r="BR190" s="19">
        <v>0</v>
      </c>
    </row>
    <row r="191" spans="1:70" s="16" customFormat="1">
      <c r="A191" s="16">
        <v>3</v>
      </c>
      <c r="B191" s="16">
        <v>300</v>
      </c>
      <c r="C191" s="17" t="s">
        <v>86</v>
      </c>
      <c r="D191" s="16">
        <v>8.6</v>
      </c>
      <c r="E191" s="18">
        <f t="shared" si="428"/>
        <v>144.47999999999999</v>
      </c>
      <c r="F191" s="19">
        <f t="shared" si="428"/>
        <v>34.564259999999997</v>
      </c>
      <c r="G191" s="19">
        <f t="shared" si="428"/>
        <v>0</v>
      </c>
      <c r="H191" s="19">
        <f t="shared" si="428"/>
        <v>0</v>
      </c>
      <c r="I191" s="18">
        <f t="shared" si="429"/>
        <v>0</v>
      </c>
      <c r="J191" s="19">
        <f t="shared" si="430"/>
        <v>0</v>
      </c>
      <c r="K191" s="19">
        <f t="shared" si="430"/>
        <v>0</v>
      </c>
      <c r="L191" s="18">
        <f t="shared" si="431"/>
        <v>0</v>
      </c>
      <c r="M191" s="19">
        <f t="shared" si="432"/>
        <v>9.0299999999999994</v>
      </c>
      <c r="N191" s="19">
        <f t="shared" si="432"/>
        <v>144.47999999999999</v>
      </c>
      <c r="O191" s="18">
        <f t="shared" si="433"/>
        <v>100</v>
      </c>
      <c r="P191" s="19">
        <f t="shared" si="434"/>
        <v>0</v>
      </c>
      <c r="Q191" s="19">
        <f t="shared" si="434"/>
        <v>0</v>
      </c>
      <c r="R191" s="19">
        <f t="shared" si="434"/>
        <v>0</v>
      </c>
      <c r="S191" s="19">
        <f t="shared" si="435"/>
        <v>0</v>
      </c>
      <c r="T191" s="18">
        <f t="shared" si="436"/>
        <v>0</v>
      </c>
      <c r="U191" s="19">
        <f t="shared" si="437"/>
        <v>0</v>
      </c>
      <c r="V191" s="19">
        <f t="shared" si="437"/>
        <v>0</v>
      </c>
      <c r="W191" s="19">
        <f t="shared" si="438"/>
        <v>0</v>
      </c>
      <c r="X191" s="19">
        <f t="shared" si="439"/>
        <v>0</v>
      </c>
      <c r="Y191" s="19">
        <f t="shared" si="440"/>
        <v>0</v>
      </c>
      <c r="Z191" s="19">
        <f t="shared" si="440"/>
        <v>0</v>
      </c>
      <c r="AA191" s="19" t="e">
        <f t="shared" si="441"/>
        <v>#DIV/0!</v>
      </c>
      <c r="AB191" s="19" t="e">
        <f t="shared" si="442"/>
        <v>#DIV/0!</v>
      </c>
      <c r="AC191" s="19">
        <f t="shared" si="443"/>
        <v>9.0299999999999994</v>
      </c>
      <c r="AD191" s="19">
        <f t="shared" si="443"/>
        <v>0</v>
      </c>
      <c r="AE191" s="19" t="e">
        <f t="shared" si="444"/>
        <v>#DIV/0!</v>
      </c>
      <c r="AF191" s="19">
        <f t="shared" si="445"/>
        <v>0</v>
      </c>
      <c r="AG191" s="19">
        <f t="shared" si="445"/>
        <v>0</v>
      </c>
      <c r="AH191" s="19">
        <f t="shared" si="445"/>
        <v>0</v>
      </c>
      <c r="AI191" s="19">
        <f t="shared" si="445"/>
        <v>0</v>
      </c>
      <c r="AJ191" s="19">
        <f t="shared" si="445"/>
        <v>0</v>
      </c>
      <c r="AK191" s="19">
        <f t="shared" si="445"/>
        <v>0</v>
      </c>
      <c r="AL191" s="19">
        <f t="shared" si="445"/>
        <v>0</v>
      </c>
      <c r="AM191" s="19">
        <f t="shared" si="445"/>
        <v>0</v>
      </c>
      <c r="AN191" s="19">
        <f t="shared" si="446"/>
        <v>1680</v>
      </c>
      <c r="AO191" s="31"/>
      <c r="AP191" s="17" t="s">
        <v>86</v>
      </c>
      <c r="AQ191" s="16">
        <v>100</v>
      </c>
      <c r="AR191" s="19">
        <v>1680</v>
      </c>
      <c r="AS191" s="19">
        <v>401.91</v>
      </c>
      <c r="AT191" s="19">
        <v>0</v>
      </c>
      <c r="AU191" s="19">
        <v>0</v>
      </c>
      <c r="AV191" s="19">
        <v>0</v>
      </c>
      <c r="AW191" s="19">
        <v>0</v>
      </c>
      <c r="AX191" s="19">
        <v>105</v>
      </c>
      <c r="AY191" s="19">
        <v>1680</v>
      </c>
      <c r="AZ191" s="19">
        <v>0</v>
      </c>
      <c r="BA191" s="19">
        <v>0</v>
      </c>
      <c r="BB191" s="19">
        <v>0</v>
      </c>
      <c r="BC191" s="19">
        <v>0</v>
      </c>
      <c r="BD191" s="19">
        <v>0</v>
      </c>
      <c r="BE191" s="19">
        <v>0</v>
      </c>
      <c r="BF191" s="19">
        <v>0</v>
      </c>
      <c r="BG191" s="19">
        <v>0</v>
      </c>
      <c r="BH191" s="19">
        <v>0</v>
      </c>
      <c r="BI191" s="19">
        <v>105</v>
      </c>
      <c r="BJ191" s="19">
        <v>0</v>
      </c>
      <c r="BK191" s="19">
        <v>0</v>
      </c>
      <c r="BL191" s="19">
        <v>0</v>
      </c>
      <c r="BM191" s="19">
        <v>0</v>
      </c>
      <c r="BN191" s="19">
        <v>0</v>
      </c>
      <c r="BO191" s="19">
        <v>0</v>
      </c>
      <c r="BP191" s="19">
        <v>0</v>
      </c>
      <c r="BQ191" s="19">
        <v>0</v>
      </c>
      <c r="BR191" s="19">
        <v>0</v>
      </c>
    </row>
    <row r="192" spans="1:70" s="16" customFormat="1">
      <c r="A192" s="16">
        <v>3</v>
      </c>
      <c r="B192" s="16">
        <v>300</v>
      </c>
      <c r="C192" s="17" t="s">
        <v>120</v>
      </c>
      <c r="D192" s="16">
        <v>34.6</v>
      </c>
      <c r="E192" s="18">
        <f t="shared" si="428"/>
        <v>53.256320000000002</v>
      </c>
      <c r="F192" s="19">
        <f t="shared" si="428"/>
        <v>12.740746411483256</v>
      </c>
      <c r="G192" s="19">
        <f t="shared" si="428"/>
        <v>0.13840000000000002</v>
      </c>
      <c r="H192" s="19">
        <f t="shared" si="428"/>
        <v>5.1208000000000009</v>
      </c>
      <c r="I192" s="18">
        <f t="shared" si="429"/>
        <v>9.6153846153846168</v>
      </c>
      <c r="J192" s="19">
        <f t="shared" si="430"/>
        <v>0.27680000000000005</v>
      </c>
      <c r="K192" s="19">
        <f t="shared" si="430"/>
        <v>4.7056000000000013</v>
      </c>
      <c r="L192" s="18">
        <f t="shared" si="431"/>
        <v>8.8357588357588384</v>
      </c>
      <c r="M192" s="19">
        <f t="shared" si="432"/>
        <v>2.3528000000000002</v>
      </c>
      <c r="N192" s="19">
        <f t="shared" si="432"/>
        <v>37.644800000000004</v>
      </c>
      <c r="O192" s="18">
        <f t="shared" si="433"/>
        <v>70.686070686070693</v>
      </c>
      <c r="P192" s="19">
        <f t="shared" si="434"/>
        <v>0</v>
      </c>
      <c r="Q192" s="19">
        <f t="shared" si="434"/>
        <v>0</v>
      </c>
      <c r="R192" s="19">
        <f t="shared" si="434"/>
        <v>0.69200000000000006</v>
      </c>
      <c r="S192" s="19">
        <f t="shared" si="435"/>
        <v>5.78512</v>
      </c>
      <c r="T192" s="18">
        <f t="shared" si="436"/>
        <v>10.862785862785863</v>
      </c>
      <c r="U192" s="19">
        <f t="shared" si="437"/>
        <v>0</v>
      </c>
      <c r="V192" s="19">
        <f t="shared" si="437"/>
        <v>0</v>
      </c>
      <c r="W192" s="19">
        <f t="shared" si="438"/>
        <v>0</v>
      </c>
      <c r="X192" s="19">
        <f t="shared" si="439"/>
        <v>0</v>
      </c>
      <c r="Y192" s="19">
        <f t="shared" si="440"/>
        <v>0</v>
      </c>
      <c r="Z192" s="19">
        <f t="shared" si="440"/>
        <v>0</v>
      </c>
      <c r="AA192" s="19" t="e">
        <f t="shared" si="441"/>
        <v>#DIV/0!</v>
      </c>
      <c r="AB192" s="19" t="e">
        <f t="shared" si="442"/>
        <v>#DIV/0!</v>
      </c>
      <c r="AC192" s="19">
        <f t="shared" si="443"/>
        <v>2.3528000000000002</v>
      </c>
      <c r="AD192" s="19">
        <f t="shared" si="443"/>
        <v>0</v>
      </c>
      <c r="AE192" s="19" t="e">
        <f t="shared" si="444"/>
        <v>#DIV/0!</v>
      </c>
      <c r="AF192" s="19">
        <f t="shared" si="445"/>
        <v>0</v>
      </c>
      <c r="AG192" s="19">
        <f t="shared" si="445"/>
        <v>0</v>
      </c>
      <c r="AH192" s="19">
        <f t="shared" si="445"/>
        <v>0</v>
      </c>
      <c r="AI192" s="19">
        <f t="shared" si="445"/>
        <v>0</v>
      </c>
      <c r="AJ192" s="19">
        <f t="shared" si="445"/>
        <v>0</v>
      </c>
      <c r="AK192" s="19">
        <f t="shared" si="445"/>
        <v>0</v>
      </c>
      <c r="AL192" s="19">
        <f t="shared" si="445"/>
        <v>0</v>
      </c>
      <c r="AM192" s="19">
        <f t="shared" si="445"/>
        <v>0</v>
      </c>
      <c r="AN192" s="19">
        <f t="shared" si="446"/>
        <v>153.91999999999999</v>
      </c>
      <c r="AO192" s="31"/>
      <c r="AP192" s="17" t="s">
        <v>120</v>
      </c>
      <c r="AQ192" s="16">
        <v>25</v>
      </c>
      <c r="AR192" s="19">
        <v>38.479999999999997</v>
      </c>
      <c r="AS192" s="19">
        <v>9.2057416267942589</v>
      </c>
      <c r="AT192" s="19">
        <v>0.1</v>
      </c>
      <c r="AU192" s="19">
        <v>3.7</v>
      </c>
      <c r="AV192" s="19">
        <v>0.2</v>
      </c>
      <c r="AW192" s="19">
        <v>3.4000000000000004</v>
      </c>
      <c r="AX192" s="19">
        <v>1.7</v>
      </c>
      <c r="AY192" s="19">
        <v>27.2</v>
      </c>
      <c r="AZ192" s="19">
        <v>0</v>
      </c>
      <c r="BA192" s="19">
        <v>0</v>
      </c>
      <c r="BB192" s="19">
        <v>0.5</v>
      </c>
      <c r="BC192" s="19">
        <v>4.18</v>
      </c>
      <c r="BD192" s="19">
        <v>0</v>
      </c>
      <c r="BE192" s="19">
        <v>0</v>
      </c>
      <c r="BF192" s="19">
        <v>0</v>
      </c>
      <c r="BG192" s="19">
        <v>0</v>
      </c>
      <c r="BH192" s="19">
        <v>0</v>
      </c>
      <c r="BI192" s="19">
        <v>1.7</v>
      </c>
      <c r="BJ192" s="19">
        <v>0</v>
      </c>
      <c r="BK192" s="19">
        <v>0</v>
      </c>
      <c r="BL192" s="19">
        <v>0</v>
      </c>
      <c r="BM192" s="19">
        <v>0</v>
      </c>
      <c r="BN192" s="19">
        <v>0</v>
      </c>
      <c r="BO192" s="19">
        <v>0</v>
      </c>
      <c r="BP192" s="19">
        <v>0</v>
      </c>
      <c r="BQ192" s="19">
        <v>0</v>
      </c>
      <c r="BR192" s="19">
        <v>0</v>
      </c>
    </row>
    <row r="193" spans="1:70">
      <c r="A193" s="16">
        <v>3</v>
      </c>
      <c r="B193" s="16">
        <v>300</v>
      </c>
      <c r="C193" s="17" t="s">
        <v>121</v>
      </c>
      <c r="D193" s="16">
        <v>40</v>
      </c>
      <c r="E193" s="18">
        <f t="shared" si="428"/>
        <v>48.998400000000004</v>
      </c>
      <c r="F193" s="19">
        <f t="shared" si="428"/>
        <v>11.722105263157896</v>
      </c>
      <c r="G193" s="19">
        <f t="shared" si="428"/>
        <v>4.0000000000000008E-2</v>
      </c>
      <c r="H193" s="19">
        <f t="shared" si="428"/>
        <v>1.4800000000000002</v>
      </c>
      <c r="I193" s="18">
        <f t="shared" si="355"/>
        <v>3.0205067920585162</v>
      </c>
      <c r="J193" s="19">
        <f t="shared" si="430"/>
        <v>0.32000000000000006</v>
      </c>
      <c r="K193" s="19">
        <f t="shared" si="430"/>
        <v>5.4400000000000013</v>
      </c>
      <c r="L193" s="18">
        <f t="shared" si="356"/>
        <v>11.102403343782656</v>
      </c>
      <c r="M193" s="19">
        <f t="shared" si="432"/>
        <v>2.4000000000000004</v>
      </c>
      <c r="N193" s="19">
        <f t="shared" si="432"/>
        <v>38.400000000000006</v>
      </c>
      <c r="O193" s="18">
        <f t="shared" si="357"/>
        <v>78.369905956112859</v>
      </c>
      <c r="P193" s="19">
        <f t="shared" si="434"/>
        <v>0</v>
      </c>
      <c r="Q193" s="19">
        <f t="shared" si="434"/>
        <v>0</v>
      </c>
      <c r="R193" s="19">
        <f t="shared" si="434"/>
        <v>0.44000000000000006</v>
      </c>
      <c r="S193" s="19">
        <f t="shared" si="359"/>
        <v>3.6784000000000003</v>
      </c>
      <c r="T193" s="18">
        <f t="shared" si="360"/>
        <v>7.5071839080459766</v>
      </c>
      <c r="U193" s="19">
        <f t="shared" si="437"/>
        <v>6.0000000000000001E-3</v>
      </c>
      <c r="V193" s="19">
        <f t="shared" si="437"/>
        <v>0</v>
      </c>
      <c r="W193" s="19">
        <f t="shared" si="361"/>
        <v>0</v>
      </c>
      <c r="X193" s="19">
        <f t="shared" si="362"/>
        <v>0</v>
      </c>
      <c r="Y193" s="19">
        <f t="shared" si="440"/>
        <v>0</v>
      </c>
      <c r="Z193" s="19">
        <f t="shared" si="440"/>
        <v>0</v>
      </c>
      <c r="AA193" s="19" t="e">
        <f t="shared" si="363"/>
        <v>#DIV/0!</v>
      </c>
      <c r="AB193" s="19" t="e">
        <f t="shared" si="364"/>
        <v>#DIV/0!</v>
      </c>
      <c r="AC193" s="19">
        <f t="shared" si="443"/>
        <v>2.4000000000000004</v>
      </c>
      <c r="AD193" s="19">
        <f t="shared" si="443"/>
        <v>0</v>
      </c>
      <c r="AE193" s="19" t="e">
        <f t="shared" si="365"/>
        <v>#DIV/0!</v>
      </c>
      <c r="AF193" s="19">
        <f t="shared" si="445"/>
        <v>0</v>
      </c>
      <c r="AG193" s="19">
        <f t="shared" si="445"/>
        <v>0.8</v>
      </c>
      <c r="AH193" s="19">
        <f t="shared" si="445"/>
        <v>8.0000000000000016E-2</v>
      </c>
      <c r="AI193" s="19">
        <f t="shared" si="445"/>
        <v>30.8</v>
      </c>
      <c r="AJ193" s="19">
        <f t="shared" si="445"/>
        <v>0</v>
      </c>
      <c r="AK193" s="19">
        <f t="shared" si="445"/>
        <v>3.2</v>
      </c>
      <c r="AL193" s="19">
        <f t="shared" si="445"/>
        <v>0</v>
      </c>
      <c r="AM193" s="19">
        <f t="shared" si="445"/>
        <v>0</v>
      </c>
      <c r="AN193" s="19">
        <f t="shared" si="372"/>
        <v>122.49600000000001</v>
      </c>
      <c r="AO193" s="30"/>
      <c r="AP193" s="17" t="s">
        <v>121</v>
      </c>
      <c r="AQ193" s="16">
        <v>100</v>
      </c>
      <c r="AR193" s="19">
        <v>122.496</v>
      </c>
      <c r="AS193" s="19">
        <v>29.305263157894739</v>
      </c>
      <c r="AT193" s="19">
        <v>0.1</v>
      </c>
      <c r="AU193" s="19">
        <v>3.7</v>
      </c>
      <c r="AV193" s="19">
        <v>0.8</v>
      </c>
      <c r="AW193" s="19">
        <v>13.600000000000001</v>
      </c>
      <c r="AX193" s="19">
        <v>6</v>
      </c>
      <c r="AY193" s="19">
        <v>96</v>
      </c>
      <c r="AZ193" s="19">
        <v>0</v>
      </c>
      <c r="BA193" s="19">
        <v>0</v>
      </c>
      <c r="BB193" s="19">
        <v>1.1000000000000001</v>
      </c>
      <c r="BC193" s="19">
        <v>9.1959999999999997</v>
      </c>
      <c r="BD193" s="19">
        <v>1.4999999999999999E-2</v>
      </c>
      <c r="BE193" s="19">
        <v>0</v>
      </c>
      <c r="BF193" s="19">
        <v>0</v>
      </c>
      <c r="BG193" s="19">
        <v>0</v>
      </c>
      <c r="BH193" s="19">
        <v>0</v>
      </c>
      <c r="BI193" s="19">
        <v>6</v>
      </c>
      <c r="BJ193" s="19">
        <v>0</v>
      </c>
      <c r="BK193" s="19">
        <v>0</v>
      </c>
      <c r="BL193" s="19">
        <v>2</v>
      </c>
      <c r="BM193" s="19">
        <v>0.2</v>
      </c>
      <c r="BN193" s="19">
        <v>77</v>
      </c>
      <c r="BO193" s="19">
        <v>0</v>
      </c>
      <c r="BP193" s="19">
        <v>8</v>
      </c>
      <c r="BQ193" s="19">
        <v>0</v>
      </c>
      <c r="BR193" s="19">
        <v>0</v>
      </c>
    </row>
    <row r="194" spans="1:70" s="32" customFormat="1">
      <c r="A194" s="33"/>
      <c r="B194" s="27"/>
      <c r="C194" s="34"/>
      <c r="D194" s="20"/>
      <c r="E194" s="20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3"/>
      <c r="BP194" s="23"/>
      <c r="BQ194" s="23"/>
      <c r="BR194" s="18"/>
    </row>
    <row r="195" spans="1:70" s="16" customFormat="1">
      <c r="A195" s="33"/>
      <c r="B195" s="27"/>
      <c r="C195" s="21" t="s">
        <v>26</v>
      </c>
      <c r="D195" s="20">
        <f>SUM(D172:D194)</f>
        <v>522.5</v>
      </c>
      <c r="E195" s="22">
        <f>SUM(E172:E194)</f>
        <v>2686.6251233333337</v>
      </c>
      <c r="F195" s="22">
        <f>SUM(F172:F194)</f>
        <v>641.05249979266341</v>
      </c>
      <c r="G195" s="22">
        <f>SUM(G172:G194)</f>
        <v>22.593259166666666</v>
      </c>
      <c r="H195" s="22">
        <f>SUM(H172:H194)</f>
        <v>835.95058916666687</v>
      </c>
      <c r="I195" s="23">
        <f>H195/$E195*100</f>
        <v>31.115267325777523</v>
      </c>
      <c r="J195" s="22">
        <f>SUM(J172:J194)</f>
        <v>24.585531666666672</v>
      </c>
      <c r="K195" s="22">
        <f>SUM(K172:K194)</f>
        <v>417.95403833333336</v>
      </c>
      <c r="L195" s="23">
        <f>K195/$E195*100</f>
        <v>15.556842475096483</v>
      </c>
      <c r="M195" s="22">
        <f>SUM(M172:M194)</f>
        <v>87.398548333333352</v>
      </c>
      <c r="N195" s="22">
        <f>SUM(N172:N194)</f>
        <v>1398.3767733333336</v>
      </c>
      <c r="O195" s="23">
        <f>N195/$E195*100</f>
        <v>52.049568106411058</v>
      </c>
      <c r="P195" s="22">
        <f>SUM(P172:P194)</f>
        <v>0</v>
      </c>
      <c r="Q195" s="22">
        <f>SUM(Q172:Q194)</f>
        <v>0</v>
      </c>
      <c r="R195" s="22">
        <f>SUM(R172:R194)</f>
        <v>16.077780000000001</v>
      </c>
      <c r="S195" s="22">
        <f>SUM(S172:S194)</f>
        <v>134.4102408</v>
      </c>
      <c r="T195" s="23">
        <f>S195/$E195*100</f>
        <v>5.0029399201491618</v>
      </c>
      <c r="U195" s="22">
        <f>SUM(U172:U194)</f>
        <v>1.7099866666666668</v>
      </c>
      <c r="V195" s="22">
        <f>SUM(V172:V194)</f>
        <v>7.9906333333333341</v>
      </c>
      <c r="W195" s="22">
        <f>SUM(W172:W194)</f>
        <v>295.6534333333334</v>
      </c>
      <c r="X195" s="23">
        <f>W195/$E195*100</f>
        <v>11.00464038564904</v>
      </c>
      <c r="Y195" s="22">
        <f>SUM(Y172:Y194)</f>
        <v>10.214033333333333</v>
      </c>
      <c r="Z195" s="22">
        <f>SUM(Z172:Z194)</f>
        <v>1.5633999999999992</v>
      </c>
      <c r="AA195" s="22">
        <f>V195/Y195</f>
        <v>0.78231909692873536</v>
      </c>
      <c r="AB195" s="22">
        <f>V195/Z195</f>
        <v>5.1110613619888312</v>
      </c>
      <c r="AC195" s="22">
        <f>SUM(AC172:AC194)</f>
        <v>30.668133333333337</v>
      </c>
      <c r="AD195" s="22">
        <f>SUM(AD172:AD194)</f>
        <v>33.586900000000007</v>
      </c>
      <c r="AE195" s="22">
        <f>AC195/AD195</f>
        <v>0.91309806303449648</v>
      </c>
      <c r="AF195" s="22">
        <f t="shared" ref="AF195:AM195" si="447">SUM(AF172:AF194)</f>
        <v>18.590000000000003</v>
      </c>
      <c r="AG195" s="22">
        <f t="shared" si="447"/>
        <v>2.1166666666666671</v>
      </c>
      <c r="AH195" s="22">
        <f t="shared" si="447"/>
        <v>3.6457999999999995</v>
      </c>
      <c r="AI195" s="22">
        <f t="shared" si="447"/>
        <v>89.841666666666669</v>
      </c>
      <c r="AJ195" s="22">
        <f t="shared" si="447"/>
        <v>0</v>
      </c>
      <c r="AK195" s="22">
        <f t="shared" si="447"/>
        <v>2223.4726666666666</v>
      </c>
      <c r="AL195" s="22">
        <f t="shared" si="447"/>
        <v>85.800000000000011</v>
      </c>
      <c r="AM195" s="22">
        <f t="shared" si="447"/>
        <v>80</v>
      </c>
      <c r="AN195" s="22">
        <f>E195/D195*100</f>
        <v>514.18662647527913</v>
      </c>
      <c r="BR195" s="22"/>
    </row>
    <row r="196" spans="1:70" s="16" customFormat="1">
      <c r="A196" s="33"/>
      <c r="B196" s="27"/>
      <c r="C196" s="21" t="s">
        <v>3</v>
      </c>
      <c r="D196" s="20"/>
      <c r="E196" s="23">
        <f>SUM(G196,J196,M196,R196)</f>
        <v>2786.6916416333333</v>
      </c>
      <c r="F196" s="24"/>
      <c r="G196" s="23">
        <f>G195*37</f>
        <v>835.95058916666665</v>
      </c>
      <c r="H196" s="23"/>
      <c r="I196" s="23"/>
      <c r="J196" s="23">
        <f>J195*17</f>
        <v>417.95403833333341</v>
      </c>
      <c r="K196" s="23"/>
      <c r="L196" s="23"/>
      <c r="M196" s="23">
        <f>M195*16</f>
        <v>1398.3767733333336</v>
      </c>
      <c r="N196" s="24"/>
      <c r="O196" s="23"/>
      <c r="P196" s="24"/>
      <c r="Q196" s="22"/>
      <c r="R196" s="23">
        <f>R195*8.36</f>
        <v>134.4102408</v>
      </c>
      <c r="S196" s="24"/>
      <c r="T196" s="23"/>
      <c r="U196" s="22"/>
      <c r="V196" s="22"/>
      <c r="W196" s="22"/>
      <c r="X196" s="23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BR196" s="19"/>
    </row>
    <row r="197" spans="1:70" s="16" customFormat="1">
      <c r="A197" s="33"/>
      <c r="B197" s="27"/>
      <c r="C197" s="21" t="s">
        <v>46</v>
      </c>
      <c r="D197" s="20"/>
      <c r="E197" s="22"/>
      <c r="F197" s="22"/>
      <c r="G197" s="24">
        <f>G196/$E196*100</f>
        <v>29.997958033013656</v>
      </c>
      <c r="H197" s="24"/>
      <c r="I197" s="23"/>
      <c r="J197" s="24">
        <f>J196/$E196*100</f>
        <v>14.998216239252168</v>
      </c>
      <c r="K197" s="24"/>
      <c r="L197" s="23"/>
      <c r="M197" s="24">
        <f>M196/$E196*100</f>
        <v>50.180534955554613</v>
      </c>
      <c r="N197" s="22"/>
      <c r="O197" s="23"/>
      <c r="P197" s="22"/>
      <c r="Q197" s="22"/>
      <c r="R197" s="24">
        <f>R196/$E196*100</f>
        <v>4.8232907721795719</v>
      </c>
      <c r="S197" s="22"/>
      <c r="T197" s="23"/>
      <c r="U197" s="22"/>
      <c r="V197" s="22"/>
      <c r="W197" s="22"/>
      <c r="X197" s="23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BR197" s="19"/>
    </row>
    <row r="198" spans="1:70" s="16" customFormat="1">
      <c r="A198" s="33"/>
      <c r="B198" s="27"/>
      <c r="C198" s="21" t="s">
        <v>47</v>
      </c>
      <c r="D198" s="25">
        <f>E196/D195*100</f>
        <v>533.33811323125997</v>
      </c>
      <c r="E198" s="22"/>
      <c r="F198" s="22"/>
      <c r="G198" s="22"/>
      <c r="H198" s="22"/>
      <c r="I198" s="23"/>
      <c r="J198" s="22"/>
      <c r="K198" s="22"/>
      <c r="L198" s="23"/>
      <c r="M198" s="22"/>
      <c r="N198" s="22"/>
      <c r="O198" s="23"/>
      <c r="P198" s="22">
        <f>SUM(M197:R197)</f>
        <v>55.003825727734181</v>
      </c>
      <c r="Q198" s="22"/>
      <c r="R198" s="22"/>
      <c r="S198" s="22"/>
      <c r="T198" s="23"/>
      <c r="U198" s="22"/>
      <c r="V198" s="22"/>
      <c r="W198" s="22"/>
      <c r="X198" s="23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BR198" s="19"/>
    </row>
    <row r="199" spans="1:70" s="32" customFormat="1">
      <c r="A199" s="33"/>
      <c r="B199" s="27"/>
      <c r="C199" s="35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7"/>
      <c r="AP199" s="35"/>
      <c r="AQ199" s="35"/>
      <c r="AR199" s="27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18"/>
    </row>
    <row r="200" spans="1:70" s="16" customFormat="1">
      <c r="A200" s="16">
        <v>4</v>
      </c>
      <c r="B200" s="16">
        <v>100</v>
      </c>
      <c r="C200" s="17" t="s">
        <v>82</v>
      </c>
      <c r="D200" s="16">
        <v>80</v>
      </c>
      <c r="E200" s="18">
        <f t="shared" ref="E200:H205" si="448">AR200*($D200/$AQ200)</f>
        <v>1087.0305599999999</v>
      </c>
      <c r="F200" s="19">
        <f t="shared" si="448"/>
        <v>258.8168</v>
      </c>
      <c r="G200" s="19">
        <f t="shared" si="448"/>
        <v>1.1764400000000002</v>
      </c>
      <c r="H200" s="19">
        <f t="shared" si="448"/>
        <v>43.528280000000002</v>
      </c>
      <c r="I200" s="18">
        <f t="shared" ref="I200:I205" si="449">H200/$E200*100</f>
        <v>4.004329004329005</v>
      </c>
      <c r="J200" s="19">
        <f>AV200*($D200/$AQ200)</f>
        <v>21.175920000000001</v>
      </c>
      <c r="K200" s="19">
        <f>AW200*($D200/$AQ200)</f>
        <v>359.99063999999998</v>
      </c>
      <c r="L200" s="18">
        <f t="shared" ref="L200:L205" si="450">K200/$E200*100</f>
        <v>33.116883116883116</v>
      </c>
      <c r="M200" s="19">
        <f>AX200*($D200/$AQ200)</f>
        <v>44.704720000000009</v>
      </c>
      <c r="N200" s="19">
        <f>AY200*($D200/$AQ200)</f>
        <v>715.27552000000014</v>
      </c>
      <c r="O200" s="18">
        <f t="shared" ref="O200:O205" si="451">N200/$E200*100</f>
        <v>65.800865800865822</v>
      </c>
      <c r="P200" s="19">
        <f t="shared" ref="P200:R205" si="452">AZ200*($D200/$AQ200)</f>
        <v>0</v>
      </c>
      <c r="Q200" s="19">
        <f t="shared" si="452"/>
        <v>0</v>
      </c>
      <c r="R200" s="19">
        <f t="shared" si="452"/>
        <v>18.823040000000002</v>
      </c>
      <c r="S200" s="19">
        <f t="shared" ref="S200:S205" si="453">R200*8.36</f>
        <v>157.3606144</v>
      </c>
      <c r="T200" s="18">
        <f t="shared" ref="T200:T205" si="454">S200/$E200*100</f>
        <v>14.476190476190478</v>
      </c>
      <c r="U200" s="19">
        <f>BD200*($D200/$AQ200)</f>
        <v>0</v>
      </c>
      <c r="V200" s="19">
        <f>BE200*($D200/$AQ200)</f>
        <v>0</v>
      </c>
      <c r="W200" s="19">
        <f t="shared" ref="W200:W205" si="455">V200*37</f>
        <v>0</v>
      </c>
      <c r="X200" s="19">
        <f t="shared" ref="X200:X205" si="456">W200/$E200*100</f>
        <v>0</v>
      </c>
      <c r="Y200" s="19">
        <f>BG200*($D200/$AQ200)</f>
        <v>0</v>
      </c>
      <c r="Z200" s="19">
        <f>BH200*($D200/$AQ200)</f>
        <v>0</v>
      </c>
      <c r="AA200" s="19" t="e">
        <f t="shared" ref="AA200:AA205" si="457">V200/Y200</f>
        <v>#DIV/0!</v>
      </c>
      <c r="AB200" s="19" t="e">
        <f t="shared" ref="AB200:AB205" si="458">V200/Z200</f>
        <v>#DIV/0!</v>
      </c>
      <c r="AC200" s="19">
        <f>BI200*($D200/$AQ200)</f>
        <v>0</v>
      </c>
      <c r="AD200" s="19">
        <f>BJ200*($D200/$AQ200)</f>
        <v>0</v>
      </c>
      <c r="AE200" s="19" t="e">
        <f t="shared" ref="AE200:AE205" si="459">AC200/AD200</f>
        <v>#DIV/0!</v>
      </c>
      <c r="AF200" s="19">
        <f t="shared" ref="AF200:AM205" si="460">BK200*($D200/$AQ200)</f>
        <v>0</v>
      </c>
      <c r="AG200" s="19">
        <f t="shared" si="460"/>
        <v>0</v>
      </c>
      <c r="AH200" s="19">
        <f t="shared" si="460"/>
        <v>0</v>
      </c>
      <c r="AI200" s="19">
        <f t="shared" si="460"/>
        <v>0</v>
      </c>
      <c r="AJ200" s="19">
        <f t="shared" si="460"/>
        <v>0</v>
      </c>
      <c r="AK200" s="19">
        <f t="shared" si="460"/>
        <v>0</v>
      </c>
      <c r="AL200" s="19">
        <f t="shared" si="460"/>
        <v>0</v>
      </c>
      <c r="AM200" s="19">
        <f t="shared" si="460"/>
        <v>80</v>
      </c>
      <c r="AN200" s="19">
        <f>E200/D200*100</f>
        <v>1358.7882</v>
      </c>
      <c r="AO200" s="31"/>
      <c r="AP200" s="17" t="s">
        <v>82</v>
      </c>
      <c r="AQ200" s="16">
        <v>100</v>
      </c>
      <c r="AR200" s="19">
        <v>1358.7882</v>
      </c>
      <c r="AS200" s="19">
        <v>323.52100000000002</v>
      </c>
      <c r="AT200" s="19">
        <v>1.47055</v>
      </c>
      <c r="AU200" s="19">
        <v>54.410350000000001</v>
      </c>
      <c r="AV200" s="19">
        <v>26.469899999999999</v>
      </c>
      <c r="AW200" s="19">
        <v>449.98829999999998</v>
      </c>
      <c r="AX200" s="19">
        <v>55.880900000000004</v>
      </c>
      <c r="AY200" s="19">
        <v>894.09440000000006</v>
      </c>
      <c r="AZ200" s="19">
        <v>0</v>
      </c>
      <c r="BA200" s="19">
        <v>0</v>
      </c>
      <c r="BB200" s="19">
        <v>23.5288</v>
      </c>
      <c r="BC200" s="19">
        <v>196.70076799999998</v>
      </c>
      <c r="BD200" s="19">
        <v>0</v>
      </c>
      <c r="BE200" s="19">
        <v>0</v>
      </c>
      <c r="BF200" s="19">
        <v>0</v>
      </c>
      <c r="BG200" s="19">
        <v>0</v>
      </c>
      <c r="BH200" s="19">
        <v>0</v>
      </c>
      <c r="BI200" s="19">
        <v>0</v>
      </c>
      <c r="BJ200" s="19">
        <v>0</v>
      </c>
      <c r="BK200" s="19">
        <v>0</v>
      </c>
      <c r="BL200" s="19">
        <v>0</v>
      </c>
      <c r="BM200" s="19">
        <v>0</v>
      </c>
      <c r="BN200" s="19">
        <v>0</v>
      </c>
      <c r="BO200" s="19">
        <v>0</v>
      </c>
      <c r="BP200" s="19">
        <v>0</v>
      </c>
      <c r="BQ200" s="19">
        <v>0</v>
      </c>
      <c r="BR200" s="19">
        <v>100</v>
      </c>
    </row>
    <row r="201" spans="1:70" s="16" customFormat="1">
      <c r="A201" s="16">
        <v>4</v>
      </c>
      <c r="B201" s="16">
        <v>100</v>
      </c>
      <c r="C201" s="17" t="s">
        <v>105</v>
      </c>
      <c r="D201" s="16">
        <v>73.5</v>
      </c>
      <c r="E201" s="18">
        <f t="shared" si="448"/>
        <v>143.5455</v>
      </c>
      <c r="F201" s="19">
        <f t="shared" si="448"/>
        <v>34.341028708133976</v>
      </c>
      <c r="G201" s="19">
        <f t="shared" si="448"/>
        <v>1.1759999999999999</v>
      </c>
      <c r="H201" s="19">
        <f t="shared" si="448"/>
        <v>43.512</v>
      </c>
      <c r="I201" s="18">
        <f t="shared" si="449"/>
        <v>30.312339989759344</v>
      </c>
      <c r="J201" s="19">
        <f t="shared" ref="J201:K205" si="461">AV201*($D201/$AQ201)</f>
        <v>2.4255</v>
      </c>
      <c r="K201" s="19">
        <f t="shared" si="461"/>
        <v>41.233499999999992</v>
      </c>
      <c r="L201" s="18">
        <f t="shared" si="450"/>
        <v>28.725038402457752</v>
      </c>
      <c r="M201" s="19">
        <f t="shared" ref="M201:N205" si="462">AX201*($D201/$AQ201)</f>
        <v>3.6749999999999998</v>
      </c>
      <c r="N201" s="19">
        <f t="shared" si="462"/>
        <v>58.8</v>
      </c>
      <c r="O201" s="18">
        <f t="shared" si="451"/>
        <v>40.962621607782893</v>
      </c>
      <c r="P201" s="19">
        <f t="shared" si="452"/>
        <v>0</v>
      </c>
      <c r="Q201" s="19">
        <f t="shared" si="452"/>
        <v>0</v>
      </c>
      <c r="R201" s="19">
        <f t="shared" si="452"/>
        <v>0</v>
      </c>
      <c r="S201" s="19">
        <f t="shared" si="453"/>
        <v>0</v>
      </c>
      <c r="T201" s="18">
        <f t="shared" si="454"/>
        <v>0</v>
      </c>
      <c r="U201" s="19">
        <f t="shared" ref="U201:V205" si="463">BD201*($D201/$AQ201)</f>
        <v>0.1010625</v>
      </c>
      <c r="V201" s="19">
        <f t="shared" si="463"/>
        <v>0.73499999999999999</v>
      </c>
      <c r="W201" s="19">
        <f t="shared" si="455"/>
        <v>27.195</v>
      </c>
      <c r="X201" s="19">
        <f t="shared" si="456"/>
        <v>18.945212493599588</v>
      </c>
      <c r="Y201" s="19">
        <f t="shared" ref="Y201:Z205" si="464">BG201*($D201/$AQ201)</f>
        <v>0.36749999999999999</v>
      </c>
      <c r="Z201" s="19">
        <f t="shared" si="464"/>
        <v>0</v>
      </c>
      <c r="AA201" s="19">
        <f t="shared" si="457"/>
        <v>2</v>
      </c>
      <c r="AB201" s="19" t="e">
        <f t="shared" si="458"/>
        <v>#DIV/0!</v>
      </c>
      <c r="AC201" s="19">
        <f t="shared" ref="AC201:AD205" si="465">BI201*($D201/$AQ201)</f>
        <v>3.6749999999999998</v>
      </c>
      <c r="AD201" s="19">
        <f t="shared" si="465"/>
        <v>0</v>
      </c>
      <c r="AE201" s="19" t="e">
        <f t="shared" si="459"/>
        <v>#DIV/0!</v>
      </c>
      <c r="AF201" s="19">
        <f t="shared" si="460"/>
        <v>5.1449999999999996</v>
      </c>
      <c r="AG201" s="19">
        <f t="shared" si="460"/>
        <v>0</v>
      </c>
      <c r="AH201" s="19">
        <f t="shared" si="460"/>
        <v>3.6749999999999998E-2</v>
      </c>
      <c r="AI201" s="19">
        <f t="shared" si="460"/>
        <v>0.73499999999999999</v>
      </c>
      <c r="AJ201" s="19">
        <f t="shared" si="460"/>
        <v>0</v>
      </c>
      <c r="AK201" s="19">
        <f t="shared" si="460"/>
        <v>6.6150000000000002</v>
      </c>
      <c r="AL201" s="19">
        <f t="shared" si="460"/>
        <v>15.435</v>
      </c>
      <c r="AM201" s="19">
        <f t="shared" si="460"/>
        <v>0</v>
      </c>
      <c r="AN201" s="19">
        <f t="shared" ref="AN201:AN205" si="466">E201/D201*100</f>
        <v>195.3</v>
      </c>
      <c r="AO201" s="31"/>
      <c r="AP201" s="17" t="s">
        <v>105</v>
      </c>
      <c r="AQ201" s="16">
        <v>100</v>
      </c>
      <c r="AR201" s="19">
        <v>195.3</v>
      </c>
      <c r="AS201" s="19">
        <v>46.722488038277518</v>
      </c>
      <c r="AT201" s="19">
        <v>1.6</v>
      </c>
      <c r="AU201" s="19">
        <v>59.2</v>
      </c>
      <c r="AV201" s="19">
        <v>3.3</v>
      </c>
      <c r="AW201" s="19">
        <v>56.099999999999994</v>
      </c>
      <c r="AX201" s="19">
        <v>5</v>
      </c>
      <c r="AY201" s="19">
        <v>80</v>
      </c>
      <c r="AZ201" s="19">
        <v>0</v>
      </c>
      <c r="BA201" s="19">
        <v>0</v>
      </c>
      <c r="BB201" s="19">
        <v>0</v>
      </c>
      <c r="BC201" s="19">
        <v>0</v>
      </c>
      <c r="BD201" s="19">
        <v>0.13750000000000001</v>
      </c>
      <c r="BE201" s="19">
        <v>1</v>
      </c>
      <c r="BF201" s="19">
        <v>37</v>
      </c>
      <c r="BG201" s="19">
        <v>0.5</v>
      </c>
      <c r="BH201" s="19">
        <v>0</v>
      </c>
      <c r="BI201" s="19">
        <v>5</v>
      </c>
      <c r="BJ201" s="19">
        <v>0</v>
      </c>
      <c r="BK201" s="19">
        <v>7</v>
      </c>
      <c r="BL201" s="19">
        <v>0</v>
      </c>
      <c r="BM201" s="19">
        <v>0.05</v>
      </c>
      <c r="BN201" s="19">
        <v>1</v>
      </c>
      <c r="BO201" s="19">
        <v>0</v>
      </c>
      <c r="BP201" s="19">
        <v>9</v>
      </c>
      <c r="BQ201" s="19">
        <v>21</v>
      </c>
      <c r="BR201" s="19">
        <v>0</v>
      </c>
    </row>
    <row r="202" spans="1:70" s="16" customFormat="1">
      <c r="A202" s="16">
        <v>4</v>
      </c>
      <c r="B202" s="16">
        <v>100</v>
      </c>
      <c r="C202" s="17" t="s">
        <v>123</v>
      </c>
      <c r="D202" s="16">
        <v>32.1</v>
      </c>
      <c r="E202" s="18">
        <f t="shared" si="448"/>
        <v>371.9034666666667</v>
      </c>
      <c r="F202" s="19">
        <f t="shared" si="448"/>
        <v>88.972121212121223</v>
      </c>
      <c r="G202" s="19">
        <f t="shared" si="448"/>
        <v>0</v>
      </c>
      <c r="H202" s="19">
        <f t="shared" si="448"/>
        <v>0</v>
      </c>
      <c r="I202" s="18">
        <f t="shared" si="449"/>
        <v>0</v>
      </c>
      <c r="J202" s="19">
        <f t="shared" si="461"/>
        <v>0.71333333333333337</v>
      </c>
      <c r="K202" s="19">
        <f t="shared" si="461"/>
        <v>12.126666666666669</v>
      </c>
      <c r="L202" s="18">
        <f t="shared" si="450"/>
        <v>3.260702777351542</v>
      </c>
      <c r="M202" s="19">
        <f t="shared" si="462"/>
        <v>22.113333333333337</v>
      </c>
      <c r="N202" s="19">
        <f t="shared" si="462"/>
        <v>353.81333333333339</v>
      </c>
      <c r="O202" s="18">
        <f t="shared" si="451"/>
        <v>95.135798680374407</v>
      </c>
      <c r="P202" s="19">
        <f t="shared" si="452"/>
        <v>0</v>
      </c>
      <c r="Q202" s="19">
        <f t="shared" si="452"/>
        <v>0</v>
      </c>
      <c r="R202" s="19">
        <f t="shared" si="452"/>
        <v>0.71333333333333337</v>
      </c>
      <c r="S202" s="19">
        <f t="shared" si="453"/>
        <v>5.9634666666666662</v>
      </c>
      <c r="T202" s="18">
        <f t="shared" si="454"/>
        <v>1.6034985422740522</v>
      </c>
      <c r="U202" s="19">
        <f t="shared" si="463"/>
        <v>4.8150000000000005E-2</v>
      </c>
      <c r="V202" s="19">
        <f t="shared" si="463"/>
        <v>0</v>
      </c>
      <c r="W202" s="19">
        <f t="shared" si="455"/>
        <v>0</v>
      </c>
      <c r="X202" s="19">
        <f t="shared" si="456"/>
        <v>0</v>
      </c>
      <c r="Y202" s="19">
        <f t="shared" si="464"/>
        <v>0</v>
      </c>
      <c r="Z202" s="19">
        <f t="shared" si="464"/>
        <v>0</v>
      </c>
      <c r="AA202" s="19" t="e">
        <f t="shared" si="457"/>
        <v>#DIV/0!</v>
      </c>
      <c r="AB202" s="19" t="e">
        <f t="shared" si="458"/>
        <v>#DIV/0!</v>
      </c>
      <c r="AC202" s="19">
        <f t="shared" si="465"/>
        <v>0</v>
      </c>
      <c r="AD202" s="19">
        <f t="shared" si="465"/>
        <v>0</v>
      </c>
      <c r="AE202" s="19" t="e">
        <f t="shared" si="459"/>
        <v>#DIV/0!</v>
      </c>
      <c r="AF202" s="19">
        <f t="shared" si="460"/>
        <v>22.113333333333337</v>
      </c>
      <c r="AG202" s="19">
        <f t="shared" si="460"/>
        <v>1.7833333333333334</v>
      </c>
      <c r="AH202" s="19">
        <f t="shared" si="460"/>
        <v>0</v>
      </c>
      <c r="AI202" s="19">
        <f t="shared" si="460"/>
        <v>0.35666666666666669</v>
      </c>
      <c r="AJ202" s="19">
        <f t="shared" si="460"/>
        <v>0</v>
      </c>
      <c r="AK202" s="19">
        <f t="shared" si="460"/>
        <v>3.9233333333333338</v>
      </c>
      <c r="AL202" s="19">
        <f t="shared" si="460"/>
        <v>0</v>
      </c>
      <c r="AM202" s="19">
        <f t="shared" si="460"/>
        <v>0</v>
      </c>
      <c r="AN202" s="19">
        <f t="shared" si="466"/>
        <v>1158.5777777777778</v>
      </c>
      <c r="AO202" s="31"/>
      <c r="AP202" s="17" t="s">
        <v>123</v>
      </c>
      <c r="AQ202" s="16">
        <v>9</v>
      </c>
      <c r="AR202" s="19">
        <v>104.27200000000001</v>
      </c>
      <c r="AS202" s="19">
        <v>24.945454545454549</v>
      </c>
      <c r="AT202" s="19">
        <v>0</v>
      </c>
      <c r="AU202" s="19">
        <v>0</v>
      </c>
      <c r="AV202" s="19">
        <v>0.2</v>
      </c>
      <c r="AW202" s="19">
        <v>3.4000000000000004</v>
      </c>
      <c r="AX202" s="19">
        <v>6.2</v>
      </c>
      <c r="AY202" s="19">
        <v>99.2</v>
      </c>
      <c r="AZ202" s="19">
        <v>0</v>
      </c>
      <c r="BA202" s="19">
        <v>0</v>
      </c>
      <c r="BB202" s="19">
        <v>0.2</v>
      </c>
      <c r="BC202" s="19">
        <v>1.6719999999999999</v>
      </c>
      <c r="BD202" s="19">
        <v>1.35E-2</v>
      </c>
      <c r="BE202" s="19">
        <v>0</v>
      </c>
      <c r="BF202" s="19">
        <v>0</v>
      </c>
      <c r="BG202" s="19">
        <v>0</v>
      </c>
      <c r="BH202" s="19">
        <v>0</v>
      </c>
      <c r="BI202" s="19">
        <v>0</v>
      </c>
      <c r="BJ202" s="19">
        <v>0</v>
      </c>
      <c r="BK202" s="19">
        <v>6.2</v>
      </c>
      <c r="BL202" s="19">
        <v>0.5</v>
      </c>
      <c r="BM202" s="19">
        <v>0</v>
      </c>
      <c r="BN202" s="19">
        <v>0.1</v>
      </c>
      <c r="BO202" s="19">
        <v>0</v>
      </c>
      <c r="BP202" s="19">
        <v>1.1000000000000001</v>
      </c>
      <c r="BQ202" s="19">
        <v>0</v>
      </c>
      <c r="BR202" s="19">
        <v>0</v>
      </c>
    </row>
    <row r="203" spans="1:70" s="16" customFormat="1">
      <c r="A203" s="16">
        <v>4</v>
      </c>
      <c r="B203" s="16">
        <v>100</v>
      </c>
      <c r="C203" s="17" t="s">
        <v>88</v>
      </c>
      <c r="D203" s="16">
        <v>20.9</v>
      </c>
      <c r="E203" s="18">
        <f t="shared" si="448"/>
        <v>457.71</v>
      </c>
      <c r="F203" s="19">
        <f t="shared" si="448"/>
        <v>109.49927999999998</v>
      </c>
      <c r="G203" s="19">
        <f t="shared" si="448"/>
        <v>12.331</v>
      </c>
      <c r="H203" s="19">
        <f t="shared" si="448"/>
        <v>456.24699999999996</v>
      </c>
      <c r="I203" s="18">
        <f t="shared" si="449"/>
        <v>99.680365296803657</v>
      </c>
      <c r="J203" s="19">
        <f t="shared" si="461"/>
        <v>2.0900000000000002E-2</v>
      </c>
      <c r="K203" s="19">
        <f t="shared" si="461"/>
        <v>0.35529999999999995</v>
      </c>
      <c r="L203" s="18">
        <f t="shared" si="450"/>
        <v>7.7625570776255703E-2</v>
      </c>
      <c r="M203" s="19">
        <f t="shared" si="462"/>
        <v>4.1800000000000004E-2</v>
      </c>
      <c r="N203" s="19">
        <f t="shared" si="462"/>
        <v>0.66880000000000006</v>
      </c>
      <c r="O203" s="18">
        <f t="shared" si="451"/>
        <v>0.14611872146118723</v>
      </c>
      <c r="P203" s="19">
        <f t="shared" si="452"/>
        <v>0</v>
      </c>
      <c r="Q203" s="19">
        <f t="shared" si="452"/>
        <v>0</v>
      </c>
      <c r="R203" s="19">
        <f t="shared" si="452"/>
        <v>0</v>
      </c>
      <c r="S203" s="19">
        <f t="shared" si="453"/>
        <v>0</v>
      </c>
      <c r="T203" s="18">
        <f t="shared" si="454"/>
        <v>0</v>
      </c>
      <c r="U203" s="19">
        <f t="shared" si="463"/>
        <v>0.26124999999999998</v>
      </c>
      <c r="V203" s="19">
        <f t="shared" si="463"/>
        <v>2.9259999999999997</v>
      </c>
      <c r="W203" s="19">
        <f t="shared" si="455"/>
        <v>108.26199999999999</v>
      </c>
      <c r="X203" s="19">
        <f t="shared" si="456"/>
        <v>23.652968036529678</v>
      </c>
      <c r="Y203" s="19">
        <f t="shared" si="464"/>
        <v>3.3439999999999999</v>
      </c>
      <c r="Z203" s="19">
        <f t="shared" si="464"/>
        <v>5.4340000000000002</v>
      </c>
      <c r="AA203" s="19">
        <f t="shared" si="457"/>
        <v>0.875</v>
      </c>
      <c r="AB203" s="19">
        <f t="shared" si="458"/>
        <v>0.53846153846153844</v>
      </c>
      <c r="AC203" s="19">
        <f t="shared" si="465"/>
        <v>4.1800000000000004E-2</v>
      </c>
      <c r="AD203" s="19">
        <f t="shared" si="465"/>
        <v>0</v>
      </c>
      <c r="AE203" s="19" t="e">
        <f t="shared" si="459"/>
        <v>#DIV/0!</v>
      </c>
      <c r="AF203" s="19">
        <f t="shared" si="460"/>
        <v>0</v>
      </c>
      <c r="AG203" s="19">
        <f t="shared" si="460"/>
        <v>0</v>
      </c>
      <c r="AH203" s="19">
        <f t="shared" si="460"/>
        <v>7.9419999999999993</v>
      </c>
      <c r="AI203" s="19">
        <f t="shared" si="460"/>
        <v>0</v>
      </c>
      <c r="AJ203" s="19">
        <f t="shared" si="460"/>
        <v>1.5674999999999999</v>
      </c>
      <c r="AK203" s="19">
        <f t="shared" si="460"/>
        <v>0</v>
      </c>
      <c r="AL203" s="19">
        <f t="shared" si="460"/>
        <v>0</v>
      </c>
      <c r="AM203" s="19">
        <f t="shared" si="460"/>
        <v>0</v>
      </c>
      <c r="AN203" s="19">
        <f t="shared" si="466"/>
        <v>2190</v>
      </c>
      <c r="AO203" s="31"/>
      <c r="AP203" s="17" t="s">
        <v>88</v>
      </c>
      <c r="AQ203" s="16">
        <v>100</v>
      </c>
      <c r="AR203" s="19">
        <v>2190</v>
      </c>
      <c r="AS203" s="19">
        <v>523.91999999999996</v>
      </c>
      <c r="AT203" s="19">
        <v>59</v>
      </c>
      <c r="AU203" s="19">
        <v>2183</v>
      </c>
      <c r="AV203" s="19">
        <v>0.1</v>
      </c>
      <c r="AW203" s="19">
        <v>1.7</v>
      </c>
      <c r="AX203" s="19">
        <v>0.2</v>
      </c>
      <c r="AY203" s="19">
        <v>3.2</v>
      </c>
      <c r="AZ203" s="19">
        <v>0</v>
      </c>
      <c r="BA203" s="19">
        <v>0</v>
      </c>
      <c r="BB203" s="19">
        <v>0</v>
      </c>
      <c r="BC203" s="19">
        <v>0</v>
      </c>
      <c r="BD203" s="19">
        <v>1.25</v>
      </c>
      <c r="BE203" s="19">
        <v>14</v>
      </c>
      <c r="BF203" s="19">
        <v>518</v>
      </c>
      <c r="BG203" s="19">
        <v>16</v>
      </c>
      <c r="BH203" s="19">
        <v>26</v>
      </c>
      <c r="BI203" s="19">
        <v>0.2</v>
      </c>
      <c r="BJ203" s="19">
        <v>0</v>
      </c>
      <c r="BK203" s="19">
        <v>0</v>
      </c>
      <c r="BL203" s="19">
        <v>0</v>
      </c>
      <c r="BM203" s="19">
        <v>38</v>
      </c>
      <c r="BN203" s="19">
        <v>0</v>
      </c>
      <c r="BO203" s="19">
        <v>7.5</v>
      </c>
      <c r="BP203" s="19">
        <v>0</v>
      </c>
      <c r="BQ203" s="19">
        <v>0</v>
      </c>
      <c r="BR203" s="19">
        <v>0</v>
      </c>
    </row>
    <row r="204" spans="1:70" s="16" customFormat="1">
      <c r="A204" s="16">
        <v>4</v>
      </c>
      <c r="B204" s="16">
        <v>100</v>
      </c>
      <c r="C204" s="17" t="s">
        <v>74</v>
      </c>
      <c r="D204" s="16">
        <v>1</v>
      </c>
      <c r="E204" s="18">
        <f t="shared" si="448"/>
        <v>0</v>
      </c>
      <c r="F204" s="19">
        <f t="shared" si="448"/>
        <v>0</v>
      </c>
      <c r="G204" s="19">
        <f t="shared" si="448"/>
        <v>3.2000000000000001E-2</v>
      </c>
      <c r="H204" s="19">
        <f t="shared" si="448"/>
        <v>1.1840000000000002</v>
      </c>
      <c r="I204" s="18" t="e">
        <f t="shared" si="449"/>
        <v>#DIV/0!</v>
      </c>
      <c r="J204" s="19">
        <f t="shared" si="461"/>
        <v>3.9E-2</v>
      </c>
      <c r="K204" s="19">
        <f t="shared" si="461"/>
        <v>0.66300000000000003</v>
      </c>
      <c r="L204" s="18" t="e">
        <f t="shared" si="450"/>
        <v>#DIV/0!</v>
      </c>
      <c r="M204" s="19">
        <f t="shared" si="462"/>
        <v>0</v>
      </c>
      <c r="N204" s="19">
        <f t="shared" si="462"/>
        <v>0</v>
      </c>
      <c r="O204" s="18" t="e">
        <f t="shared" si="451"/>
        <v>#DIV/0!</v>
      </c>
      <c r="P204" s="19">
        <f t="shared" si="452"/>
        <v>0</v>
      </c>
      <c r="Q204" s="19">
        <f t="shared" si="452"/>
        <v>0</v>
      </c>
      <c r="R204" s="19">
        <f t="shared" si="452"/>
        <v>0.54300000000000004</v>
      </c>
      <c r="S204" s="19">
        <f t="shared" si="453"/>
        <v>4.5394800000000002</v>
      </c>
      <c r="T204" s="18" t="e">
        <f t="shared" si="454"/>
        <v>#DIV/0!</v>
      </c>
      <c r="U204" s="19">
        <f t="shared" si="463"/>
        <v>7.000000000000001E-4</v>
      </c>
      <c r="V204" s="19">
        <f t="shared" si="463"/>
        <v>6.9999999999999993E-3</v>
      </c>
      <c r="W204" s="19">
        <f t="shared" si="455"/>
        <v>0.25899999999999995</v>
      </c>
      <c r="X204" s="19" t="e">
        <f t="shared" si="456"/>
        <v>#DIV/0!</v>
      </c>
      <c r="Y204" s="19">
        <f t="shared" si="464"/>
        <v>5.0000000000000001E-3</v>
      </c>
      <c r="Z204" s="19">
        <f t="shared" si="464"/>
        <v>5.0000000000000001E-3</v>
      </c>
      <c r="AA204" s="19">
        <f t="shared" si="457"/>
        <v>1.4</v>
      </c>
      <c r="AB204" s="19">
        <f t="shared" si="458"/>
        <v>1.4</v>
      </c>
      <c r="AC204" s="19">
        <f t="shared" si="465"/>
        <v>0</v>
      </c>
      <c r="AD204" s="19">
        <f t="shared" si="465"/>
        <v>0</v>
      </c>
      <c r="AE204" s="19" t="e">
        <f t="shared" si="459"/>
        <v>#DIV/0!</v>
      </c>
      <c r="AF204" s="19">
        <f t="shared" si="460"/>
        <v>0</v>
      </c>
      <c r="AG204" s="19">
        <f t="shared" si="460"/>
        <v>0</v>
      </c>
      <c r="AH204" s="19">
        <f t="shared" si="460"/>
        <v>0</v>
      </c>
      <c r="AI204" s="19">
        <f t="shared" si="460"/>
        <v>0</v>
      </c>
      <c r="AJ204" s="19">
        <f t="shared" si="460"/>
        <v>0</v>
      </c>
      <c r="AK204" s="19">
        <f t="shared" si="460"/>
        <v>1.55</v>
      </c>
      <c r="AL204" s="19">
        <f t="shared" si="460"/>
        <v>0</v>
      </c>
      <c r="AM204" s="19">
        <f t="shared" si="460"/>
        <v>0</v>
      </c>
      <c r="AN204" s="19">
        <f t="shared" si="466"/>
        <v>0</v>
      </c>
      <c r="AO204" s="31"/>
      <c r="AP204" s="17" t="s">
        <v>74</v>
      </c>
      <c r="AQ204" s="16">
        <v>100</v>
      </c>
      <c r="AR204" s="19">
        <v>0</v>
      </c>
      <c r="AS204" s="19">
        <v>0</v>
      </c>
      <c r="AT204" s="19">
        <v>3.2</v>
      </c>
      <c r="AU204" s="19">
        <v>118.4</v>
      </c>
      <c r="AV204" s="19">
        <v>3.9</v>
      </c>
      <c r="AW204" s="19">
        <v>66.3</v>
      </c>
      <c r="AX204" s="19">
        <v>0</v>
      </c>
      <c r="AY204" s="19">
        <v>0</v>
      </c>
      <c r="AZ204" s="19">
        <v>0</v>
      </c>
      <c r="BA204" s="19">
        <v>0</v>
      </c>
      <c r="BB204" s="19">
        <v>54.3</v>
      </c>
      <c r="BC204" s="19">
        <v>453.94799999999992</v>
      </c>
      <c r="BD204" s="19">
        <v>7.0000000000000007E-2</v>
      </c>
      <c r="BE204" s="19">
        <v>0.7</v>
      </c>
      <c r="BF204" s="19">
        <v>25.9</v>
      </c>
      <c r="BG204" s="19">
        <v>0.5</v>
      </c>
      <c r="BH204" s="19">
        <v>0.5</v>
      </c>
      <c r="BI204" s="19">
        <v>0</v>
      </c>
      <c r="BJ204" s="19">
        <v>0</v>
      </c>
      <c r="BK204" s="19">
        <v>0</v>
      </c>
      <c r="BL204" s="19">
        <v>0</v>
      </c>
      <c r="BM204" s="19">
        <v>0</v>
      </c>
      <c r="BN204" s="19">
        <v>0</v>
      </c>
      <c r="BO204" s="19">
        <v>0</v>
      </c>
      <c r="BP204" s="19">
        <v>155</v>
      </c>
      <c r="BQ204" s="19">
        <v>0</v>
      </c>
      <c r="BR204" s="19">
        <v>0</v>
      </c>
    </row>
    <row r="205" spans="1:70" s="16" customFormat="1">
      <c r="A205" s="16">
        <v>4</v>
      </c>
      <c r="B205" s="16">
        <v>100</v>
      </c>
      <c r="C205" s="17" t="s">
        <v>27</v>
      </c>
      <c r="D205" s="16">
        <v>1</v>
      </c>
      <c r="E205" s="18">
        <f t="shared" si="448"/>
        <v>0</v>
      </c>
      <c r="F205" s="19">
        <f t="shared" si="448"/>
        <v>0</v>
      </c>
      <c r="G205" s="19">
        <f t="shared" si="448"/>
        <v>0</v>
      </c>
      <c r="H205" s="19">
        <f t="shared" si="448"/>
        <v>0</v>
      </c>
      <c r="I205" s="18" t="e">
        <f t="shared" si="449"/>
        <v>#DIV/0!</v>
      </c>
      <c r="J205" s="19">
        <f t="shared" si="461"/>
        <v>0</v>
      </c>
      <c r="K205" s="19">
        <f t="shared" si="461"/>
        <v>0</v>
      </c>
      <c r="L205" s="18" t="e">
        <f t="shared" si="450"/>
        <v>#DIV/0!</v>
      </c>
      <c r="M205" s="19">
        <f t="shared" si="462"/>
        <v>0</v>
      </c>
      <c r="N205" s="19">
        <f t="shared" si="462"/>
        <v>0</v>
      </c>
      <c r="O205" s="18" t="e">
        <f t="shared" si="451"/>
        <v>#DIV/0!</v>
      </c>
      <c r="P205" s="19">
        <f t="shared" si="452"/>
        <v>0</v>
      </c>
      <c r="Q205" s="19">
        <f t="shared" si="452"/>
        <v>0</v>
      </c>
      <c r="R205" s="19">
        <f t="shared" si="452"/>
        <v>0</v>
      </c>
      <c r="S205" s="19">
        <f t="shared" si="453"/>
        <v>0</v>
      </c>
      <c r="T205" s="18" t="e">
        <f t="shared" si="454"/>
        <v>#DIV/0!</v>
      </c>
      <c r="U205" s="19">
        <f t="shared" si="463"/>
        <v>0.97125000000000006</v>
      </c>
      <c r="V205" s="19">
        <f t="shared" si="463"/>
        <v>0</v>
      </c>
      <c r="W205" s="19">
        <f t="shared" si="455"/>
        <v>0</v>
      </c>
      <c r="X205" s="19" t="e">
        <f t="shared" si="456"/>
        <v>#DIV/0!</v>
      </c>
      <c r="Y205" s="19">
        <f t="shared" si="464"/>
        <v>0</v>
      </c>
      <c r="Z205" s="19">
        <f t="shared" si="464"/>
        <v>0</v>
      </c>
      <c r="AA205" s="19" t="e">
        <f t="shared" si="457"/>
        <v>#DIV/0!</v>
      </c>
      <c r="AB205" s="19" t="e">
        <f t="shared" si="458"/>
        <v>#DIV/0!</v>
      </c>
      <c r="AC205" s="19">
        <f t="shared" si="465"/>
        <v>0</v>
      </c>
      <c r="AD205" s="19">
        <f t="shared" si="465"/>
        <v>0</v>
      </c>
      <c r="AE205" s="19" t="e">
        <f t="shared" si="459"/>
        <v>#DIV/0!</v>
      </c>
      <c r="AF205" s="19">
        <f t="shared" si="460"/>
        <v>0</v>
      </c>
      <c r="AG205" s="19">
        <f t="shared" si="460"/>
        <v>0</v>
      </c>
      <c r="AH205" s="19">
        <f t="shared" si="460"/>
        <v>0</v>
      </c>
      <c r="AI205" s="19">
        <f t="shared" si="460"/>
        <v>0</v>
      </c>
      <c r="AJ205" s="19">
        <f t="shared" si="460"/>
        <v>0</v>
      </c>
      <c r="AK205" s="19">
        <f t="shared" si="460"/>
        <v>0</v>
      </c>
      <c r="AL205" s="19">
        <f t="shared" si="460"/>
        <v>0</v>
      </c>
      <c r="AM205" s="19">
        <f t="shared" si="460"/>
        <v>0</v>
      </c>
      <c r="AN205" s="19">
        <f t="shared" si="466"/>
        <v>0</v>
      </c>
      <c r="AO205" s="31"/>
      <c r="AP205" s="17" t="s">
        <v>27</v>
      </c>
      <c r="AQ205" s="16">
        <v>100</v>
      </c>
      <c r="AR205" s="19">
        <v>0</v>
      </c>
      <c r="AS205" s="19">
        <v>0</v>
      </c>
      <c r="AT205" s="19">
        <v>0</v>
      </c>
      <c r="AU205" s="19">
        <v>0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97.125</v>
      </c>
      <c r="BE205" s="19">
        <v>0</v>
      </c>
      <c r="BF205" s="19">
        <v>0</v>
      </c>
      <c r="BG205" s="19">
        <v>0</v>
      </c>
      <c r="BH205" s="19">
        <v>0</v>
      </c>
      <c r="BI205" s="19">
        <v>0</v>
      </c>
      <c r="BJ205" s="19">
        <v>0</v>
      </c>
      <c r="BK205" s="19">
        <v>0</v>
      </c>
      <c r="BL205" s="19">
        <v>0</v>
      </c>
      <c r="BM205" s="19">
        <v>0</v>
      </c>
      <c r="BN205" s="19">
        <v>0</v>
      </c>
      <c r="BO205" s="19">
        <v>0</v>
      </c>
      <c r="BP205" s="19">
        <v>0</v>
      </c>
      <c r="BQ205" s="19">
        <v>0</v>
      </c>
      <c r="BR205" s="19">
        <v>0</v>
      </c>
    </row>
    <row r="206" spans="1:70" s="16" customFormat="1">
      <c r="C206" s="17"/>
      <c r="E206" s="18"/>
      <c r="F206" s="19"/>
      <c r="G206" s="19"/>
      <c r="H206" s="19"/>
      <c r="I206" s="18"/>
      <c r="J206" s="19"/>
      <c r="K206" s="19"/>
      <c r="L206" s="18"/>
      <c r="M206" s="19"/>
      <c r="N206" s="19"/>
      <c r="O206" s="18"/>
      <c r="P206" s="19"/>
      <c r="Q206" s="19"/>
      <c r="R206" s="19"/>
      <c r="S206" s="19"/>
      <c r="T206" s="18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31"/>
      <c r="AP206" s="17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</row>
    <row r="207" spans="1:70" s="16" customFormat="1">
      <c r="A207" s="16">
        <v>4</v>
      </c>
      <c r="B207" s="16">
        <v>100</v>
      </c>
      <c r="C207" s="17" t="s">
        <v>88</v>
      </c>
      <c r="D207" s="16">
        <v>13.1</v>
      </c>
      <c r="E207" s="18">
        <f t="shared" ref="E207:H209" si="467">AR207*($D207/$AQ207)</f>
        <v>286.89</v>
      </c>
      <c r="F207" s="19">
        <f t="shared" si="467"/>
        <v>68.633520000000004</v>
      </c>
      <c r="G207" s="19">
        <f t="shared" si="467"/>
        <v>7.7290000000000001</v>
      </c>
      <c r="H207" s="19">
        <f t="shared" si="467"/>
        <v>285.97300000000001</v>
      </c>
      <c r="I207" s="18">
        <f t="shared" ref="I207:I209" si="468">H207/$E207*100</f>
        <v>99.680365296803657</v>
      </c>
      <c r="J207" s="19">
        <f t="shared" ref="J207:K209" si="469">AV207*($D207/$AQ207)</f>
        <v>1.3100000000000001E-2</v>
      </c>
      <c r="K207" s="19">
        <f t="shared" si="469"/>
        <v>0.22270000000000001</v>
      </c>
      <c r="L207" s="18">
        <f t="shared" ref="L207:L209" si="470">K207/$E207*100</f>
        <v>7.7625570776255717E-2</v>
      </c>
      <c r="M207" s="19">
        <f t="shared" ref="M207:N209" si="471">AX207*($D207/$AQ207)</f>
        <v>2.6200000000000001E-2</v>
      </c>
      <c r="N207" s="19">
        <f t="shared" si="471"/>
        <v>0.41920000000000002</v>
      </c>
      <c r="O207" s="18">
        <f t="shared" ref="O207:O209" si="472">N207/$E207*100</f>
        <v>0.14611872146118721</v>
      </c>
      <c r="P207" s="19">
        <f t="shared" ref="P207:R209" si="473">AZ207*($D207/$AQ207)</f>
        <v>0</v>
      </c>
      <c r="Q207" s="19">
        <f t="shared" si="473"/>
        <v>0</v>
      </c>
      <c r="R207" s="19">
        <f t="shared" si="473"/>
        <v>0</v>
      </c>
      <c r="S207" s="19">
        <f t="shared" ref="S207:S209" si="474">R207*8.36</f>
        <v>0</v>
      </c>
      <c r="T207" s="18">
        <f t="shared" ref="T207:T209" si="475">S207/$E207*100</f>
        <v>0</v>
      </c>
      <c r="U207" s="19">
        <f t="shared" ref="U207:V209" si="476">BD207*($D207/$AQ207)</f>
        <v>0.16375000000000001</v>
      </c>
      <c r="V207" s="19">
        <f t="shared" si="476"/>
        <v>1.8340000000000001</v>
      </c>
      <c r="W207" s="19">
        <f t="shared" ref="W207:W209" si="477">V207*37</f>
        <v>67.858000000000004</v>
      </c>
      <c r="X207" s="19">
        <f t="shared" ref="X207:X209" si="478">W207/$E207*100</f>
        <v>23.652968036529685</v>
      </c>
      <c r="Y207" s="19">
        <f t="shared" ref="Y207:Z209" si="479">BG207*($D207/$AQ207)</f>
        <v>2.0960000000000001</v>
      </c>
      <c r="Z207" s="19">
        <f t="shared" si="479"/>
        <v>3.4060000000000001</v>
      </c>
      <c r="AA207" s="19">
        <f t="shared" ref="AA207:AA209" si="480">V207/Y207</f>
        <v>0.875</v>
      </c>
      <c r="AB207" s="19">
        <f t="shared" ref="AB207:AB209" si="481">V207/Z207</f>
        <v>0.53846153846153844</v>
      </c>
      <c r="AC207" s="19">
        <f t="shared" ref="AC207:AD209" si="482">BI207*($D207/$AQ207)</f>
        <v>2.6200000000000001E-2</v>
      </c>
      <c r="AD207" s="19">
        <f t="shared" si="482"/>
        <v>0</v>
      </c>
      <c r="AE207" s="19" t="e">
        <f t="shared" ref="AE207:AE209" si="483">AC207/AD207</f>
        <v>#DIV/0!</v>
      </c>
      <c r="AF207" s="19">
        <f t="shared" ref="AF207:AM209" si="484">BK207*($D207/$AQ207)</f>
        <v>0</v>
      </c>
      <c r="AG207" s="19">
        <f t="shared" si="484"/>
        <v>0</v>
      </c>
      <c r="AH207" s="19">
        <f t="shared" si="484"/>
        <v>4.9779999999999998</v>
      </c>
      <c r="AI207" s="19">
        <f t="shared" si="484"/>
        <v>0</v>
      </c>
      <c r="AJ207" s="19">
        <f t="shared" si="484"/>
        <v>0.98250000000000004</v>
      </c>
      <c r="AK207" s="19">
        <f t="shared" si="484"/>
        <v>0</v>
      </c>
      <c r="AL207" s="19">
        <f t="shared" si="484"/>
        <v>0</v>
      </c>
      <c r="AM207" s="19">
        <f t="shared" si="484"/>
        <v>0</v>
      </c>
      <c r="AN207" s="19">
        <f t="shared" ref="AN207:AN209" si="485">E207/D207*100</f>
        <v>2190</v>
      </c>
      <c r="AO207" s="31"/>
      <c r="AP207" s="17" t="s">
        <v>88</v>
      </c>
      <c r="AQ207" s="16">
        <v>100</v>
      </c>
      <c r="AR207" s="19">
        <v>2190</v>
      </c>
      <c r="AS207" s="19">
        <v>523.91999999999996</v>
      </c>
      <c r="AT207" s="19">
        <v>59</v>
      </c>
      <c r="AU207" s="19">
        <v>2183</v>
      </c>
      <c r="AV207" s="19">
        <v>0.1</v>
      </c>
      <c r="AW207" s="19">
        <v>1.7</v>
      </c>
      <c r="AX207" s="19">
        <v>0.2</v>
      </c>
      <c r="AY207" s="19">
        <v>3.2</v>
      </c>
      <c r="AZ207" s="19">
        <v>0</v>
      </c>
      <c r="BA207" s="19">
        <v>0</v>
      </c>
      <c r="BB207" s="19">
        <v>0</v>
      </c>
      <c r="BC207" s="19">
        <v>0</v>
      </c>
      <c r="BD207" s="19">
        <v>1.25</v>
      </c>
      <c r="BE207" s="19">
        <v>14</v>
      </c>
      <c r="BF207" s="19">
        <v>518</v>
      </c>
      <c r="BG207" s="19">
        <v>16</v>
      </c>
      <c r="BH207" s="19">
        <v>26</v>
      </c>
      <c r="BI207" s="19">
        <v>0.2</v>
      </c>
      <c r="BJ207" s="19">
        <v>0</v>
      </c>
      <c r="BK207" s="19">
        <v>0</v>
      </c>
      <c r="BL207" s="19">
        <v>0</v>
      </c>
      <c r="BM207" s="19">
        <v>38</v>
      </c>
      <c r="BN207" s="19">
        <v>0</v>
      </c>
      <c r="BO207" s="19">
        <v>7.5</v>
      </c>
      <c r="BP207" s="19">
        <v>0</v>
      </c>
      <c r="BQ207" s="19">
        <v>0</v>
      </c>
      <c r="BR207" s="19">
        <v>0</v>
      </c>
    </row>
    <row r="208" spans="1:70" s="16" customFormat="1">
      <c r="A208" s="16">
        <v>4</v>
      </c>
      <c r="B208" s="16">
        <v>100</v>
      </c>
      <c r="C208" s="17" t="s">
        <v>159</v>
      </c>
      <c r="D208" s="16">
        <v>149.5</v>
      </c>
      <c r="E208" s="18">
        <f t="shared" si="467"/>
        <v>245.18</v>
      </c>
      <c r="F208" s="19">
        <f t="shared" si="467"/>
        <v>56.81</v>
      </c>
      <c r="G208" s="19">
        <f t="shared" si="467"/>
        <v>0.14950000000000002</v>
      </c>
      <c r="H208" s="19">
        <f t="shared" si="467"/>
        <v>5.5315000000000003</v>
      </c>
      <c r="I208" s="18">
        <f t="shared" si="468"/>
        <v>2.2560975609756095</v>
      </c>
      <c r="J208" s="19">
        <f t="shared" si="469"/>
        <v>0.14950000000000002</v>
      </c>
      <c r="K208" s="19">
        <f t="shared" si="469"/>
        <v>2.5415000000000001</v>
      </c>
      <c r="L208" s="18">
        <f t="shared" si="470"/>
        <v>1.0365853658536586</v>
      </c>
      <c r="M208" s="19">
        <f t="shared" si="471"/>
        <v>14.800500000000001</v>
      </c>
      <c r="N208" s="19">
        <f t="shared" si="471"/>
        <v>236.80800000000002</v>
      </c>
      <c r="O208" s="18">
        <f t="shared" si="472"/>
        <v>96.585365853658544</v>
      </c>
      <c r="P208" s="19">
        <f t="shared" si="473"/>
        <v>0</v>
      </c>
      <c r="Q208" s="19">
        <f t="shared" si="473"/>
        <v>0</v>
      </c>
      <c r="R208" s="19">
        <f t="shared" si="473"/>
        <v>0</v>
      </c>
      <c r="S208" s="19">
        <f t="shared" si="474"/>
        <v>0</v>
      </c>
      <c r="T208" s="18">
        <f t="shared" si="475"/>
        <v>0</v>
      </c>
      <c r="U208" s="19">
        <f t="shared" si="476"/>
        <v>0</v>
      </c>
      <c r="V208" s="19">
        <f t="shared" si="476"/>
        <v>0</v>
      </c>
      <c r="W208" s="19">
        <f t="shared" si="477"/>
        <v>0</v>
      </c>
      <c r="X208" s="19">
        <f t="shared" si="478"/>
        <v>0</v>
      </c>
      <c r="Y208" s="19">
        <f t="shared" si="479"/>
        <v>0</v>
      </c>
      <c r="Z208" s="19">
        <f t="shared" si="479"/>
        <v>0</v>
      </c>
      <c r="AA208" s="19" t="e">
        <f t="shared" si="480"/>
        <v>#DIV/0!</v>
      </c>
      <c r="AB208" s="19" t="e">
        <f t="shared" si="481"/>
        <v>#DIV/0!</v>
      </c>
      <c r="AC208" s="19">
        <f t="shared" si="482"/>
        <v>14.800500000000001</v>
      </c>
      <c r="AD208" s="19">
        <f t="shared" si="482"/>
        <v>0</v>
      </c>
      <c r="AE208" s="19" t="e">
        <f t="shared" si="483"/>
        <v>#DIV/0!</v>
      </c>
      <c r="AF208" s="19">
        <f t="shared" si="484"/>
        <v>0</v>
      </c>
      <c r="AG208" s="19">
        <f t="shared" si="484"/>
        <v>0</v>
      </c>
      <c r="AH208" s="19">
        <f t="shared" si="484"/>
        <v>0</v>
      </c>
      <c r="AI208" s="19">
        <f t="shared" si="484"/>
        <v>0</v>
      </c>
      <c r="AJ208" s="19">
        <f t="shared" si="484"/>
        <v>0</v>
      </c>
      <c r="AK208" s="19">
        <f t="shared" si="484"/>
        <v>0</v>
      </c>
      <c r="AL208" s="19">
        <f t="shared" si="484"/>
        <v>0</v>
      </c>
      <c r="AM208" s="19">
        <f t="shared" si="484"/>
        <v>0</v>
      </c>
      <c r="AN208" s="19">
        <f t="shared" si="485"/>
        <v>164</v>
      </c>
      <c r="AO208" s="31"/>
      <c r="AP208" s="17" t="s">
        <v>159</v>
      </c>
      <c r="AQ208" s="16">
        <v>100</v>
      </c>
      <c r="AR208" s="19">
        <v>164</v>
      </c>
      <c r="AS208" s="19">
        <v>38</v>
      </c>
      <c r="AT208" s="19">
        <v>0.1</v>
      </c>
      <c r="AU208" s="19">
        <v>3.7</v>
      </c>
      <c r="AV208" s="19">
        <v>0.1</v>
      </c>
      <c r="AW208" s="19">
        <v>1.7</v>
      </c>
      <c r="AX208" s="19">
        <v>9.9</v>
      </c>
      <c r="AY208" s="19">
        <v>158.4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19">
        <v>0</v>
      </c>
      <c r="BF208" s="19">
        <v>0</v>
      </c>
      <c r="BG208" s="19">
        <v>0</v>
      </c>
      <c r="BH208" s="19">
        <v>0</v>
      </c>
      <c r="BI208" s="19">
        <v>9.9</v>
      </c>
      <c r="BJ208" s="19">
        <v>0</v>
      </c>
      <c r="BK208" s="19">
        <v>0</v>
      </c>
      <c r="BL208" s="19">
        <v>0</v>
      </c>
      <c r="BM208" s="19">
        <v>0</v>
      </c>
      <c r="BN208" s="19">
        <v>0</v>
      </c>
      <c r="BO208" s="19">
        <v>0</v>
      </c>
      <c r="BP208" s="19">
        <v>0</v>
      </c>
      <c r="BQ208" s="19">
        <v>0</v>
      </c>
      <c r="BR208" s="19">
        <v>0</v>
      </c>
    </row>
    <row r="209" spans="1:70" s="16" customFormat="1">
      <c r="A209" s="16">
        <v>4</v>
      </c>
      <c r="B209" s="16">
        <v>100</v>
      </c>
      <c r="C209" s="17" t="s">
        <v>84</v>
      </c>
      <c r="D209" s="16">
        <v>151.4</v>
      </c>
      <c r="E209" s="18">
        <f t="shared" si="467"/>
        <v>0</v>
      </c>
      <c r="F209" s="19">
        <f t="shared" si="467"/>
        <v>0</v>
      </c>
      <c r="G209" s="19">
        <f t="shared" si="467"/>
        <v>0</v>
      </c>
      <c r="H209" s="19">
        <f t="shared" si="467"/>
        <v>0</v>
      </c>
      <c r="I209" s="18" t="e">
        <f t="shared" si="468"/>
        <v>#DIV/0!</v>
      </c>
      <c r="J209" s="19">
        <f t="shared" si="469"/>
        <v>0</v>
      </c>
      <c r="K209" s="19">
        <f t="shared" si="469"/>
        <v>0</v>
      </c>
      <c r="L209" s="18" t="e">
        <f t="shared" si="470"/>
        <v>#DIV/0!</v>
      </c>
      <c r="M209" s="19">
        <f t="shared" si="471"/>
        <v>0</v>
      </c>
      <c r="N209" s="19">
        <f t="shared" si="471"/>
        <v>0</v>
      </c>
      <c r="O209" s="18" t="e">
        <f t="shared" si="472"/>
        <v>#DIV/0!</v>
      </c>
      <c r="P209" s="19">
        <f t="shared" si="473"/>
        <v>0</v>
      </c>
      <c r="Q209" s="19">
        <f t="shared" si="473"/>
        <v>0</v>
      </c>
      <c r="R209" s="19">
        <f t="shared" si="473"/>
        <v>0</v>
      </c>
      <c r="S209" s="19">
        <f t="shared" si="474"/>
        <v>0</v>
      </c>
      <c r="T209" s="18" t="e">
        <f t="shared" si="475"/>
        <v>#DIV/0!</v>
      </c>
      <c r="U209" s="19">
        <f t="shared" si="476"/>
        <v>0</v>
      </c>
      <c r="V209" s="19">
        <f t="shared" si="476"/>
        <v>0</v>
      </c>
      <c r="W209" s="19">
        <f t="shared" si="477"/>
        <v>0</v>
      </c>
      <c r="X209" s="19" t="e">
        <f t="shared" si="478"/>
        <v>#DIV/0!</v>
      </c>
      <c r="Y209" s="19">
        <f t="shared" si="479"/>
        <v>0</v>
      </c>
      <c r="Z209" s="19">
        <f t="shared" si="479"/>
        <v>0</v>
      </c>
      <c r="AA209" s="19" t="e">
        <f t="shared" si="480"/>
        <v>#DIV/0!</v>
      </c>
      <c r="AB209" s="19" t="e">
        <f t="shared" si="481"/>
        <v>#DIV/0!</v>
      </c>
      <c r="AC209" s="19">
        <f t="shared" si="482"/>
        <v>0</v>
      </c>
      <c r="AD209" s="19">
        <f t="shared" si="482"/>
        <v>0</v>
      </c>
      <c r="AE209" s="19" t="e">
        <f t="shared" si="483"/>
        <v>#DIV/0!</v>
      </c>
      <c r="AF209" s="19">
        <f t="shared" si="484"/>
        <v>0</v>
      </c>
      <c r="AG209" s="19">
        <f t="shared" si="484"/>
        <v>0</v>
      </c>
      <c r="AH209" s="19">
        <f t="shared" si="484"/>
        <v>0</v>
      </c>
      <c r="AI209" s="19">
        <f t="shared" si="484"/>
        <v>0</v>
      </c>
      <c r="AJ209" s="19">
        <f t="shared" si="484"/>
        <v>0</v>
      </c>
      <c r="AK209" s="19">
        <f t="shared" si="484"/>
        <v>0</v>
      </c>
      <c r="AL209" s="19">
        <f t="shared" si="484"/>
        <v>0</v>
      </c>
      <c r="AM209" s="19">
        <f t="shared" si="484"/>
        <v>0</v>
      </c>
      <c r="AN209" s="19">
        <f t="shared" si="485"/>
        <v>0</v>
      </c>
      <c r="AO209" s="31"/>
      <c r="AP209" s="17" t="s">
        <v>84</v>
      </c>
      <c r="AQ209" s="16">
        <v>100</v>
      </c>
      <c r="AR209" s="19">
        <v>0</v>
      </c>
      <c r="AS209" s="19">
        <v>0</v>
      </c>
      <c r="AT209" s="19">
        <v>0</v>
      </c>
      <c r="AU209" s="19">
        <v>0</v>
      </c>
      <c r="AV209" s="19">
        <v>0</v>
      </c>
      <c r="AW209" s="19">
        <v>0</v>
      </c>
      <c r="AX209" s="19">
        <v>0</v>
      </c>
      <c r="AY209" s="19">
        <v>0</v>
      </c>
      <c r="AZ209" s="19">
        <v>0</v>
      </c>
      <c r="BA209" s="19">
        <v>0</v>
      </c>
      <c r="BB209" s="19">
        <v>0</v>
      </c>
      <c r="BC209" s="19">
        <v>0</v>
      </c>
      <c r="BD209" s="19">
        <v>0</v>
      </c>
      <c r="BE209" s="19">
        <v>0</v>
      </c>
      <c r="BF209" s="19">
        <v>0</v>
      </c>
      <c r="BG209" s="19">
        <v>0</v>
      </c>
      <c r="BH209" s="19">
        <v>0</v>
      </c>
      <c r="BI209" s="19">
        <v>0</v>
      </c>
      <c r="BJ209" s="19">
        <v>0</v>
      </c>
      <c r="BK209" s="19">
        <v>0</v>
      </c>
      <c r="BL209" s="19">
        <v>0</v>
      </c>
      <c r="BM209" s="19">
        <v>0</v>
      </c>
      <c r="BN209" s="19">
        <v>0</v>
      </c>
      <c r="BO209" s="19">
        <v>0</v>
      </c>
      <c r="BP209" s="19">
        <v>0</v>
      </c>
      <c r="BQ209" s="19">
        <v>0</v>
      </c>
      <c r="BR209" s="19">
        <v>0</v>
      </c>
    </row>
    <row r="210" spans="1:70">
      <c r="B210" s="1"/>
      <c r="D210" s="20"/>
      <c r="E210" s="20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4"/>
      <c r="BP210" s="4"/>
      <c r="BQ210" s="4"/>
    </row>
    <row r="211" spans="1:70" s="16" customFormat="1">
      <c r="B211" s="20"/>
      <c r="C211" s="21" t="s">
        <v>26</v>
      </c>
      <c r="D211" s="20">
        <f>SUM(D200:D210)</f>
        <v>522.5</v>
      </c>
      <c r="E211" s="22">
        <f>SUM(E200:E210)</f>
        <v>2592.2595266666663</v>
      </c>
      <c r="F211" s="22">
        <f>SUM(F200:F210)</f>
        <v>617.07274992025532</v>
      </c>
      <c r="G211" s="22">
        <f>SUM(G200:G210)</f>
        <v>22.59394</v>
      </c>
      <c r="H211" s="22">
        <f>SUM(H200:H210)</f>
        <v>835.97577999999999</v>
      </c>
      <c r="I211" s="23">
        <f>H211/$E211*100</f>
        <v>32.2489230495746</v>
      </c>
      <c r="J211" s="22">
        <f>SUM(J200:J210)</f>
        <v>24.537253333333339</v>
      </c>
      <c r="K211" s="22">
        <f>SUM(K200:K210)</f>
        <v>417.13330666666661</v>
      </c>
      <c r="L211" s="23">
        <f>K211/$E211*100</f>
        <v>16.091494789607346</v>
      </c>
      <c r="M211" s="22">
        <f>SUM(M200:M210)</f>
        <v>85.361553333333333</v>
      </c>
      <c r="N211" s="22">
        <f>SUM(N200:N210)</f>
        <v>1365.7848533333333</v>
      </c>
      <c r="O211" s="23">
        <f>N211/$E211*100</f>
        <v>52.687041528190207</v>
      </c>
      <c r="P211" s="22">
        <f>SUM(P200:P210)</f>
        <v>0</v>
      </c>
      <c r="Q211" s="22">
        <f>SUM(Q200:Q210)</f>
        <v>0</v>
      </c>
      <c r="R211" s="22">
        <f>SUM(R200:R210)</f>
        <v>20.079373333333336</v>
      </c>
      <c r="S211" s="22">
        <f>SUM(S200:S210)</f>
        <v>167.86356106666668</v>
      </c>
      <c r="T211" s="23">
        <f>S211/$E211*100</f>
        <v>6.47556926071052</v>
      </c>
      <c r="U211" s="22">
        <f>SUM(U200:U210)</f>
        <v>1.5461625000000001</v>
      </c>
      <c r="V211" s="22">
        <f>SUM(V200:V210)</f>
        <v>5.5019999999999998</v>
      </c>
      <c r="W211" s="22">
        <f>SUM(W200:W210)</f>
        <v>203.57399999999998</v>
      </c>
      <c r="X211" s="23">
        <f>W211/$E211*100</f>
        <v>7.853148880574147</v>
      </c>
      <c r="Y211" s="22">
        <f>SUM(Y200:Y210)</f>
        <v>5.8125</v>
      </c>
      <c r="Z211" s="22">
        <f>SUM(Z200:Z210)</f>
        <v>8.8450000000000006</v>
      </c>
      <c r="AA211" s="22">
        <f>V211/Y211</f>
        <v>0.94658064516129026</v>
      </c>
      <c r="AB211" s="22">
        <f>V211/Z211</f>
        <v>0.62204635387224416</v>
      </c>
      <c r="AC211" s="22">
        <f>SUM(AC200:AC210)</f>
        <v>18.543500000000002</v>
      </c>
      <c r="AD211" s="22">
        <f>SUM(AD200:AD210)</f>
        <v>0</v>
      </c>
      <c r="AE211" s="22" t="e">
        <f>AC211/AD211</f>
        <v>#DIV/0!</v>
      </c>
      <c r="AF211" s="22">
        <f t="shared" ref="AF211:AM211" si="486">SUM(AF200:AF210)</f>
        <v>27.258333333333336</v>
      </c>
      <c r="AG211" s="22">
        <f t="shared" si="486"/>
        <v>1.7833333333333334</v>
      </c>
      <c r="AH211" s="22">
        <f t="shared" si="486"/>
        <v>12.95675</v>
      </c>
      <c r="AI211" s="22">
        <f t="shared" si="486"/>
        <v>1.0916666666666668</v>
      </c>
      <c r="AJ211" s="22">
        <f t="shared" si="486"/>
        <v>2.5499999999999998</v>
      </c>
      <c r="AK211" s="22">
        <f t="shared" si="486"/>
        <v>12.088333333333335</v>
      </c>
      <c r="AL211" s="22">
        <f t="shared" si="486"/>
        <v>15.435</v>
      </c>
      <c r="AM211" s="22">
        <f t="shared" si="486"/>
        <v>80</v>
      </c>
      <c r="AN211" s="22">
        <f>E211/D211*100</f>
        <v>496.12622519936195</v>
      </c>
      <c r="BR211" s="22"/>
    </row>
    <row r="212" spans="1:70" s="16" customFormat="1">
      <c r="A212" s="20"/>
      <c r="B212" s="20"/>
      <c r="C212" s="21" t="s">
        <v>36</v>
      </c>
      <c r="D212" s="20"/>
      <c r="E212" s="23">
        <f>SUM(G212,J212,M212,R212)</f>
        <v>2786.7575010666665</v>
      </c>
      <c r="F212" s="24"/>
      <c r="G212" s="23">
        <f>G211*37</f>
        <v>835.97577999999999</v>
      </c>
      <c r="H212" s="23"/>
      <c r="I212" s="23"/>
      <c r="J212" s="23">
        <f>J211*17</f>
        <v>417.13330666666678</v>
      </c>
      <c r="K212" s="23"/>
      <c r="L212" s="23"/>
      <c r="M212" s="23">
        <f>M211*16</f>
        <v>1365.7848533333333</v>
      </c>
      <c r="N212" s="24"/>
      <c r="O212" s="23"/>
      <c r="P212" s="24"/>
      <c r="Q212" s="22"/>
      <c r="R212" s="23">
        <f>R211*8.36</f>
        <v>167.86356106666668</v>
      </c>
      <c r="S212" s="24"/>
      <c r="T212" s="23"/>
      <c r="U212" s="22"/>
      <c r="V212" s="22"/>
      <c r="W212" s="22"/>
      <c r="X212" s="23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BR212" s="19"/>
    </row>
    <row r="213" spans="1:70" s="16" customFormat="1">
      <c r="A213" s="20"/>
      <c r="B213" s="20"/>
      <c r="C213" s="21" t="s">
        <v>37</v>
      </c>
      <c r="D213" s="20"/>
      <c r="E213" s="22"/>
      <c r="F213" s="22"/>
      <c r="G213" s="24">
        <f>G212/$E212*100</f>
        <v>29.998153039151049</v>
      </c>
      <c r="H213" s="24"/>
      <c r="I213" s="23"/>
      <c r="J213" s="24">
        <f>J212/$E212*100</f>
        <v>14.968410653133752</v>
      </c>
      <c r="K213" s="24"/>
      <c r="L213" s="23"/>
      <c r="M213" s="24">
        <f>M212/$E212*100</f>
        <v>49.009820653952204</v>
      </c>
      <c r="N213" s="22"/>
      <c r="O213" s="23"/>
      <c r="P213" s="22"/>
      <c r="Q213" s="22"/>
      <c r="R213" s="24">
        <f>R212/$E212*100</f>
        <v>6.023615653763013</v>
      </c>
      <c r="S213" s="22"/>
      <c r="T213" s="23"/>
      <c r="U213" s="22"/>
      <c r="V213" s="22"/>
      <c r="W213" s="22"/>
      <c r="X213" s="23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BR213" s="19"/>
    </row>
    <row r="214" spans="1:70" s="16" customFormat="1">
      <c r="A214" s="20"/>
      <c r="B214" s="20"/>
      <c r="C214" s="21" t="s">
        <v>40</v>
      </c>
      <c r="D214" s="25">
        <f>E212/D211*100</f>
        <v>533.35071790749589</v>
      </c>
      <c r="E214" s="22"/>
      <c r="F214" s="22"/>
      <c r="G214" s="22"/>
      <c r="H214" s="22"/>
      <c r="I214" s="23"/>
      <c r="J214" s="22"/>
      <c r="K214" s="22"/>
      <c r="L214" s="23"/>
      <c r="M214" s="22"/>
      <c r="N214" s="22"/>
      <c r="O214" s="23">
        <f>SUM(M213:R213)</f>
        <v>55.03343630771522</v>
      </c>
      <c r="P214" s="22"/>
      <c r="Q214" s="22"/>
      <c r="R214" s="22"/>
      <c r="S214" s="22"/>
      <c r="T214" s="23"/>
      <c r="U214" s="22"/>
      <c r="V214" s="22"/>
      <c r="W214" s="22"/>
      <c r="X214" s="23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BR214" s="19"/>
    </row>
    <row r="215" spans="1:70" s="6" customFormat="1">
      <c r="B215" s="11"/>
      <c r="C215" s="10"/>
      <c r="E215" s="7"/>
      <c r="F215" s="8"/>
      <c r="G215" s="9"/>
      <c r="H215" s="8"/>
      <c r="I215" s="7"/>
      <c r="J215" s="9"/>
      <c r="K215" s="8"/>
      <c r="L215" s="7"/>
      <c r="M215" s="9"/>
      <c r="N215" s="8"/>
      <c r="O215" s="7"/>
      <c r="P215" s="8"/>
      <c r="Q215" s="8"/>
      <c r="R215" s="9"/>
      <c r="S215" s="8"/>
      <c r="T215" s="7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P215" s="10"/>
      <c r="AQ215" s="10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</row>
    <row r="216" spans="1:70" s="16" customFormat="1">
      <c r="A216" s="16">
        <v>4</v>
      </c>
      <c r="B216" s="16">
        <v>200</v>
      </c>
      <c r="C216" s="17" t="s">
        <v>136</v>
      </c>
      <c r="D216" s="16">
        <v>80</v>
      </c>
      <c r="E216" s="18">
        <f t="shared" ref="E216:H229" si="487">AR216*($D216/$AQ216)</f>
        <v>284</v>
      </c>
      <c r="F216" s="19">
        <f t="shared" si="487"/>
        <v>68</v>
      </c>
      <c r="G216" s="19">
        <f t="shared" si="487"/>
        <v>0.48</v>
      </c>
      <c r="H216" s="19">
        <f t="shared" si="487"/>
        <v>17.760000000000002</v>
      </c>
      <c r="I216" s="18">
        <f t="shared" ref="I216:I229" si="488">H216/$E216*100</f>
        <v>6.2535211267605639</v>
      </c>
      <c r="J216" s="19">
        <f t="shared" ref="J216:K229" si="489">AV216*($D216/$AQ216)</f>
        <v>6.32</v>
      </c>
      <c r="K216" s="19">
        <f t="shared" si="489"/>
        <v>107.44000000000001</v>
      </c>
      <c r="L216" s="18">
        <f t="shared" ref="L216:L229" si="490">K216/$E216*100</f>
        <v>37.83098591549296</v>
      </c>
      <c r="M216" s="19">
        <f t="shared" ref="M216:N229" si="491">AX216*($D216/$AQ216)</f>
        <v>9.36</v>
      </c>
      <c r="N216" s="19">
        <f t="shared" si="491"/>
        <v>149.76</v>
      </c>
      <c r="O216" s="18">
        <f t="shared" ref="O216:O229" si="492">N216/$E216*100</f>
        <v>52.732394366197177</v>
      </c>
      <c r="P216" s="19">
        <f t="shared" ref="P216:R229" si="493">AZ216*($D216/$AQ216)</f>
        <v>0</v>
      </c>
      <c r="Q216" s="19">
        <f t="shared" si="493"/>
        <v>0</v>
      </c>
      <c r="R216" s="19">
        <f t="shared" si="493"/>
        <v>5.2</v>
      </c>
      <c r="S216" s="19">
        <f t="shared" ref="S216:S229" si="494">R216*8.36</f>
        <v>43.472000000000001</v>
      </c>
      <c r="T216" s="18">
        <f t="shared" ref="T216:T229" si="495">S216/$E216*100</f>
        <v>15.307042253521127</v>
      </c>
      <c r="U216" s="19">
        <f t="shared" ref="U216:V229" si="496">BD216*($D216/$AQ216)</f>
        <v>0</v>
      </c>
      <c r="V216" s="19">
        <f t="shared" si="496"/>
        <v>8.0000000000000016E-2</v>
      </c>
      <c r="W216" s="19">
        <f t="shared" ref="W216:W229" si="497">V216*37</f>
        <v>2.9600000000000004</v>
      </c>
      <c r="X216" s="19">
        <f t="shared" ref="X216:X229" si="498">W216/$E216*100</f>
        <v>1.0422535211267607</v>
      </c>
      <c r="Y216" s="19">
        <f t="shared" ref="Y216:Z229" si="499">BG216*($D216/$AQ216)</f>
        <v>8.0000000000000016E-2</v>
      </c>
      <c r="Z216" s="19">
        <f t="shared" si="499"/>
        <v>0.24</v>
      </c>
      <c r="AA216" s="19">
        <f t="shared" ref="AA216:AA229" si="500">V216/Y216</f>
        <v>1</v>
      </c>
      <c r="AB216" s="19">
        <f t="shared" ref="AB216:AB229" si="501">V216/Z216</f>
        <v>0.33333333333333343</v>
      </c>
      <c r="AC216" s="19">
        <f t="shared" ref="AC216:AD229" si="502">BI216*($D216/$AQ216)</f>
        <v>1.04</v>
      </c>
      <c r="AD216" s="19">
        <f t="shared" si="502"/>
        <v>0</v>
      </c>
      <c r="AE216" s="19" t="e">
        <f t="shared" ref="AE216:AE229" si="503">AC216/AD216</f>
        <v>#DIV/0!</v>
      </c>
      <c r="AF216" s="19">
        <f t="shared" ref="AF216:AM229" si="504">BK216*($D216/$AQ216)</f>
        <v>0</v>
      </c>
      <c r="AG216" s="19">
        <f t="shared" si="504"/>
        <v>0</v>
      </c>
      <c r="AH216" s="19">
        <f t="shared" si="504"/>
        <v>0</v>
      </c>
      <c r="AI216" s="19">
        <f t="shared" si="504"/>
        <v>0</v>
      </c>
      <c r="AJ216" s="19">
        <f t="shared" si="504"/>
        <v>0</v>
      </c>
      <c r="AK216" s="19">
        <f t="shared" si="504"/>
        <v>0</v>
      </c>
      <c r="AL216" s="19">
        <f t="shared" si="504"/>
        <v>0</v>
      </c>
      <c r="AM216" s="19">
        <f t="shared" si="504"/>
        <v>80</v>
      </c>
      <c r="AN216" s="19">
        <f>E216/D216*100</f>
        <v>355</v>
      </c>
      <c r="AO216" s="31"/>
      <c r="AP216" s="17" t="s">
        <v>135</v>
      </c>
      <c r="AQ216" s="16">
        <v>100</v>
      </c>
      <c r="AR216" s="19">
        <v>355</v>
      </c>
      <c r="AS216" s="19">
        <v>85</v>
      </c>
      <c r="AT216" s="19">
        <v>0.6</v>
      </c>
      <c r="AU216" s="19">
        <v>22.2</v>
      </c>
      <c r="AV216" s="19">
        <v>7.9</v>
      </c>
      <c r="AW216" s="19">
        <v>134.30000000000001</v>
      </c>
      <c r="AX216" s="19">
        <v>11.7</v>
      </c>
      <c r="AY216" s="19">
        <v>187.2</v>
      </c>
      <c r="AZ216" s="19">
        <v>0</v>
      </c>
      <c r="BA216" s="19">
        <v>0</v>
      </c>
      <c r="BB216" s="19">
        <v>6.5</v>
      </c>
      <c r="BC216" s="19">
        <v>54.339999999999996</v>
      </c>
      <c r="BD216" s="19">
        <v>0</v>
      </c>
      <c r="BE216" s="19">
        <v>0.1</v>
      </c>
      <c r="BF216" s="19">
        <v>3.7</v>
      </c>
      <c r="BG216" s="19">
        <v>0.1</v>
      </c>
      <c r="BH216" s="19">
        <v>0.3</v>
      </c>
      <c r="BI216" s="19">
        <v>1.3</v>
      </c>
      <c r="BJ216" s="19">
        <v>0</v>
      </c>
      <c r="BK216" s="19">
        <v>0</v>
      </c>
      <c r="BL216" s="19">
        <v>0</v>
      </c>
      <c r="BM216" s="19">
        <v>0</v>
      </c>
      <c r="BN216" s="19">
        <v>0</v>
      </c>
      <c r="BO216" s="19">
        <v>0</v>
      </c>
      <c r="BP216" s="19">
        <v>0</v>
      </c>
      <c r="BQ216" s="19">
        <v>0</v>
      </c>
      <c r="BR216" s="19">
        <v>100</v>
      </c>
    </row>
    <row r="217" spans="1:70" s="16" customFormat="1">
      <c r="A217" s="16">
        <v>4</v>
      </c>
      <c r="B217" s="16">
        <v>200</v>
      </c>
      <c r="C217" s="17" t="s">
        <v>77</v>
      </c>
      <c r="D217" s="16">
        <v>15</v>
      </c>
      <c r="E217" s="18">
        <f t="shared" si="487"/>
        <v>221.55240000000001</v>
      </c>
      <c r="F217" s="19">
        <f t="shared" si="487"/>
        <v>53.002966507177042</v>
      </c>
      <c r="G217" s="19">
        <f t="shared" si="487"/>
        <v>0.19500000000000001</v>
      </c>
      <c r="H217" s="19">
        <f t="shared" si="487"/>
        <v>7.2149999999999999</v>
      </c>
      <c r="I217" s="18">
        <f t="shared" si="488"/>
        <v>3.2565659410595416</v>
      </c>
      <c r="J217" s="19">
        <f t="shared" si="489"/>
        <v>1.41</v>
      </c>
      <c r="K217" s="19">
        <f t="shared" si="489"/>
        <v>23.970000000000002</v>
      </c>
      <c r="L217" s="18">
        <f t="shared" si="490"/>
        <v>10.8191109642685</v>
      </c>
      <c r="M217" s="19">
        <f t="shared" si="491"/>
        <v>11.654999999999999</v>
      </c>
      <c r="N217" s="19">
        <f t="shared" si="491"/>
        <v>186.48</v>
      </c>
      <c r="O217" s="18">
        <f t="shared" si="492"/>
        <v>84.169704322769689</v>
      </c>
      <c r="P217" s="19">
        <f t="shared" si="493"/>
        <v>0</v>
      </c>
      <c r="Q217" s="19">
        <f t="shared" si="493"/>
        <v>0</v>
      </c>
      <c r="R217" s="19">
        <f t="shared" si="493"/>
        <v>0.46499999999999997</v>
      </c>
      <c r="S217" s="19">
        <f t="shared" si="494"/>
        <v>3.8873999999999995</v>
      </c>
      <c r="T217" s="18">
        <f t="shared" si="495"/>
        <v>1.7546187719022677</v>
      </c>
      <c r="U217" s="19">
        <f t="shared" si="496"/>
        <v>1.1249999999999999E-3</v>
      </c>
      <c r="V217" s="19">
        <f t="shared" si="496"/>
        <v>0.03</v>
      </c>
      <c r="W217" s="19">
        <f t="shared" si="497"/>
        <v>1.1099999999999999</v>
      </c>
      <c r="X217" s="19">
        <f t="shared" si="498"/>
        <v>0.5010101447783909</v>
      </c>
      <c r="Y217" s="19">
        <f t="shared" si="499"/>
        <v>1.4999999999999999E-2</v>
      </c>
      <c r="Z217" s="19">
        <f t="shared" si="499"/>
        <v>0.09</v>
      </c>
      <c r="AA217" s="19">
        <f t="shared" si="500"/>
        <v>2</v>
      </c>
      <c r="AB217" s="19">
        <f t="shared" si="501"/>
        <v>0.33333333333333331</v>
      </c>
      <c r="AC217" s="19">
        <f t="shared" si="502"/>
        <v>0.22499999999999998</v>
      </c>
      <c r="AD217" s="19">
        <f t="shared" si="502"/>
        <v>11.43</v>
      </c>
      <c r="AE217" s="19">
        <f t="shared" si="503"/>
        <v>1.968503937007874E-2</v>
      </c>
      <c r="AF217" s="19">
        <f t="shared" si="504"/>
        <v>0</v>
      </c>
      <c r="AG217" s="19">
        <f t="shared" si="504"/>
        <v>0.54</v>
      </c>
      <c r="AH217" s="19">
        <f t="shared" si="504"/>
        <v>4.4999999999999998E-2</v>
      </c>
      <c r="AI217" s="19">
        <f t="shared" si="504"/>
        <v>0</v>
      </c>
      <c r="AJ217" s="19">
        <f t="shared" si="504"/>
        <v>0</v>
      </c>
      <c r="AK217" s="19">
        <f t="shared" si="504"/>
        <v>0</v>
      </c>
      <c r="AL217" s="19">
        <f t="shared" si="504"/>
        <v>0</v>
      </c>
      <c r="AM217" s="19">
        <f t="shared" si="504"/>
        <v>0</v>
      </c>
      <c r="AN217" s="19">
        <f t="shared" ref="AN217:AN229" si="505">E217/D217*100</f>
        <v>1477.0160000000001</v>
      </c>
      <c r="AO217" s="31"/>
      <c r="AP217" s="17" t="s">
        <v>77</v>
      </c>
      <c r="AQ217" s="16">
        <v>100</v>
      </c>
      <c r="AR217" s="19">
        <v>1477.0160000000001</v>
      </c>
      <c r="AS217" s="19">
        <v>353.35311004784694</v>
      </c>
      <c r="AT217" s="19">
        <v>1.3</v>
      </c>
      <c r="AU217" s="19">
        <v>48.1</v>
      </c>
      <c r="AV217" s="19">
        <v>9.4</v>
      </c>
      <c r="AW217" s="19">
        <v>159.80000000000001</v>
      </c>
      <c r="AX217" s="19">
        <v>77.7</v>
      </c>
      <c r="AY217" s="19">
        <v>1243.2</v>
      </c>
      <c r="AZ217" s="19">
        <v>0</v>
      </c>
      <c r="BA217" s="19">
        <v>0</v>
      </c>
      <c r="BB217" s="19">
        <v>3.1</v>
      </c>
      <c r="BC217" s="19">
        <v>25.916</v>
      </c>
      <c r="BD217" s="19">
        <v>7.4999999999999997E-3</v>
      </c>
      <c r="BE217" s="19">
        <v>0.2</v>
      </c>
      <c r="BF217" s="19">
        <v>7.4</v>
      </c>
      <c r="BG217" s="19">
        <v>0.1</v>
      </c>
      <c r="BH217" s="19">
        <v>0.6</v>
      </c>
      <c r="BI217" s="19">
        <v>1.5</v>
      </c>
      <c r="BJ217" s="19">
        <v>76.2</v>
      </c>
      <c r="BK217" s="19">
        <v>0</v>
      </c>
      <c r="BL217" s="19">
        <v>3.6</v>
      </c>
      <c r="BM217" s="19">
        <v>0.3</v>
      </c>
      <c r="BN217" s="19">
        <v>0</v>
      </c>
      <c r="BO217" s="19">
        <v>0</v>
      </c>
      <c r="BP217" s="19">
        <v>0</v>
      </c>
      <c r="BQ217" s="19">
        <v>0</v>
      </c>
      <c r="BR217" s="19">
        <v>0</v>
      </c>
    </row>
    <row r="218" spans="1:70" s="16" customFormat="1">
      <c r="A218" s="16">
        <v>4</v>
      </c>
      <c r="B218" s="16">
        <v>200</v>
      </c>
      <c r="C218" s="17" t="s">
        <v>69</v>
      </c>
      <c r="D218" s="16">
        <v>2.6</v>
      </c>
      <c r="E218" s="18">
        <f t="shared" si="487"/>
        <v>96.096000000000004</v>
      </c>
      <c r="F218" s="19">
        <f t="shared" si="487"/>
        <v>23.374000000000002</v>
      </c>
      <c r="G218" s="19">
        <f t="shared" si="487"/>
        <v>2.5974000000000004</v>
      </c>
      <c r="H218" s="19">
        <f t="shared" si="487"/>
        <v>96.103800000000007</v>
      </c>
      <c r="I218" s="18">
        <f t="shared" si="488"/>
        <v>100.00811688311688</v>
      </c>
      <c r="J218" s="19">
        <f t="shared" si="489"/>
        <v>0</v>
      </c>
      <c r="K218" s="19">
        <f t="shared" si="489"/>
        <v>0</v>
      </c>
      <c r="L218" s="18">
        <f t="shared" si="490"/>
        <v>0</v>
      </c>
      <c r="M218" s="19">
        <f t="shared" si="491"/>
        <v>0</v>
      </c>
      <c r="N218" s="19">
        <f t="shared" si="491"/>
        <v>0</v>
      </c>
      <c r="O218" s="18">
        <f t="shared" si="492"/>
        <v>0</v>
      </c>
      <c r="P218" s="19">
        <f t="shared" si="493"/>
        <v>0</v>
      </c>
      <c r="Q218" s="19">
        <f t="shared" si="493"/>
        <v>0</v>
      </c>
      <c r="R218" s="19">
        <f t="shared" si="493"/>
        <v>0</v>
      </c>
      <c r="S218" s="19">
        <f t="shared" si="494"/>
        <v>0</v>
      </c>
      <c r="T218" s="18">
        <f t="shared" si="495"/>
        <v>0</v>
      </c>
      <c r="U218" s="19">
        <f t="shared" si="496"/>
        <v>0</v>
      </c>
      <c r="V218" s="19">
        <f t="shared" si="496"/>
        <v>0.37180000000000007</v>
      </c>
      <c r="W218" s="19">
        <f t="shared" si="497"/>
        <v>13.756600000000002</v>
      </c>
      <c r="X218" s="19">
        <f t="shared" si="498"/>
        <v>14.315476190476192</v>
      </c>
      <c r="Y218" s="19">
        <f t="shared" si="499"/>
        <v>1.8980000000000001</v>
      </c>
      <c r="Z218" s="19">
        <f t="shared" si="499"/>
        <v>0.2132</v>
      </c>
      <c r="AA218" s="19">
        <f t="shared" si="500"/>
        <v>0.19589041095890414</v>
      </c>
      <c r="AB218" s="19">
        <f t="shared" si="501"/>
        <v>1.7439024390243907</v>
      </c>
      <c r="AC218" s="19">
        <f t="shared" si="502"/>
        <v>0</v>
      </c>
      <c r="AD218" s="19">
        <f t="shared" si="502"/>
        <v>0</v>
      </c>
      <c r="AE218" s="19" t="e">
        <f t="shared" si="503"/>
        <v>#DIV/0!</v>
      </c>
      <c r="AF218" s="19">
        <f t="shared" si="504"/>
        <v>0</v>
      </c>
      <c r="AG218" s="19">
        <f t="shared" si="504"/>
        <v>0</v>
      </c>
      <c r="AH218" s="19">
        <f t="shared" si="504"/>
        <v>0.1326</v>
      </c>
      <c r="AI218" s="19">
        <f t="shared" si="504"/>
        <v>0</v>
      </c>
      <c r="AJ218" s="19">
        <f t="shared" si="504"/>
        <v>0</v>
      </c>
      <c r="AK218" s="19">
        <f t="shared" si="504"/>
        <v>0</v>
      </c>
      <c r="AL218" s="19">
        <f t="shared" si="504"/>
        <v>0</v>
      </c>
      <c r="AM218" s="19">
        <f t="shared" si="504"/>
        <v>0</v>
      </c>
      <c r="AN218" s="19">
        <f t="shared" si="505"/>
        <v>3696</v>
      </c>
      <c r="AO218" s="31"/>
      <c r="AP218" s="17" t="s">
        <v>69</v>
      </c>
      <c r="AQ218" s="16">
        <v>100</v>
      </c>
      <c r="AR218" s="19">
        <v>3696</v>
      </c>
      <c r="AS218" s="19">
        <v>899</v>
      </c>
      <c r="AT218" s="19">
        <v>99.9</v>
      </c>
      <c r="AU218" s="19">
        <v>3696.3</v>
      </c>
      <c r="AV218" s="19">
        <v>0</v>
      </c>
      <c r="AW218" s="19">
        <v>0</v>
      </c>
      <c r="AX218" s="19">
        <v>0</v>
      </c>
      <c r="AY218" s="19">
        <v>0</v>
      </c>
      <c r="AZ218" s="19">
        <v>0</v>
      </c>
      <c r="BA218" s="19">
        <v>0</v>
      </c>
      <c r="BB218" s="19">
        <v>0</v>
      </c>
      <c r="BC218" s="19">
        <v>0</v>
      </c>
      <c r="BD218" s="19">
        <v>0</v>
      </c>
      <c r="BE218" s="19">
        <v>14.3</v>
      </c>
      <c r="BF218" s="19">
        <v>529.1</v>
      </c>
      <c r="BG218" s="19">
        <v>73</v>
      </c>
      <c r="BH218" s="19">
        <v>8.1999999999999993</v>
      </c>
      <c r="BI218" s="19">
        <v>0</v>
      </c>
      <c r="BJ218" s="19">
        <v>0</v>
      </c>
      <c r="BK218" s="19">
        <v>0</v>
      </c>
      <c r="BL218" s="19">
        <v>0</v>
      </c>
      <c r="BM218" s="19">
        <v>5.0999999999999996</v>
      </c>
      <c r="BN218" s="19">
        <v>0</v>
      </c>
      <c r="BO218" s="19">
        <v>0</v>
      </c>
      <c r="BP218" s="19">
        <v>0</v>
      </c>
      <c r="BQ218" s="19">
        <v>0</v>
      </c>
      <c r="BR218" s="19">
        <v>0</v>
      </c>
    </row>
    <row r="219" spans="1:70" s="16" customFormat="1">
      <c r="A219" s="16">
        <v>4</v>
      </c>
      <c r="B219" s="16">
        <v>200</v>
      </c>
      <c r="C219" s="17" t="s">
        <v>85</v>
      </c>
      <c r="D219" s="16">
        <v>62.6</v>
      </c>
      <c r="E219" s="18">
        <f t="shared" si="487"/>
        <v>415.53879999999998</v>
      </c>
      <c r="F219" s="19">
        <f t="shared" si="487"/>
        <v>99.411196172248808</v>
      </c>
      <c r="G219" s="19">
        <f t="shared" si="487"/>
        <v>7.2615999999999996</v>
      </c>
      <c r="H219" s="19">
        <f t="shared" si="487"/>
        <v>268.67919999999998</v>
      </c>
      <c r="I219" s="18">
        <f t="shared" si="488"/>
        <v>64.658029526965947</v>
      </c>
      <c r="J219" s="19">
        <f t="shared" si="489"/>
        <v>8.6387999999999998</v>
      </c>
      <c r="K219" s="19">
        <f t="shared" si="489"/>
        <v>146.8596</v>
      </c>
      <c r="L219" s="18">
        <f t="shared" si="490"/>
        <v>35.341970473034046</v>
      </c>
      <c r="M219" s="19">
        <f t="shared" si="491"/>
        <v>0</v>
      </c>
      <c r="N219" s="19">
        <f t="shared" si="491"/>
        <v>0</v>
      </c>
      <c r="O219" s="18">
        <f t="shared" si="492"/>
        <v>0</v>
      </c>
      <c r="P219" s="19">
        <f t="shared" si="493"/>
        <v>0</v>
      </c>
      <c r="Q219" s="19">
        <f t="shared" si="493"/>
        <v>0</v>
      </c>
      <c r="R219" s="19">
        <f t="shared" si="493"/>
        <v>0</v>
      </c>
      <c r="S219" s="19">
        <f t="shared" si="494"/>
        <v>0</v>
      </c>
      <c r="T219" s="18">
        <f t="shared" si="495"/>
        <v>0</v>
      </c>
      <c r="U219" s="19">
        <f t="shared" si="496"/>
        <v>0.23475000000000001</v>
      </c>
      <c r="V219" s="19">
        <f t="shared" si="496"/>
        <v>2.0657999999999999</v>
      </c>
      <c r="W219" s="19">
        <f t="shared" si="497"/>
        <v>76.434599999999989</v>
      </c>
      <c r="X219" s="19">
        <f t="shared" si="498"/>
        <v>18.394094606809279</v>
      </c>
      <c r="Y219" s="19">
        <f t="shared" si="499"/>
        <v>3.13</v>
      </c>
      <c r="Z219" s="19">
        <f t="shared" si="499"/>
        <v>0.81380000000000008</v>
      </c>
      <c r="AA219" s="19">
        <f t="shared" si="500"/>
        <v>0.66</v>
      </c>
      <c r="AB219" s="19">
        <f t="shared" si="501"/>
        <v>2.5384615384615379</v>
      </c>
      <c r="AC219" s="19">
        <f t="shared" si="502"/>
        <v>0</v>
      </c>
      <c r="AD219" s="19">
        <f t="shared" si="502"/>
        <v>0</v>
      </c>
      <c r="AE219" s="19" t="e">
        <f t="shared" si="503"/>
        <v>#DIV/0!</v>
      </c>
      <c r="AF219" s="19">
        <f t="shared" si="504"/>
        <v>259.79000000000002</v>
      </c>
      <c r="AG219" s="19">
        <f t="shared" si="504"/>
        <v>0</v>
      </c>
      <c r="AH219" s="19">
        <f t="shared" si="504"/>
        <v>0.75119999999999998</v>
      </c>
      <c r="AI219" s="19">
        <f t="shared" si="504"/>
        <v>0</v>
      </c>
      <c r="AJ219" s="19">
        <f t="shared" si="504"/>
        <v>1.1894</v>
      </c>
      <c r="AK219" s="19">
        <f t="shared" si="504"/>
        <v>0</v>
      </c>
      <c r="AL219" s="19">
        <f t="shared" si="504"/>
        <v>128.33000000000001</v>
      </c>
      <c r="AM219" s="19">
        <f t="shared" si="504"/>
        <v>0</v>
      </c>
      <c r="AN219" s="19">
        <f t="shared" si="505"/>
        <v>663.8</v>
      </c>
      <c r="AO219" s="31"/>
      <c r="AP219" s="17" t="s">
        <v>85</v>
      </c>
      <c r="AQ219" s="16">
        <v>100</v>
      </c>
      <c r="AR219" s="19">
        <v>663.8</v>
      </c>
      <c r="AS219" s="19">
        <v>158.80382775119617</v>
      </c>
      <c r="AT219" s="19">
        <v>11.6</v>
      </c>
      <c r="AU219" s="19">
        <v>429.2</v>
      </c>
      <c r="AV219" s="19">
        <v>13.8</v>
      </c>
      <c r="AW219" s="19">
        <v>234.60000000000002</v>
      </c>
      <c r="AX219" s="19">
        <v>0</v>
      </c>
      <c r="AY219" s="19">
        <v>0</v>
      </c>
      <c r="AZ219" s="19">
        <v>0</v>
      </c>
      <c r="BA219" s="19">
        <v>0</v>
      </c>
      <c r="BB219" s="19">
        <v>0</v>
      </c>
      <c r="BC219" s="19">
        <v>0</v>
      </c>
      <c r="BD219" s="19">
        <v>0.375</v>
      </c>
      <c r="BE219" s="19">
        <v>3.3</v>
      </c>
      <c r="BF219" s="19">
        <v>122.1</v>
      </c>
      <c r="BG219" s="19">
        <v>5</v>
      </c>
      <c r="BH219" s="19">
        <v>1.3</v>
      </c>
      <c r="BI219" s="19">
        <v>0</v>
      </c>
      <c r="BJ219" s="19">
        <v>0</v>
      </c>
      <c r="BK219" s="19">
        <v>415</v>
      </c>
      <c r="BL219" s="19">
        <v>0</v>
      </c>
      <c r="BM219" s="19">
        <v>1.2</v>
      </c>
      <c r="BN219" s="19">
        <v>0</v>
      </c>
      <c r="BO219" s="19">
        <v>1.9</v>
      </c>
      <c r="BP219" s="19">
        <v>0</v>
      </c>
      <c r="BQ219" s="19">
        <v>205</v>
      </c>
      <c r="BR219" s="19">
        <v>0</v>
      </c>
    </row>
    <row r="220" spans="1:70" s="16" customFormat="1">
      <c r="A220" s="16">
        <v>4</v>
      </c>
      <c r="B220" s="16">
        <v>200</v>
      </c>
      <c r="C220" s="17" t="s">
        <v>65</v>
      </c>
      <c r="D220" s="16">
        <v>14.7</v>
      </c>
      <c r="E220" s="18">
        <f t="shared" ref="E220:E223" si="506">AR220*($D220/$AQ220)</f>
        <v>10.866239999999999</v>
      </c>
      <c r="F220" s="19">
        <f t="shared" ref="F220:F223" si="507">AS220*($D220/$AQ220)</f>
        <v>2.5995789473684212</v>
      </c>
      <c r="G220" s="19">
        <f t="shared" ref="G220:G223" si="508">AT220*($D220/$AQ220)</f>
        <v>0</v>
      </c>
      <c r="H220" s="19">
        <f t="shared" ref="H220:H223" si="509">AU220*($D220/$AQ220)</f>
        <v>0</v>
      </c>
      <c r="I220" s="18">
        <f t="shared" ref="I220:I223" si="510">H220/$E220*100</f>
        <v>0</v>
      </c>
      <c r="J220" s="19">
        <f t="shared" ref="J220:J223" si="511">AV220*($D220/$AQ220)</f>
        <v>8.3999999999999991E-2</v>
      </c>
      <c r="K220" s="19">
        <f t="shared" ref="K220:K223" si="512">AW220*($D220/$AQ220)</f>
        <v>1.4279999999999997</v>
      </c>
      <c r="L220" s="18">
        <f t="shared" ref="L220:L223" si="513">K220/$E220*100</f>
        <v>13.141620284477426</v>
      </c>
      <c r="M220" s="19">
        <f t="shared" ref="M220:M223" si="514">AX220*($D220/$AQ220)</f>
        <v>0.54600000000000004</v>
      </c>
      <c r="N220" s="19">
        <f t="shared" ref="N220:N223" si="515">AY220*($D220/$AQ220)</f>
        <v>8.7360000000000007</v>
      </c>
      <c r="O220" s="18">
        <f t="shared" ref="O220:O223" si="516">N220/$E220*100</f>
        <v>80.395794681508974</v>
      </c>
      <c r="P220" s="19">
        <f t="shared" ref="P220:P223" si="517">AZ220*($D220/$AQ220)</f>
        <v>0</v>
      </c>
      <c r="Q220" s="19">
        <f t="shared" ref="Q220:Q223" si="518">BA220*($D220/$AQ220)</f>
        <v>0</v>
      </c>
      <c r="R220" s="19">
        <f t="shared" ref="R220:R223" si="519">BB220*($D220/$AQ220)</f>
        <v>8.3999999999999991E-2</v>
      </c>
      <c r="S220" s="19">
        <f t="shared" ref="S220:S223" si="520">R220*8.36</f>
        <v>0.70223999999999986</v>
      </c>
      <c r="T220" s="18">
        <f t="shared" ref="T220:T223" si="521">S220/$E220*100</f>
        <v>6.4625850340136042</v>
      </c>
      <c r="U220" s="19">
        <f t="shared" ref="U220:U223" si="522">BD220*($D220/$AQ220)</f>
        <v>7.3499999999999998E-4</v>
      </c>
      <c r="V220" s="19">
        <f t="shared" ref="V220:V223" si="523">BE220*($D220/$AQ220)</f>
        <v>0</v>
      </c>
      <c r="W220" s="19">
        <f t="shared" ref="W220:W223" si="524">V220*37</f>
        <v>0</v>
      </c>
      <c r="X220" s="19">
        <f t="shared" ref="X220:X223" si="525">W220/$E220*100</f>
        <v>0</v>
      </c>
      <c r="Y220" s="19">
        <f t="shared" ref="Y220:Y223" si="526">BG220*($D220/$AQ220)</f>
        <v>0</v>
      </c>
      <c r="Z220" s="19">
        <f t="shared" ref="Z220:Z223" si="527">BH220*($D220/$AQ220)</f>
        <v>0</v>
      </c>
      <c r="AA220" s="19" t="e">
        <f t="shared" ref="AA220:AA223" si="528">V220/Y220</f>
        <v>#DIV/0!</v>
      </c>
      <c r="AB220" s="19" t="e">
        <f t="shared" ref="AB220:AB223" si="529">V220/Z220</f>
        <v>#DIV/0!</v>
      </c>
      <c r="AC220" s="19">
        <f t="shared" ref="AC220:AC223" si="530">BI220*($D220/$AQ220)</f>
        <v>0.37799999999999995</v>
      </c>
      <c r="AD220" s="19">
        <f t="shared" ref="AD220:AD223" si="531">BJ220*($D220/$AQ220)</f>
        <v>0</v>
      </c>
      <c r="AE220" s="19" t="e">
        <f t="shared" ref="AE220:AE223" si="532">AC220/AD220</f>
        <v>#DIV/0!</v>
      </c>
      <c r="AF220" s="19">
        <f t="shared" ref="AF220:AF223" si="533">BK220*($D220/$AQ220)</f>
        <v>0</v>
      </c>
      <c r="AG220" s="19">
        <f t="shared" ref="AG220:AG223" si="534">BL220*($D220/$AQ220)</f>
        <v>8.3999999999999991E-2</v>
      </c>
      <c r="AH220" s="19">
        <f t="shared" ref="AH220:AH223" si="535">BM220*($D220/$AQ220)</f>
        <v>4.1999999999999996E-2</v>
      </c>
      <c r="AI220" s="19">
        <f t="shared" ref="AI220:AI223" si="536">BN220*($D220/$AQ220)</f>
        <v>0.46200000000000002</v>
      </c>
      <c r="AJ220" s="19">
        <f t="shared" ref="AJ220:AJ223" si="537">BO220*($D220/$AQ220)</f>
        <v>0</v>
      </c>
      <c r="AK220" s="19">
        <f t="shared" ref="AK220:AK223" si="538">BP220*($D220/$AQ220)</f>
        <v>0.75599999999999989</v>
      </c>
      <c r="AL220" s="19">
        <f t="shared" ref="AL220:AL223" si="539">BQ220*($D220/$AQ220)</f>
        <v>0</v>
      </c>
      <c r="AM220" s="19">
        <f t="shared" ref="AM220:AM223" si="540">BR220*($D220/$AQ220)</f>
        <v>0</v>
      </c>
      <c r="AN220" s="19">
        <f t="shared" ref="AN220:AN223" si="541">E220/D220*100</f>
        <v>73.92</v>
      </c>
      <c r="AO220" s="31"/>
      <c r="AP220" s="17" t="s">
        <v>65</v>
      </c>
      <c r="AQ220" s="16">
        <v>100</v>
      </c>
      <c r="AR220" s="19">
        <v>73.92</v>
      </c>
      <c r="AS220" s="19">
        <v>17.684210526315791</v>
      </c>
      <c r="AT220" s="19">
        <v>0</v>
      </c>
      <c r="AU220" s="19">
        <v>0</v>
      </c>
      <c r="AV220" s="19">
        <v>0.5714285714285714</v>
      </c>
      <c r="AW220" s="19">
        <v>9.7142857142857135</v>
      </c>
      <c r="AX220" s="19">
        <v>3.7142857142857144</v>
      </c>
      <c r="AY220" s="19">
        <v>59.428571428571431</v>
      </c>
      <c r="AZ220" s="19">
        <v>0</v>
      </c>
      <c r="BA220" s="19">
        <v>0</v>
      </c>
      <c r="BB220" s="19">
        <v>0.5714285714285714</v>
      </c>
      <c r="BC220" s="19">
        <v>4.7771428571428567</v>
      </c>
      <c r="BD220" s="19">
        <v>5.0000000000000001E-3</v>
      </c>
      <c r="BE220" s="19">
        <v>0</v>
      </c>
      <c r="BF220" s="19">
        <v>0</v>
      </c>
      <c r="BG220" s="19">
        <v>0</v>
      </c>
      <c r="BH220" s="19">
        <v>0</v>
      </c>
      <c r="BI220" s="19">
        <v>2.5714285714285712</v>
      </c>
      <c r="BJ220" s="19">
        <v>0</v>
      </c>
      <c r="BK220" s="19">
        <v>0</v>
      </c>
      <c r="BL220" s="19">
        <v>0.5714285714285714</v>
      </c>
      <c r="BM220" s="19">
        <v>0.2857142857142857</v>
      </c>
      <c r="BN220" s="19">
        <v>3.1428571428571432</v>
      </c>
      <c r="BO220" s="19">
        <v>0</v>
      </c>
      <c r="BP220" s="19">
        <v>5.1428571428571423</v>
      </c>
      <c r="BQ220" s="19">
        <v>0</v>
      </c>
      <c r="BR220" s="19">
        <v>0</v>
      </c>
    </row>
    <row r="221" spans="1:70" s="16" customFormat="1">
      <c r="A221" s="16">
        <v>4</v>
      </c>
      <c r="B221" s="16">
        <v>200</v>
      </c>
      <c r="C221" s="17" t="s">
        <v>27</v>
      </c>
      <c r="D221" s="16">
        <v>1</v>
      </c>
      <c r="E221" s="18">
        <f t="shared" si="506"/>
        <v>0</v>
      </c>
      <c r="F221" s="19">
        <f t="shared" si="507"/>
        <v>0</v>
      </c>
      <c r="G221" s="19">
        <f t="shared" si="508"/>
        <v>0</v>
      </c>
      <c r="H221" s="19">
        <f t="shared" si="509"/>
        <v>0</v>
      </c>
      <c r="I221" s="18" t="e">
        <f>H221/$E221*100</f>
        <v>#DIV/0!</v>
      </c>
      <c r="J221" s="19">
        <f t="shared" si="511"/>
        <v>0</v>
      </c>
      <c r="K221" s="19">
        <f t="shared" si="512"/>
        <v>0</v>
      </c>
      <c r="L221" s="18" t="e">
        <f t="shared" si="513"/>
        <v>#DIV/0!</v>
      </c>
      <c r="M221" s="19">
        <f t="shared" si="514"/>
        <v>0</v>
      </c>
      <c r="N221" s="19">
        <f t="shared" si="515"/>
        <v>0</v>
      </c>
      <c r="O221" s="18" t="e">
        <f t="shared" si="516"/>
        <v>#DIV/0!</v>
      </c>
      <c r="P221" s="19">
        <f t="shared" si="517"/>
        <v>0</v>
      </c>
      <c r="Q221" s="19">
        <f t="shared" si="518"/>
        <v>0</v>
      </c>
      <c r="R221" s="19">
        <f t="shared" si="519"/>
        <v>0</v>
      </c>
      <c r="S221" s="19">
        <f t="shared" si="520"/>
        <v>0</v>
      </c>
      <c r="T221" s="18" t="e">
        <f t="shared" si="521"/>
        <v>#DIV/0!</v>
      </c>
      <c r="U221" s="19">
        <f t="shared" si="522"/>
        <v>0.97125000000000006</v>
      </c>
      <c r="V221" s="19">
        <f t="shared" si="523"/>
        <v>0</v>
      </c>
      <c r="W221" s="19">
        <f t="shared" si="524"/>
        <v>0</v>
      </c>
      <c r="X221" s="19" t="e">
        <f t="shared" si="525"/>
        <v>#DIV/0!</v>
      </c>
      <c r="Y221" s="19">
        <f t="shared" si="526"/>
        <v>0</v>
      </c>
      <c r="Z221" s="19">
        <f t="shared" si="527"/>
        <v>0</v>
      </c>
      <c r="AA221" s="19" t="e">
        <f t="shared" si="528"/>
        <v>#DIV/0!</v>
      </c>
      <c r="AB221" s="19" t="e">
        <f t="shared" si="529"/>
        <v>#DIV/0!</v>
      </c>
      <c r="AC221" s="19">
        <f t="shared" si="530"/>
        <v>0</v>
      </c>
      <c r="AD221" s="19">
        <f t="shared" si="531"/>
        <v>0</v>
      </c>
      <c r="AE221" s="19" t="e">
        <f t="shared" si="532"/>
        <v>#DIV/0!</v>
      </c>
      <c r="AF221" s="19">
        <f t="shared" si="533"/>
        <v>0</v>
      </c>
      <c r="AG221" s="19">
        <f t="shared" si="534"/>
        <v>0</v>
      </c>
      <c r="AH221" s="19">
        <f t="shared" si="535"/>
        <v>0</v>
      </c>
      <c r="AI221" s="19">
        <f t="shared" si="536"/>
        <v>0</v>
      </c>
      <c r="AJ221" s="19">
        <f t="shared" si="537"/>
        <v>0</v>
      </c>
      <c r="AK221" s="19">
        <f t="shared" si="538"/>
        <v>0</v>
      </c>
      <c r="AL221" s="19">
        <f t="shared" si="539"/>
        <v>0</v>
      </c>
      <c r="AM221" s="19">
        <f t="shared" si="540"/>
        <v>0</v>
      </c>
      <c r="AN221" s="19">
        <f t="shared" si="541"/>
        <v>0</v>
      </c>
      <c r="AO221" s="31"/>
      <c r="AP221" s="17" t="s">
        <v>27</v>
      </c>
      <c r="AQ221" s="16">
        <v>100</v>
      </c>
      <c r="AR221" s="19">
        <v>0</v>
      </c>
      <c r="AS221" s="19">
        <v>0</v>
      </c>
      <c r="AT221" s="19">
        <v>0</v>
      </c>
      <c r="AU221" s="19">
        <v>0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97.125</v>
      </c>
      <c r="BE221" s="19">
        <v>0</v>
      </c>
      <c r="BF221" s="19">
        <v>0</v>
      </c>
      <c r="BG221" s="19">
        <v>0</v>
      </c>
      <c r="BH221" s="19">
        <v>0</v>
      </c>
      <c r="BI221" s="19">
        <v>0</v>
      </c>
      <c r="BJ221" s="19">
        <v>0</v>
      </c>
      <c r="BK221" s="19">
        <v>0</v>
      </c>
      <c r="BL221" s="19">
        <v>0</v>
      </c>
      <c r="BM221" s="19">
        <v>0</v>
      </c>
      <c r="BN221" s="19">
        <v>0</v>
      </c>
      <c r="BO221" s="19">
        <v>0</v>
      </c>
      <c r="BP221" s="19">
        <v>0</v>
      </c>
      <c r="BQ221" s="19">
        <v>0</v>
      </c>
      <c r="BR221" s="19">
        <v>0</v>
      </c>
    </row>
    <row r="222" spans="1:70" s="16" customFormat="1">
      <c r="A222" s="16">
        <v>4</v>
      </c>
      <c r="B222" s="16">
        <v>200</v>
      </c>
      <c r="C222" s="17" t="s">
        <v>68</v>
      </c>
      <c r="D222" s="16">
        <v>0.4</v>
      </c>
      <c r="E222" s="18">
        <f t="shared" si="506"/>
        <v>0</v>
      </c>
      <c r="F222" s="19">
        <f t="shared" si="507"/>
        <v>0</v>
      </c>
      <c r="G222" s="19">
        <f t="shared" si="508"/>
        <v>1.32E-2</v>
      </c>
      <c r="H222" s="19">
        <f t="shared" si="509"/>
        <v>0.4884</v>
      </c>
      <c r="I222" s="18" t="e">
        <f t="shared" si="510"/>
        <v>#DIV/0!</v>
      </c>
      <c r="J222" s="19">
        <f t="shared" si="511"/>
        <v>4.36E-2</v>
      </c>
      <c r="K222" s="19">
        <f t="shared" si="512"/>
        <v>0.74120000000000008</v>
      </c>
      <c r="L222" s="18" t="e">
        <f t="shared" si="513"/>
        <v>#DIV/0!</v>
      </c>
      <c r="M222" s="19">
        <f t="shared" si="514"/>
        <v>0</v>
      </c>
      <c r="N222" s="19">
        <f t="shared" si="515"/>
        <v>0</v>
      </c>
      <c r="O222" s="18" t="e">
        <f t="shared" si="516"/>
        <v>#DIV/0!</v>
      </c>
      <c r="P222" s="19">
        <f t="shared" si="517"/>
        <v>0</v>
      </c>
      <c r="Q222" s="19">
        <f t="shared" si="518"/>
        <v>0</v>
      </c>
      <c r="R222" s="19">
        <f t="shared" si="519"/>
        <v>0.106</v>
      </c>
      <c r="S222" s="19">
        <f t="shared" si="520"/>
        <v>0.88615999999999995</v>
      </c>
      <c r="T222" s="18" t="e">
        <f t="shared" si="521"/>
        <v>#DIV/0!</v>
      </c>
      <c r="U222" s="19">
        <f t="shared" si="522"/>
        <v>4.4000000000000002E-4</v>
      </c>
      <c r="V222" s="19">
        <f t="shared" si="523"/>
        <v>0</v>
      </c>
      <c r="W222" s="19">
        <f t="shared" si="524"/>
        <v>0</v>
      </c>
      <c r="X222" s="19" t="e">
        <f t="shared" si="525"/>
        <v>#DIV/0!</v>
      </c>
      <c r="Y222" s="19">
        <f t="shared" si="526"/>
        <v>0</v>
      </c>
      <c r="Z222" s="19">
        <f t="shared" si="527"/>
        <v>0</v>
      </c>
      <c r="AA222" s="19" t="e">
        <f t="shared" si="528"/>
        <v>#DIV/0!</v>
      </c>
      <c r="AB222" s="19" t="e">
        <f t="shared" si="529"/>
        <v>#DIV/0!</v>
      </c>
      <c r="AC222" s="19">
        <f t="shared" si="530"/>
        <v>0</v>
      </c>
      <c r="AD222" s="19">
        <f t="shared" si="531"/>
        <v>0</v>
      </c>
      <c r="AE222" s="19" t="e">
        <f t="shared" si="532"/>
        <v>#DIV/0!</v>
      </c>
      <c r="AF222" s="19">
        <f t="shared" si="533"/>
        <v>0</v>
      </c>
      <c r="AG222" s="19">
        <f t="shared" si="534"/>
        <v>0</v>
      </c>
      <c r="AH222" s="19">
        <f t="shared" si="535"/>
        <v>0</v>
      </c>
      <c r="AI222" s="19">
        <f t="shared" si="536"/>
        <v>0</v>
      </c>
      <c r="AJ222" s="19">
        <f t="shared" si="537"/>
        <v>0</v>
      </c>
      <c r="AK222" s="19">
        <f t="shared" si="538"/>
        <v>0.46</v>
      </c>
      <c r="AL222" s="19">
        <f t="shared" si="539"/>
        <v>0</v>
      </c>
      <c r="AM222" s="19">
        <f t="shared" si="540"/>
        <v>0</v>
      </c>
      <c r="AN222" s="19">
        <f t="shared" si="541"/>
        <v>0</v>
      </c>
      <c r="AO222" s="31"/>
      <c r="AP222" s="17" t="s">
        <v>68</v>
      </c>
      <c r="AQ222" s="16">
        <v>100</v>
      </c>
      <c r="AR222" s="19">
        <v>0</v>
      </c>
      <c r="AS222" s="19">
        <v>0</v>
      </c>
      <c r="AT222" s="19">
        <v>3.3</v>
      </c>
      <c r="AU222" s="19">
        <v>122.1</v>
      </c>
      <c r="AV222" s="19">
        <v>10.9</v>
      </c>
      <c r="AW222" s="19">
        <v>185.3</v>
      </c>
      <c r="AX222" s="19">
        <v>0</v>
      </c>
      <c r="AY222" s="19">
        <v>0</v>
      </c>
      <c r="AZ222" s="19">
        <v>0</v>
      </c>
      <c r="BA222" s="19">
        <v>0</v>
      </c>
      <c r="BB222" s="19">
        <v>26.5</v>
      </c>
      <c r="BC222" s="19">
        <v>221.54</v>
      </c>
      <c r="BD222" s="19">
        <v>0.11</v>
      </c>
      <c r="BE222" s="19">
        <v>0</v>
      </c>
      <c r="BF222" s="19">
        <v>0</v>
      </c>
      <c r="BG222" s="19">
        <v>0</v>
      </c>
      <c r="BH222" s="19">
        <v>0</v>
      </c>
      <c r="BI222" s="19">
        <v>0</v>
      </c>
      <c r="BJ222" s="19">
        <v>0</v>
      </c>
      <c r="BK222" s="19">
        <v>0</v>
      </c>
      <c r="BL222" s="19">
        <v>0</v>
      </c>
      <c r="BM222" s="19">
        <v>0</v>
      </c>
      <c r="BN222" s="19">
        <v>0</v>
      </c>
      <c r="BO222" s="19">
        <v>0</v>
      </c>
      <c r="BP222" s="19">
        <v>115</v>
      </c>
      <c r="BQ222" s="19">
        <v>0</v>
      </c>
      <c r="BR222" s="19">
        <v>0</v>
      </c>
    </row>
    <row r="223" spans="1:70" s="16" customFormat="1">
      <c r="A223" s="16">
        <v>4</v>
      </c>
      <c r="B223" s="16">
        <v>200</v>
      </c>
      <c r="C223" s="17" t="s">
        <v>106</v>
      </c>
      <c r="D223" s="16">
        <v>15</v>
      </c>
      <c r="E223" s="18">
        <f t="shared" si="506"/>
        <v>21.75</v>
      </c>
      <c r="F223" s="19">
        <f t="shared" si="507"/>
        <v>5.0999999999999996</v>
      </c>
      <c r="G223" s="19">
        <f t="shared" si="508"/>
        <v>0.06</v>
      </c>
      <c r="H223" s="19">
        <f t="shared" si="509"/>
        <v>2.2200000000000002</v>
      </c>
      <c r="I223" s="18">
        <f t="shared" si="510"/>
        <v>10.206896551724139</v>
      </c>
      <c r="J223" s="19">
        <f t="shared" si="511"/>
        <v>0.16500000000000001</v>
      </c>
      <c r="K223" s="19">
        <f t="shared" si="512"/>
        <v>2.8050000000000002</v>
      </c>
      <c r="L223" s="18">
        <f t="shared" si="513"/>
        <v>12.896551724137931</v>
      </c>
      <c r="M223" s="19">
        <f t="shared" si="514"/>
        <v>1.05</v>
      </c>
      <c r="N223" s="19">
        <f t="shared" si="515"/>
        <v>16.8</v>
      </c>
      <c r="O223" s="18">
        <f t="shared" si="516"/>
        <v>77.241379310344826</v>
      </c>
      <c r="P223" s="19">
        <f t="shared" si="517"/>
        <v>0</v>
      </c>
      <c r="Q223" s="19">
        <f t="shared" si="518"/>
        <v>0</v>
      </c>
      <c r="R223" s="19">
        <f t="shared" si="519"/>
        <v>0.18</v>
      </c>
      <c r="S223" s="19">
        <f t="shared" si="520"/>
        <v>1.5047999999999999</v>
      </c>
      <c r="T223" s="18">
        <f t="shared" si="521"/>
        <v>6.9186206896551719</v>
      </c>
      <c r="U223" s="19">
        <f t="shared" si="522"/>
        <v>0.03</v>
      </c>
      <c r="V223" s="19">
        <f t="shared" si="523"/>
        <v>1.4999999999999999E-2</v>
      </c>
      <c r="W223" s="19">
        <f t="shared" si="524"/>
        <v>0.55499999999999994</v>
      </c>
      <c r="X223" s="19">
        <f t="shared" si="525"/>
        <v>2.5517241379310343</v>
      </c>
      <c r="Y223" s="19">
        <f t="shared" si="526"/>
        <v>0</v>
      </c>
      <c r="Z223" s="19">
        <f t="shared" si="527"/>
        <v>0.03</v>
      </c>
      <c r="AA223" s="19" t="e">
        <f t="shared" si="528"/>
        <v>#DIV/0!</v>
      </c>
      <c r="AB223" s="19">
        <f t="shared" si="529"/>
        <v>0.5</v>
      </c>
      <c r="AC223" s="19">
        <f t="shared" si="530"/>
        <v>1.0049999999999999</v>
      </c>
      <c r="AD223" s="19">
        <f t="shared" si="531"/>
        <v>1.4999999999999999E-2</v>
      </c>
      <c r="AE223" s="19">
        <f t="shared" si="532"/>
        <v>67</v>
      </c>
      <c r="AF223" s="19">
        <f t="shared" si="533"/>
        <v>0</v>
      </c>
      <c r="AG223" s="19">
        <f t="shared" si="534"/>
        <v>0</v>
      </c>
      <c r="AH223" s="19">
        <f t="shared" si="535"/>
        <v>0.13500000000000001</v>
      </c>
      <c r="AI223" s="19">
        <f t="shared" si="536"/>
        <v>12.15</v>
      </c>
      <c r="AJ223" s="19">
        <f t="shared" si="537"/>
        <v>0</v>
      </c>
      <c r="AK223" s="19">
        <f t="shared" si="538"/>
        <v>567</v>
      </c>
      <c r="AL223" s="19">
        <f t="shared" si="539"/>
        <v>0</v>
      </c>
      <c r="AM223" s="19">
        <f t="shared" si="540"/>
        <v>0</v>
      </c>
      <c r="AN223" s="19">
        <f t="shared" si="541"/>
        <v>145</v>
      </c>
      <c r="AO223" s="31"/>
      <c r="AP223" s="17" t="s">
        <v>106</v>
      </c>
      <c r="AQ223" s="16">
        <v>100</v>
      </c>
      <c r="AR223" s="19">
        <v>145</v>
      </c>
      <c r="AS223" s="19">
        <v>34</v>
      </c>
      <c r="AT223" s="19">
        <v>0.4</v>
      </c>
      <c r="AU223" s="19">
        <v>14.8</v>
      </c>
      <c r="AV223" s="19">
        <v>1.1000000000000001</v>
      </c>
      <c r="AW223" s="19">
        <v>18.700000000000003</v>
      </c>
      <c r="AX223" s="19">
        <v>7</v>
      </c>
      <c r="AY223" s="19">
        <v>112</v>
      </c>
      <c r="AZ223" s="19">
        <v>0</v>
      </c>
      <c r="BA223" s="19">
        <v>0</v>
      </c>
      <c r="BB223" s="19">
        <v>1.2</v>
      </c>
      <c r="BC223" s="19">
        <v>10.031999999999998</v>
      </c>
      <c r="BD223" s="19">
        <v>0.2</v>
      </c>
      <c r="BE223" s="19">
        <v>0.1</v>
      </c>
      <c r="BF223" s="19">
        <v>3.7</v>
      </c>
      <c r="BG223" s="19">
        <v>0</v>
      </c>
      <c r="BH223" s="19">
        <v>0.2</v>
      </c>
      <c r="BI223" s="19">
        <v>6.7</v>
      </c>
      <c r="BJ223" s="19">
        <v>0.1</v>
      </c>
      <c r="BK223" s="19">
        <v>0</v>
      </c>
      <c r="BL223" s="19">
        <v>0</v>
      </c>
      <c r="BM223" s="19">
        <v>0.9</v>
      </c>
      <c r="BN223" s="19">
        <v>81</v>
      </c>
      <c r="BO223" s="19">
        <v>0</v>
      </c>
      <c r="BP223" s="19">
        <v>3780</v>
      </c>
      <c r="BQ223" s="19">
        <v>0</v>
      </c>
      <c r="BR223" s="19">
        <v>0</v>
      </c>
    </row>
    <row r="224" spans="1:70" s="16" customFormat="1">
      <c r="A224" s="16">
        <v>4</v>
      </c>
      <c r="B224" s="16">
        <v>200</v>
      </c>
      <c r="C224" s="17" t="s">
        <v>143</v>
      </c>
      <c r="D224" s="16">
        <v>15</v>
      </c>
      <c r="E224" s="18">
        <f t="shared" si="487"/>
        <v>69.3</v>
      </c>
      <c r="F224" s="19">
        <f t="shared" si="487"/>
        <v>16.578947368421051</v>
      </c>
      <c r="G224" s="19">
        <f t="shared" si="487"/>
        <v>0.6</v>
      </c>
      <c r="H224" s="19">
        <f t="shared" si="487"/>
        <v>22.2</v>
      </c>
      <c r="I224" s="18">
        <f t="shared" si="488"/>
        <v>32.034632034632033</v>
      </c>
      <c r="J224" s="19">
        <f t="shared" si="489"/>
        <v>1.9799999999999998</v>
      </c>
      <c r="K224" s="19">
        <f t="shared" si="489"/>
        <v>33.659999999999997</v>
      </c>
      <c r="L224" s="18">
        <f t="shared" si="490"/>
        <v>48.571428571428569</v>
      </c>
      <c r="M224" s="19">
        <f t="shared" si="491"/>
        <v>0.84</v>
      </c>
      <c r="N224" s="19">
        <f t="shared" si="491"/>
        <v>13.44</v>
      </c>
      <c r="O224" s="18">
        <f t="shared" si="492"/>
        <v>19.393939393939394</v>
      </c>
      <c r="P224" s="19">
        <f t="shared" si="493"/>
        <v>0</v>
      </c>
      <c r="Q224" s="19">
        <f t="shared" si="493"/>
        <v>0</v>
      </c>
      <c r="R224" s="19">
        <f t="shared" si="493"/>
        <v>0</v>
      </c>
      <c r="S224" s="19">
        <f t="shared" si="494"/>
        <v>0</v>
      </c>
      <c r="T224" s="18">
        <f t="shared" si="495"/>
        <v>0</v>
      </c>
      <c r="U224" s="19">
        <f t="shared" si="496"/>
        <v>7.4999999999999997E-2</v>
      </c>
      <c r="V224" s="19">
        <f t="shared" si="496"/>
        <v>0.33</v>
      </c>
      <c r="W224" s="19">
        <f t="shared" si="497"/>
        <v>12.21</v>
      </c>
      <c r="X224" s="19">
        <f t="shared" si="498"/>
        <v>17.61904761904762</v>
      </c>
      <c r="Y224" s="19">
        <f t="shared" si="499"/>
        <v>0.13500000000000001</v>
      </c>
      <c r="Z224" s="19">
        <f t="shared" si="499"/>
        <v>1.4999999999999999E-2</v>
      </c>
      <c r="AA224" s="19">
        <f t="shared" si="500"/>
        <v>2.4444444444444442</v>
      </c>
      <c r="AB224" s="19">
        <f t="shared" si="501"/>
        <v>22.000000000000004</v>
      </c>
      <c r="AC224" s="19">
        <f t="shared" si="502"/>
        <v>0.84</v>
      </c>
      <c r="AD224" s="19">
        <f t="shared" si="502"/>
        <v>0</v>
      </c>
      <c r="AE224" s="19" t="e">
        <f t="shared" si="503"/>
        <v>#DIV/0!</v>
      </c>
      <c r="AF224" s="19">
        <f t="shared" si="504"/>
        <v>0</v>
      </c>
      <c r="AG224" s="19">
        <f t="shared" si="504"/>
        <v>0</v>
      </c>
      <c r="AH224" s="19">
        <f t="shared" si="504"/>
        <v>0</v>
      </c>
      <c r="AI224" s="19">
        <f t="shared" si="504"/>
        <v>0</v>
      </c>
      <c r="AJ224" s="19">
        <f t="shared" si="504"/>
        <v>0</v>
      </c>
      <c r="AK224" s="19">
        <f t="shared" si="504"/>
        <v>0.40500000000000003</v>
      </c>
      <c r="AL224" s="19">
        <f t="shared" si="504"/>
        <v>1.7849999999999999</v>
      </c>
      <c r="AM224" s="19">
        <f t="shared" si="504"/>
        <v>0</v>
      </c>
      <c r="AN224" s="19">
        <f t="shared" si="505"/>
        <v>462</v>
      </c>
      <c r="AO224" s="31"/>
      <c r="AP224" s="17" t="s">
        <v>143</v>
      </c>
      <c r="AQ224" s="16">
        <v>100</v>
      </c>
      <c r="AR224" s="19">
        <v>462</v>
      </c>
      <c r="AS224" s="19">
        <v>110.52631578947368</v>
      </c>
      <c r="AT224" s="19">
        <v>4</v>
      </c>
      <c r="AU224" s="19">
        <v>148</v>
      </c>
      <c r="AV224" s="19">
        <v>13.2</v>
      </c>
      <c r="AW224" s="19">
        <v>224.39999999999998</v>
      </c>
      <c r="AX224" s="19">
        <v>5.6</v>
      </c>
      <c r="AY224" s="19">
        <v>89.6</v>
      </c>
      <c r="AZ224" s="19">
        <v>0</v>
      </c>
      <c r="BA224" s="19">
        <v>0</v>
      </c>
      <c r="BB224" s="19">
        <v>0</v>
      </c>
      <c r="BC224" s="19">
        <v>0</v>
      </c>
      <c r="BD224" s="19">
        <v>0.5</v>
      </c>
      <c r="BE224" s="19">
        <v>2.2000000000000002</v>
      </c>
      <c r="BF224" s="19">
        <v>81.400000000000006</v>
      </c>
      <c r="BG224" s="19">
        <v>0.9</v>
      </c>
      <c r="BH224" s="19">
        <v>0.1</v>
      </c>
      <c r="BI224" s="19">
        <v>5.6</v>
      </c>
      <c r="BJ224" s="19">
        <v>0</v>
      </c>
      <c r="BK224" s="19">
        <v>0</v>
      </c>
      <c r="BL224" s="19">
        <v>0</v>
      </c>
      <c r="BM224" s="19">
        <v>0</v>
      </c>
      <c r="BN224" s="19">
        <v>0</v>
      </c>
      <c r="BO224" s="19">
        <v>0</v>
      </c>
      <c r="BP224" s="19">
        <v>2.7</v>
      </c>
      <c r="BQ224" s="19">
        <v>11.9</v>
      </c>
      <c r="BR224" s="19">
        <v>0</v>
      </c>
    </row>
    <row r="225" spans="1:70" s="16" customFormat="1">
      <c r="A225" s="16">
        <v>4</v>
      </c>
      <c r="B225" s="16">
        <v>200</v>
      </c>
      <c r="C225" s="17" t="s">
        <v>70</v>
      </c>
      <c r="D225" s="16">
        <v>2.5</v>
      </c>
      <c r="E225" s="18">
        <f t="shared" si="487"/>
        <v>4.5250000000000004</v>
      </c>
      <c r="F225" s="19">
        <f t="shared" si="487"/>
        <v>1.075</v>
      </c>
      <c r="G225" s="19">
        <f t="shared" si="487"/>
        <v>1.7499999999999998E-2</v>
      </c>
      <c r="H225" s="19">
        <f t="shared" si="487"/>
        <v>0.64749999999999996</v>
      </c>
      <c r="I225" s="18">
        <f t="shared" si="488"/>
        <v>14.309392265193368</v>
      </c>
      <c r="J225" s="19">
        <f t="shared" si="489"/>
        <v>9.5000000000000001E-2</v>
      </c>
      <c r="K225" s="19">
        <f t="shared" si="489"/>
        <v>1.615</v>
      </c>
      <c r="L225" s="18">
        <f t="shared" si="490"/>
        <v>35.690607734806626</v>
      </c>
      <c r="M225" s="19">
        <f t="shared" si="491"/>
        <v>0.13250000000000001</v>
      </c>
      <c r="N225" s="19">
        <f t="shared" si="491"/>
        <v>2.12</v>
      </c>
      <c r="O225" s="18">
        <f t="shared" si="492"/>
        <v>46.850828729281766</v>
      </c>
      <c r="P225" s="19">
        <f t="shared" si="493"/>
        <v>0</v>
      </c>
      <c r="Q225" s="19">
        <f t="shared" si="493"/>
        <v>0</v>
      </c>
      <c r="R225" s="19">
        <f t="shared" si="493"/>
        <v>0</v>
      </c>
      <c r="S225" s="19">
        <f t="shared" si="494"/>
        <v>0</v>
      </c>
      <c r="T225" s="18">
        <f t="shared" si="495"/>
        <v>0</v>
      </c>
      <c r="U225" s="19">
        <f t="shared" si="496"/>
        <v>1E-3</v>
      </c>
      <c r="V225" s="19">
        <f t="shared" si="496"/>
        <v>0</v>
      </c>
      <c r="W225" s="19">
        <f t="shared" si="497"/>
        <v>0</v>
      </c>
      <c r="X225" s="19">
        <f t="shared" si="498"/>
        <v>0</v>
      </c>
      <c r="Y225" s="19">
        <f t="shared" si="499"/>
        <v>0</v>
      </c>
      <c r="Z225" s="19">
        <f t="shared" si="499"/>
        <v>0</v>
      </c>
      <c r="AA225" s="19" t="e">
        <f t="shared" si="500"/>
        <v>#DIV/0!</v>
      </c>
      <c r="AB225" s="19" t="e">
        <f t="shared" si="501"/>
        <v>#DIV/0!</v>
      </c>
      <c r="AC225" s="19">
        <f t="shared" si="502"/>
        <v>0</v>
      </c>
      <c r="AD225" s="19">
        <f t="shared" si="502"/>
        <v>0</v>
      </c>
      <c r="AE225" s="19" t="e">
        <f t="shared" si="503"/>
        <v>#DIV/0!</v>
      </c>
      <c r="AF225" s="19">
        <f t="shared" si="504"/>
        <v>0</v>
      </c>
      <c r="AG225" s="19">
        <f t="shared" si="504"/>
        <v>0</v>
      </c>
      <c r="AH225" s="19">
        <f t="shared" si="504"/>
        <v>0</v>
      </c>
      <c r="AI225" s="19">
        <f t="shared" si="504"/>
        <v>0</v>
      </c>
      <c r="AJ225" s="19">
        <f t="shared" si="504"/>
        <v>0</v>
      </c>
      <c r="AK225" s="19">
        <f t="shared" si="504"/>
        <v>0</v>
      </c>
      <c r="AL225" s="19">
        <f t="shared" si="504"/>
        <v>0</v>
      </c>
      <c r="AM225" s="19">
        <f t="shared" si="504"/>
        <v>0</v>
      </c>
      <c r="AN225" s="19">
        <f t="shared" si="505"/>
        <v>181</v>
      </c>
      <c r="AO225" s="31"/>
      <c r="AP225" s="17" t="s">
        <v>70</v>
      </c>
      <c r="AQ225" s="16">
        <v>100</v>
      </c>
      <c r="AR225" s="19">
        <v>181</v>
      </c>
      <c r="AS225" s="19">
        <v>43</v>
      </c>
      <c r="AT225" s="19">
        <v>0.7</v>
      </c>
      <c r="AU225" s="19">
        <v>25.9</v>
      </c>
      <c r="AV225" s="19">
        <v>3.8</v>
      </c>
      <c r="AW225" s="19">
        <v>64.599999999999994</v>
      </c>
      <c r="AX225" s="19">
        <v>5.3</v>
      </c>
      <c r="AY225" s="19">
        <v>84.8</v>
      </c>
      <c r="AZ225" s="19">
        <v>0</v>
      </c>
      <c r="BA225" s="19">
        <v>0</v>
      </c>
      <c r="BB225" s="19">
        <v>0</v>
      </c>
      <c r="BC225" s="19">
        <v>0</v>
      </c>
      <c r="BD225" s="19">
        <v>0.04</v>
      </c>
      <c r="BE225" s="19">
        <v>0</v>
      </c>
      <c r="BF225" s="19">
        <v>0</v>
      </c>
      <c r="BG225" s="19">
        <v>0</v>
      </c>
      <c r="BH225" s="19">
        <v>0</v>
      </c>
      <c r="BI225" s="19">
        <v>0</v>
      </c>
      <c r="BJ225" s="19">
        <v>0</v>
      </c>
      <c r="BK225" s="19">
        <v>0</v>
      </c>
      <c r="BL225" s="19">
        <v>0</v>
      </c>
      <c r="BM225" s="19">
        <v>0</v>
      </c>
      <c r="BN225" s="19">
        <v>0</v>
      </c>
      <c r="BO225" s="19">
        <v>0</v>
      </c>
      <c r="BP225" s="19">
        <v>0</v>
      </c>
      <c r="BQ225" s="19">
        <v>0</v>
      </c>
      <c r="BR225" s="19">
        <v>0</v>
      </c>
    </row>
    <row r="226" spans="1:70" s="16" customFormat="1">
      <c r="A226" s="16">
        <v>4</v>
      </c>
      <c r="B226" s="16">
        <v>200</v>
      </c>
      <c r="C226" s="17" t="s">
        <v>163</v>
      </c>
      <c r="D226" s="16">
        <v>69</v>
      </c>
      <c r="E226" s="18">
        <f t="shared" si="487"/>
        <v>580.9799999999999</v>
      </c>
      <c r="F226" s="19">
        <f t="shared" si="487"/>
        <v>138</v>
      </c>
      <c r="G226" s="19">
        <f t="shared" si="487"/>
        <v>5.6579999999999995</v>
      </c>
      <c r="H226" s="19">
        <f t="shared" si="487"/>
        <v>209.34599999999998</v>
      </c>
      <c r="I226" s="18">
        <f t="shared" si="488"/>
        <v>36.033254156769594</v>
      </c>
      <c r="J226" s="19">
        <f t="shared" si="489"/>
        <v>2.2079999999999997</v>
      </c>
      <c r="K226" s="19">
        <f t="shared" si="489"/>
        <v>37.536000000000001</v>
      </c>
      <c r="L226" s="18">
        <f t="shared" si="490"/>
        <v>6.4608076009501207</v>
      </c>
      <c r="M226" s="19">
        <f t="shared" si="491"/>
        <v>20.907</v>
      </c>
      <c r="N226" s="19">
        <f t="shared" si="491"/>
        <v>334.512</v>
      </c>
      <c r="O226" s="18">
        <f t="shared" si="492"/>
        <v>57.577197149643709</v>
      </c>
      <c r="P226" s="19">
        <f t="shared" si="493"/>
        <v>0</v>
      </c>
      <c r="Q226" s="19">
        <f t="shared" si="493"/>
        <v>0</v>
      </c>
      <c r="R226" s="19">
        <f t="shared" si="493"/>
        <v>2.1389999999999998</v>
      </c>
      <c r="S226" s="19">
        <f t="shared" si="494"/>
        <v>17.882039999999996</v>
      </c>
      <c r="T226" s="18">
        <f t="shared" si="495"/>
        <v>3.0779097387173397</v>
      </c>
      <c r="U226" s="19">
        <f t="shared" si="496"/>
        <v>0.75900000000000001</v>
      </c>
      <c r="V226" s="19">
        <f t="shared" si="496"/>
        <v>0.69</v>
      </c>
      <c r="W226" s="19">
        <f t="shared" si="497"/>
        <v>25.529999999999998</v>
      </c>
      <c r="X226" s="19">
        <f t="shared" si="498"/>
        <v>4.3942992874109263</v>
      </c>
      <c r="Y226" s="19">
        <f t="shared" si="499"/>
        <v>1.38</v>
      </c>
      <c r="Z226" s="19">
        <f t="shared" si="499"/>
        <v>3.2429999999999999</v>
      </c>
      <c r="AA226" s="19">
        <f t="shared" si="500"/>
        <v>0.5</v>
      </c>
      <c r="AB226" s="19">
        <f t="shared" si="501"/>
        <v>0.21276595744680851</v>
      </c>
      <c r="AC226" s="19">
        <f t="shared" si="502"/>
        <v>0.41399999999999998</v>
      </c>
      <c r="AD226" s="19">
        <f t="shared" si="502"/>
        <v>0</v>
      </c>
      <c r="AE226" s="19" t="e">
        <f t="shared" si="503"/>
        <v>#DIV/0!</v>
      </c>
      <c r="AF226" s="19">
        <f t="shared" si="504"/>
        <v>0</v>
      </c>
      <c r="AG226" s="19">
        <f t="shared" si="504"/>
        <v>0</v>
      </c>
      <c r="AH226" s="19">
        <f t="shared" si="504"/>
        <v>0</v>
      </c>
      <c r="AI226" s="19">
        <f t="shared" si="504"/>
        <v>0</v>
      </c>
      <c r="AJ226" s="19">
        <f t="shared" si="504"/>
        <v>0</v>
      </c>
      <c r="AK226" s="19">
        <f t="shared" si="504"/>
        <v>0</v>
      </c>
      <c r="AL226" s="19">
        <f t="shared" si="504"/>
        <v>0</v>
      </c>
      <c r="AM226" s="19">
        <f t="shared" si="504"/>
        <v>0</v>
      </c>
      <c r="AN226" s="19">
        <f t="shared" si="505"/>
        <v>841.99999999999977</v>
      </c>
      <c r="AO226" s="31"/>
      <c r="AP226" s="17" t="s">
        <v>163</v>
      </c>
      <c r="AQ226" s="16">
        <v>100</v>
      </c>
      <c r="AR226" s="19">
        <v>842</v>
      </c>
      <c r="AS226" s="19">
        <v>200</v>
      </c>
      <c r="AT226" s="19">
        <v>8.1999999999999993</v>
      </c>
      <c r="AU226" s="19">
        <v>303.39999999999998</v>
      </c>
      <c r="AV226" s="19">
        <v>3.2</v>
      </c>
      <c r="AW226" s="19">
        <v>54.400000000000006</v>
      </c>
      <c r="AX226" s="19">
        <v>30.3</v>
      </c>
      <c r="AY226" s="19">
        <v>484.8</v>
      </c>
      <c r="AZ226" s="19">
        <v>0</v>
      </c>
      <c r="BA226" s="19">
        <v>0</v>
      </c>
      <c r="BB226" s="19">
        <v>3.1</v>
      </c>
      <c r="BC226" s="19">
        <v>25.916</v>
      </c>
      <c r="BD226" s="19">
        <v>1.1000000000000001</v>
      </c>
      <c r="BE226" s="19">
        <v>1</v>
      </c>
      <c r="BF226" s="19">
        <v>37</v>
      </c>
      <c r="BG226" s="19">
        <v>2</v>
      </c>
      <c r="BH226" s="19">
        <v>4.7</v>
      </c>
      <c r="BI226" s="19">
        <v>0.6</v>
      </c>
      <c r="BJ226" s="19"/>
      <c r="BK226" s="19"/>
      <c r="BL226" s="19"/>
      <c r="BM226" s="19"/>
      <c r="BN226" s="19"/>
      <c r="BO226" s="19"/>
      <c r="BP226" s="19"/>
      <c r="BQ226" s="19"/>
      <c r="BR226" s="19">
        <v>0</v>
      </c>
    </row>
    <row r="227" spans="1:70" s="16" customFormat="1">
      <c r="C227" s="17"/>
      <c r="E227" s="18"/>
      <c r="F227" s="19"/>
      <c r="G227" s="19"/>
      <c r="H227" s="19"/>
      <c r="I227" s="18"/>
      <c r="J227" s="19"/>
      <c r="K227" s="19"/>
      <c r="L227" s="18"/>
      <c r="M227" s="19"/>
      <c r="N227" s="19"/>
      <c r="O227" s="18"/>
      <c r="P227" s="19"/>
      <c r="Q227" s="19"/>
      <c r="R227" s="19"/>
      <c r="S227" s="19"/>
      <c r="T227" s="18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31"/>
      <c r="AP227" s="17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</row>
    <row r="228" spans="1:70" s="16" customFormat="1">
      <c r="A228" s="16">
        <v>4</v>
      </c>
      <c r="B228" s="16">
        <v>200</v>
      </c>
      <c r="C228" s="17" t="s">
        <v>84</v>
      </c>
      <c r="D228" s="16">
        <v>83.5</v>
      </c>
      <c r="E228" s="18">
        <f t="shared" si="487"/>
        <v>0</v>
      </c>
      <c r="F228" s="19">
        <f t="shared" si="487"/>
        <v>0</v>
      </c>
      <c r="G228" s="19">
        <f t="shared" si="487"/>
        <v>0</v>
      </c>
      <c r="H228" s="19">
        <f t="shared" si="487"/>
        <v>0</v>
      </c>
      <c r="I228" s="18" t="e">
        <f t="shared" si="488"/>
        <v>#DIV/0!</v>
      </c>
      <c r="J228" s="19">
        <f t="shared" si="489"/>
        <v>0</v>
      </c>
      <c r="K228" s="19">
        <f t="shared" si="489"/>
        <v>0</v>
      </c>
      <c r="L228" s="18" t="e">
        <f t="shared" si="490"/>
        <v>#DIV/0!</v>
      </c>
      <c r="M228" s="19">
        <f t="shared" si="491"/>
        <v>0</v>
      </c>
      <c r="N228" s="19">
        <f t="shared" si="491"/>
        <v>0</v>
      </c>
      <c r="O228" s="18" t="e">
        <f t="shared" si="492"/>
        <v>#DIV/0!</v>
      </c>
      <c r="P228" s="19">
        <f t="shared" si="493"/>
        <v>0</v>
      </c>
      <c r="Q228" s="19">
        <f t="shared" si="493"/>
        <v>0</v>
      </c>
      <c r="R228" s="19">
        <f t="shared" si="493"/>
        <v>0</v>
      </c>
      <c r="S228" s="19">
        <f t="shared" si="494"/>
        <v>0</v>
      </c>
      <c r="T228" s="18" t="e">
        <f t="shared" si="495"/>
        <v>#DIV/0!</v>
      </c>
      <c r="U228" s="19">
        <f t="shared" si="496"/>
        <v>0</v>
      </c>
      <c r="V228" s="19">
        <f t="shared" si="496"/>
        <v>0</v>
      </c>
      <c r="W228" s="19">
        <f t="shared" si="497"/>
        <v>0</v>
      </c>
      <c r="X228" s="19" t="e">
        <f t="shared" si="498"/>
        <v>#DIV/0!</v>
      </c>
      <c r="Y228" s="19">
        <f t="shared" si="499"/>
        <v>0</v>
      </c>
      <c r="Z228" s="19">
        <f t="shared" si="499"/>
        <v>0</v>
      </c>
      <c r="AA228" s="19" t="e">
        <f t="shared" si="500"/>
        <v>#DIV/0!</v>
      </c>
      <c r="AB228" s="19" t="e">
        <f t="shared" si="501"/>
        <v>#DIV/0!</v>
      </c>
      <c r="AC228" s="19">
        <f t="shared" si="502"/>
        <v>0</v>
      </c>
      <c r="AD228" s="19">
        <f t="shared" si="502"/>
        <v>0</v>
      </c>
      <c r="AE228" s="19" t="e">
        <f t="shared" si="503"/>
        <v>#DIV/0!</v>
      </c>
      <c r="AF228" s="19">
        <f t="shared" si="504"/>
        <v>0</v>
      </c>
      <c r="AG228" s="19">
        <f t="shared" si="504"/>
        <v>0</v>
      </c>
      <c r="AH228" s="19">
        <f t="shared" si="504"/>
        <v>0</v>
      </c>
      <c r="AI228" s="19">
        <f t="shared" si="504"/>
        <v>0</v>
      </c>
      <c r="AJ228" s="19">
        <f t="shared" si="504"/>
        <v>0</v>
      </c>
      <c r="AK228" s="19">
        <f t="shared" si="504"/>
        <v>0</v>
      </c>
      <c r="AL228" s="19">
        <f t="shared" si="504"/>
        <v>0</v>
      </c>
      <c r="AM228" s="19">
        <f t="shared" si="504"/>
        <v>0</v>
      </c>
      <c r="AN228" s="19">
        <f t="shared" si="505"/>
        <v>0</v>
      </c>
      <c r="AO228" s="31"/>
      <c r="AP228" s="17" t="s">
        <v>84</v>
      </c>
      <c r="AQ228" s="16">
        <v>100</v>
      </c>
      <c r="AR228" s="19">
        <v>0</v>
      </c>
      <c r="AS228" s="19">
        <v>0</v>
      </c>
      <c r="AT228" s="19">
        <v>0</v>
      </c>
      <c r="AU228" s="19">
        <v>0</v>
      </c>
      <c r="AV228" s="19">
        <v>0</v>
      </c>
      <c r="AW228" s="19">
        <v>0</v>
      </c>
      <c r="AX228" s="19">
        <v>0</v>
      </c>
      <c r="AY228" s="19">
        <v>0</v>
      </c>
      <c r="AZ228" s="19">
        <v>0</v>
      </c>
      <c r="BA228" s="19">
        <v>0</v>
      </c>
      <c r="BB228" s="19">
        <v>0</v>
      </c>
      <c r="BC228" s="19">
        <v>0</v>
      </c>
      <c r="BD228" s="19">
        <v>0</v>
      </c>
      <c r="BE228" s="19">
        <v>0</v>
      </c>
      <c r="BF228" s="19">
        <v>0</v>
      </c>
      <c r="BG228" s="19">
        <v>0</v>
      </c>
      <c r="BH228" s="19">
        <v>0</v>
      </c>
      <c r="BI228" s="19">
        <v>0</v>
      </c>
      <c r="BJ228" s="19">
        <v>0</v>
      </c>
      <c r="BK228" s="19">
        <v>0</v>
      </c>
      <c r="BL228" s="19">
        <v>0</v>
      </c>
      <c r="BM228" s="19">
        <v>0</v>
      </c>
      <c r="BN228" s="19">
        <v>0</v>
      </c>
      <c r="BO228" s="19">
        <v>0</v>
      </c>
      <c r="BP228" s="19">
        <v>0</v>
      </c>
      <c r="BQ228" s="19">
        <v>0</v>
      </c>
      <c r="BR228" s="19">
        <v>0</v>
      </c>
    </row>
    <row r="229" spans="1:70">
      <c r="A229" s="16">
        <v>4</v>
      </c>
      <c r="B229" s="16">
        <v>200</v>
      </c>
      <c r="C229" s="17" t="s">
        <v>123</v>
      </c>
      <c r="D229" s="16">
        <v>33.6</v>
      </c>
      <c r="E229" s="18">
        <f t="shared" si="487"/>
        <v>389.42400000000004</v>
      </c>
      <c r="F229" s="19">
        <f t="shared" si="487"/>
        <v>91.39200000000001</v>
      </c>
      <c r="G229" s="19">
        <f t="shared" si="487"/>
        <v>0.13440000000000002</v>
      </c>
      <c r="H229" s="19">
        <f t="shared" si="487"/>
        <v>4.9728000000000003</v>
      </c>
      <c r="I229" s="18">
        <f t="shared" si="488"/>
        <v>1.2769628990509061</v>
      </c>
      <c r="J229" s="19">
        <f t="shared" si="489"/>
        <v>0.70560000000000012</v>
      </c>
      <c r="K229" s="19">
        <f t="shared" si="489"/>
        <v>11.995200000000002</v>
      </c>
      <c r="L229" s="18">
        <f t="shared" si="490"/>
        <v>3.0802415875754963</v>
      </c>
      <c r="M229" s="19">
        <f t="shared" si="491"/>
        <v>23.284800000000001</v>
      </c>
      <c r="N229" s="19">
        <f t="shared" si="491"/>
        <v>372.55680000000001</v>
      </c>
      <c r="O229" s="18">
        <f t="shared" si="492"/>
        <v>95.668679896462464</v>
      </c>
      <c r="P229" s="19">
        <f t="shared" si="493"/>
        <v>0</v>
      </c>
      <c r="Q229" s="19">
        <f t="shared" si="493"/>
        <v>0</v>
      </c>
      <c r="R229" s="19">
        <f t="shared" si="493"/>
        <v>1.3440000000000001</v>
      </c>
      <c r="S229" s="19">
        <f t="shared" si="494"/>
        <v>11.23584</v>
      </c>
      <c r="T229" s="18">
        <f t="shared" si="495"/>
        <v>2.8852459016393439</v>
      </c>
      <c r="U229" s="19">
        <f t="shared" si="496"/>
        <v>6.720000000000001E-2</v>
      </c>
      <c r="V229" s="19">
        <f t="shared" si="496"/>
        <v>0</v>
      </c>
      <c r="W229" s="19">
        <f t="shared" si="497"/>
        <v>0</v>
      </c>
      <c r="X229" s="19">
        <f t="shared" si="498"/>
        <v>0</v>
      </c>
      <c r="Y229" s="19">
        <f t="shared" si="499"/>
        <v>0</v>
      </c>
      <c r="Z229" s="19">
        <f t="shared" si="499"/>
        <v>0</v>
      </c>
      <c r="AA229" s="19" t="e">
        <f t="shared" si="500"/>
        <v>#DIV/0!</v>
      </c>
      <c r="AB229" s="19" t="e">
        <f t="shared" si="501"/>
        <v>#DIV/0!</v>
      </c>
      <c r="AC229" s="19">
        <f t="shared" si="502"/>
        <v>23.284800000000001</v>
      </c>
      <c r="AD229" s="19">
        <f t="shared" si="502"/>
        <v>0</v>
      </c>
      <c r="AE229" s="19" t="e">
        <f t="shared" si="503"/>
        <v>#DIV/0!</v>
      </c>
      <c r="AF229" s="19">
        <f t="shared" si="504"/>
        <v>0</v>
      </c>
      <c r="AG229" s="19">
        <f t="shared" si="504"/>
        <v>0</v>
      </c>
      <c r="AH229" s="19">
        <f t="shared" si="504"/>
        <v>0</v>
      </c>
      <c r="AI229" s="19">
        <f t="shared" si="504"/>
        <v>0</v>
      </c>
      <c r="AJ229" s="19">
        <f t="shared" si="504"/>
        <v>0</v>
      </c>
      <c r="AK229" s="19">
        <f t="shared" si="504"/>
        <v>0</v>
      </c>
      <c r="AL229" s="19">
        <f t="shared" si="504"/>
        <v>0</v>
      </c>
      <c r="AM229" s="19">
        <f t="shared" si="504"/>
        <v>0</v>
      </c>
      <c r="AN229" s="19">
        <f t="shared" si="505"/>
        <v>1159</v>
      </c>
      <c r="AO229" s="30"/>
      <c r="AP229" s="17" t="s">
        <v>123</v>
      </c>
      <c r="AQ229" s="16">
        <v>100</v>
      </c>
      <c r="AR229" s="19">
        <v>1159</v>
      </c>
      <c r="AS229" s="19">
        <v>272</v>
      </c>
      <c r="AT229" s="19">
        <v>0.4</v>
      </c>
      <c r="AU229" s="19">
        <v>14.8</v>
      </c>
      <c r="AV229" s="19">
        <v>2.1</v>
      </c>
      <c r="AW229" s="19">
        <v>35.700000000000003</v>
      </c>
      <c r="AX229" s="19">
        <v>69.3</v>
      </c>
      <c r="AY229" s="19">
        <v>1108.8</v>
      </c>
      <c r="AZ229" s="19">
        <v>0</v>
      </c>
      <c r="BA229" s="19">
        <v>0</v>
      </c>
      <c r="BB229" s="19">
        <v>4</v>
      </c>
      <c r="BC229" s="19">
        <v>33.44</v>
      </c>
      <c r="BD229" s="19">
        <v>0.2</v>
      </c>
      <c r="BE229" s="19">
        <v>0</v>
      </c>
      <c r="BF229" s="19">
        <v>0</v>
      </c>
      <c r="BG229" s="19">
        <v>0</v>
      </c>
      <c r="BH229" s="19">
        <v>0</v>
      </c>
      <c r="BI229" s="19">
        <v>69.3</v>
      </c>
      <c r="BJ229" s="19"/>
      <c r="BK229" s="19"/>
      <c r="BL229" s="19"/>
      <c r="BM229" s="19"/>
      <c r="BN229" s="19"/>
      <c r="BO229" s="19"/>
      <c r="BP229" s="19"/>
      <c r="BQ229" s="4"/>
      <c r="BR229" s="19">
        <v>0</v>
      </c>
    </row>
    <row r="230" spans="1:70">
      <c r="A230" s="16"/>
      <c r="B230" s="16"/>
      <c r="C230" s="17"/>
      <c r="D230" s="16"/>
      <c r="E230" s="18"/>
      <c r="F230" s="19"/>
      <c r="G230" s="19"/>
      <c r="H230" s="19"/>
      <c r="I230" s="18"/>
      <c r="J230" s="19"/>
      <c r="K230" s="19"/>
      <c r="L230" s="18"/>
      <c r="M230" s="19"/>
      <c r="N230" s="19"/>
      <c r="O230" s="18"/>
      <c r="P230" s="19"/>
      <c r="Q230" s="19"/>
      <c r="R230" s="19"/>
      <c r="S230" s="19"/>
      <c r="T230" s="18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30"/>
      <c r="AP230" s="17"/>
      <c r="AQ230" s="16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4"/>
      <c r="BR230" s="19"/>
    </row>
    <row r="231" spans="1:70">
      <c r="A231" s="16">
        <v>4</v>
      </c>
      <c r="B231" s="16">
        <v>200</v>
      </c>
      <c r="C231" s="17" t="s">
        <v>137</v>
      </c>
      <c r="D231" s="16">
        <v>0</v>
      </c>
      <c r="E231" s="18">
        <f t="shared" ref="E231:H231" si="542">AR231*($D231/$AQ231)</f>
        <v>0</v>
      </c>
      <c r="F231" s="19">
        <f t="shared" si="542"/>
        <v>0</v>
      </c>
      <c r="G231" s="19">
        <f t="shared" si="542"/>
        <v>0</v>
      </c>
      <c r="H231" s="19">
        <f t="shared" si="542"/>
        <v>0</v>
      </c>
      <c r="I231" s="18" t="e">
        <f t="shared" ref="I231" si="543">H231/$E231*100</f>
        <v>#DIV/0!</v>
      </c>
      <c r="J231" s="19">
        <f t="shared" ref="J231:K231" si="544">AV231*($D231/$AQ231)</f>
        <v>0</v>
      </c>
      <c r="K231" s="19">
        <f t="shared" si="544"/>
        <v>0</v>
      </c>
      <c r="L231" s="18" t="e">
        <f t="shared" ref="L231" si="545">K231/$E231*100</f>
        <v>#DIV/0!</v>
      </c>
      <c r="M231" s="19">
        <f t="shared" ref="M231:N231" si="546">AX231*($D231/$AQ231)</f>
        <v>0</v>
      </c>
      <c r="N231" s="19">
        <f t="shared" si="546"/>
        <v>0</v>
      </c>
      <c r="O231" s="18" t="e">
        <f t="shared" ref="O231" si="547">N231/$E231*100</f>
        <v>#DIV/0!</v>
      </c>
      <c r="P231" s="19">
        <f t="shared" ref="P231:R231" si="548">AZ231*($D231/$AQ231)</f>
        <v>0</v>
      </c>
      <c r="Q231" s="19">
        <f t="shared" si="548"/>
        <v>0</v>
      </c>
      <c r="R231" s="19">
        <f t="shared" si="548"/>
        <v>0</v>
      </c>
      <c r="S231" s="19">
        <f t="shared" ref="S231" si="549">R231*8.36</f>
        <v>0</v>
      </c>
      <c r="T231" s="18" t="e">
        <f t="shared" ref="T231" si="550">S231/$E231*100</f>
        <v>#DIV/0!</v>
      </c>
      <c r="U231" s="19">
        <f t="shared" ref="U231:V231" si="551">BD231*($D231/$AQ231)</f>
        <v>0</v>
      </c>
      <c r="V231" s="19">
        <f t="shared" si="551"/>
        <v>0</v>
      </c>
      <c r="W231" s="19">
        <f t="shared" ref="W231" si="552">V231*37</f>
        <v>0</v>
      </c>
      <c r="X231" s="19" t="e">
        <f t="shared" ref="X231" si="553">W231/$E231*100</f>
        <v>#DIV/0!</v>
      </c>
      <c r="Y231" s="19">
        <f t="shared" ref="Y231:Z231" si="554">BG231*($D231/$AQ231)</f>
        <v>0</v>
      </c>
      <c r="Z231" s="19">
        <f t="shared" si="554"/>
        <v>0</v>
      </c>
      <c r="AA231" s="19" t="e">
        <f t="shared" ref="AA231" si="555">V231/Y231</f>
        <v>#DIV/0!</v>
      </c>
      <c r="AB231" s="19" t="e">
        <f t="shared" ref="AB231" si="556">V231/Z231</f>
        <v>#DIV/0!</v>
      </c>
      <c r="AC231" s="19">
        <f t="shared" ref="AC231:AD231" si="557">BI231*($D231/$AQ231)</f>
        <v>0</v>
      </c>
      <c r="AD231" s="19">
        <f t="shared" si="557"/>
        <v>0</v>
      </c>
      <c r="AE231" s="19" t="e">
        <f t="shared" ref="AE231" si="558">AC231/AD231</f>
        <v>#DIV/0!</v>
      </c>
      <c r="AF231" s="19">
        <f t="shared" ref="AF231:AM231" si="559">BK231*($D231/$AQ231)</f>
        <v>0</v>
      </c>
      <c r="AG231" s="19">
        <f t="shared" si="559"/>
        <v>0</v>
      </c>
      <c r="AH231" s="19">
        <f t="shared" si="559"/>
        <v>0</v>
      </c>
      <c r="AI231" s="19">
        <f t="shared" si="559"/>
        <v>0</v>
      </c>
      <c r="AJ231" s="19">
        <f t="shared" si="559"/>
        <v>0</v>
      </c>
      <c r="AK231" s="19">
        <f t="shared" si="559"/>
        <v>0</v>
      </c>
      <c r="AL231" s="19">
        <f t="shared" si="559"/>
        <v>0</v>
      </c>
      <c r="AM231" s="19">
        <f t="shared" si="559"/>
        <v>0</v>
      </c>
      <c r="AN231" s="19" t="e">
        <f t="shared" ref="AN231" si="560">E231/D231*100</f>
        <v>#DIV/0!</v>
      </c>
      <c r="AO231" s="30"/>
      <c r="AP231" s="17" t="s">
        <v>137</v>
      </c>
      <c r="AQ231" s="16">
        <v>100</v>
      </c>
      <c r="AR231" s="19">
        <v>328</v>
      </c>
      <c r="AS231" s="19">
        <v>78.4688995215311</v>
      </c>
      <c r="AT231" s="19">
        <v>2.7</v>
      </c>
      <c r="AU231" s="19">
        <v>99.9</v>
      </c>
      <c r="AV231" s="19">
        <v>5.7</v>
      </c>
      <c r="AW231" s="19">
        <v>96.9</v>
      </c>
      <c r="AX231" s="19">
        <v>8.1999999999999993</v>
      </c>
      <c r="AY231" s="19">
        <v>131.19999999999999</v>
      </c>
      <c r="AZ231" s="19">
        <v>0</v>
      </c>
      <c r="BA231" s="19">
        <v>0</v>
      </c>
      <c r="BB231" s="19">
        <v>0</v>
      </c>
      <c r="BC231" s="19">
        <v>0</v>
      </c>
      <c r="BD231" s="19">
        <v>0.25</v>
      </c>
      <c r="BE231" s="19">
        <v>1.6</v>
      </c>
      <c r="BF231" s="19">
        <v>59.2</v>
      </c>
      <c r="BG231" s="19">
        <v>0.9</v>
      </c>
      <c r="BH231" s="19">
        <v>0.1</v>
      </c>
      <c r="BI231" s="19">
        <v>8.1999999999999993</v>
      </c>
      <c r="BJ231" s="19">
        <v>0</v>
      </c>
      <c r="BK231" s="19">
        <v>0</v>
      </c>
      <c r="BL231" s="19">
        <v>0</v>
      </c>
      <c r="BM231" s="19">
        <v>0</v>
      </c>
      <c r="BN231" s="19">
        <v>0</v>
      </c>
      <c r="BO231" s="19">
        <v>0</v>
      </c>
      <c r="BP231" s="19">
        <v>0</v>
      </c>
      <c r="BQ231" s="4">
        <v>0</v>
      </c>
      <c r="BR231" s="19">
        <v>0</v>
      </c>
    </row>
    <row r="232" spans="1:70">
      <c r="A232" s="16">
        <v>4</v>
      </c>
      <c r="B232" s="16">
        <v>200</v>
      </c>
      <c r="C232" s="17" t="s">
        <v>86</v>
      </c>
      <c r="D232" s="16">
        <v>5</v>
      </c>
      <c r="E232" s="18">
        <f t="shared" ref="E232" si="561">AR232*($D232/$AQ232)</f>
        <v>84</v>
      </c>
      <c r="F232" s="19">
        <f t="shared" ref="F232" si="562">AS232*($D232/$AQ232)</f>
        <v>20.095693779904309</v>
      </c>
      <c r="G232" s="19">
        <f t="shared" ref="G232" si="563">AT232*($D232/$AQ232)</f>
        <v>0</v>
      </c>
      <c r="H232" s="19">
        <f t="shared" ref="H232" si="564">AU232*($D232/$AQ232)</f>
        <v>0</v>
      </c>
      <c r="I232" s="18">
        <f t="shared" ref="I232" si="565">H232/$E232*100</f>
        <v>0</v>
      </c>
      <c r="J232" s="19">
        <f t="shared" ref="J232" si="566">AV232*($D232/$AQ232)</f>
        <v>0</v>
      </c>
      <c r="K232" s="19">
        <f t="shared" ref="K232" si="567">AW232*($D232/$AQ232)</f>
        <v>0</v>
      </c>
      <c r="L232" s="18">
        <f t="shared" ref="L232" si="568">K232/$E232*100</f>
        <v>0</v>
      </c>
      <c r="M232" s="19">
        <f t="shared" ref="M232" si="569">AX232*($D232/$AQ232)</f>
        <v>5.25</v>
      </c>
      <c r="N232" s="19">
        <f t="shared" ref="N232" si="570">AY232*($D232/$AQ232)</f>
        <v>84</v>
      </c>
      <c r="O232" s="18">
        <f t="shared" ref="O232" si="571">N232/$E232*100</f>
        <v>100</v>
      </c>
      <c r="P232" s="19">
        <f t="shared" ref="P232" si="572">AZ232*($D232/$AQ232)</f>
        <v>0</v>
      </c>
      <c r="Q232" s="19">
        <f t="shared" ref="Q232" si="573">BA232*($D232/$AQ232)</f>
        <v>0</v>
      </c>
      <c r="R232" s="19">
        <f t="shared" ref="R232" si="574">BB232*($D232/$AQ232)</f>
        <v>0</v>
      </c>
      <c r="S232" s="19">
        <f t="shared" ref="S232" si="575">R232*8.36</f>
        <v>0</v>
      </c>
      <c r="T232" s="18">
        <f t="shared" ref="T232" si="576">S232/$E232*100</f>
        <v>0</v>
      </c>
      <c r="U232" s="19">
        <f t="shared" ref="U232" si="577">BD232*($D232/$AQ232)</f>
        <v>0</v>
      </c>
      <c r="V232" s="19">
        <f t="shared" ref="V232" si="578">BE232*($D232/$AQ232)</f>
        <v>0</v>
      </c>
      <c r="W232" s="19">
        <f t="shared" ref="W232" si="579">V232*37</f>
        <v>0</v>
      </c>
      <c r="X232" s="19">
        <f t="shared" ref="X232" si="580">W232/$E232*100</f>
        <v>0</v>
      </c>
      <c r="Y232" s="19">
        <f t="shared" ref="Y232" si="581">BG232*($D232/$AQ232)</f>
        <v>0</v>
      </c>
      <c r="Z232" s="19">
        <f t="shared" ref="Z232" si="582">BH232*($D232/$AQ232)</f>
        <v>0</v>
      </c>
      <c r="AA232" s="19" t="e">
        <f t="shared" ref="AA232" si="583">V232/Y232</f>
        <v>#DIV/0!</v>
      </c>
      <c r="AB232" s="19" t="e">
        <f t="shared" ref="AB232" si="584">V232/Z232</f>
        <v>#DIV/0!</v>
      </c>
      <c r="AC232" s="19">
        <f t="shared" ref="AC232" si="585">BI232*($D232/$AQ232)</f>
        <v>5.25</v>
      </c>
      <c r="AD232" s="19">
        <f t="shared" ref="AD232" si="586">BJ232*($D232/$AQ232)</f>
        <v>0</v>
      </c>
      <c r="AE232" s="19" t="e">
        <f t="shared" ref="AE232" si="587">AC232/AD232</f>
        <v>#DIV/0!</v>
      </c>
      <c r="AF232" s="19">
        <f t="shared" ref="AF232" si="588">BK232*($D232/$AQ232)</f>
        <v>0</v>
      </c>
      <c r="AG232" s="19">
        <f t="shared" ref="AG232" si="589">BL232*($D232/$AQ232)</f>
        <v>0</v>
      </c>
      <c r="AH232" s="19">
        <f t="shared" ref="AH232" si="590">BM232*($D232/$AQ232)</f>
        <v>0</v>
      </c>
      <c r="AI232" s="19">
        <f t="shared" ref="AI232" si="591">BN232*($D232/$AQ232)</f>
        <v>0</v>
      </c>
      <c r="AJ232" s="19">
        <f t="shared" ref="AJ232" si="592">BO232*($D232/$AQ232)</f>
        <v>0</v>
      </c>
      <c r="AK232" s="19">
        <f t="shared" ref="AK232" si="593">BP232*($D232/$AQ232)</f>
        <v>0</v>
      </c>
      <c r="AL232" s="19">
        <f t="shared" ref="AL232" si="594">BQ232*($D232/$AQ232)</f>
        <v>0</v>
      </c>
      <c r="AM232" s="19">
        <f t="shared" ref="AM232" si="595">BR232*($D232/$AQ232)</f>
        <v>0</v>
      </c>
      <c r="AN232" s="19">
        <f t="shared" ref="AN232" si="596">E232/D232*100</f>
        <v>1680</v>
      </c>
      <c r="AO232" s="30"/>
      <c r="AP232" s="17" t="s">
        <v>86</v>
      </c>
      <c r="AQ232" s="16">
        <v>100</v>
      </c>
      <c r="AR232" s="19">
        <v>1680</v>
      </c>
      <c r="AS232" s="19">
        <v>401.91387559808618</v>
      </c>
      <c r="AT232" s="19">
        <v>0</v>
      </c>
      <c r="AU232" s="19">
        <v>0</v>
      </c>
      <c r="AV232" s="19">
        <v>0</v>
      </c>
      <c r="AW232" s="19">
        <v>0</v>
      </c>
      <c r="AX232" s="19">
        <v>105</v>
      </c>
      <c r="AY232" s="19">
        <v>1680</v>
      </c>
      <c r="AZ232" s="19">
        <v>0</v>
      </c>
      <c r="BA232" s="19">
        <v>0</v>
      </c>
      <c r="BB232" s="19">
        <v>0</v>
      </c>
      <c r="BC232" s="19">
        <v>0</v>
      </c>
      <c r="BD232" s="19">
        <v>0</v>
      </c>
      <c r="BE232" s="19">
        <v>0</v>
      </c>
      <c r="BF232" s="19">
        <v>0</v>
      </c>
      <c r="BG232" s="19">
        <v>0</v>
      </c>
      <c r="BH232" s="19">
        <v>0</v>
      </c>
      <c r="BI232" s="19">
        <v>105</v>
      </c>
      <c r="BJ232" s="19">
        <v>0</v>
      </c>
      <c r="BK232" s="19">
        <v>0</v>
      </c>
      <c r="BL232" s="19">
        <v>0</v>
      </c>
      <c r="BM232" s="19">
        <v>0</v>
      </c>
      <c r="BN232" s="19">
        <v>0</v>
      </c>
      <c r="BO232" s="19">
        <v>0</v>
      </c>
      <c r="BP232" s="19">
        <v>0</v>
      </c>
      <c r="BQ232" s="4">
        <v>0</v>
      </c>
      <c r="BR232" s="19">
        <v>0</v>
      </c>
    </row>
    <row r="233" spans="1:70">
      <c r="A233" s="16">
        <v>4</v>
      </c>
      <c r="B233" s="16">
        <v>200</v>
      </c>
      <c r="C233" s="17" t="s">
        <v>138</v>
      </c>
      <c r="D233" s="16">
        <v>50</v>
      </c>
      <c r="E233" s="18">
        <f t="shared" ref="E233:H235" si="597">AR233*($D233/$AQ233)</f>
        <v>112.286</v>
      </c>
      <c r="F233" s="19">
        <f t="shared" si="597"/>
        <v>26.862679425837324</v>
      </c>
      <c r="G233" s="19">
        <f t="shared" si="597"/>
        <v>0</v>
      </c>
      <c r="H233" s="19">
        <f t="shared" si="597"/>
        <v>0</v>
      </c>
      <c r="I233" s="18">
        <f t="shared" ref="I233:I235" si="598">H233/$E233*100</f>
        <v>0</v>
      </c>
      <c r="J233" s="19">
        <f t="shared" ref="J233:K235" si="599">AV233*($D233/$AQ233)</f>
        <v>0.25</v>
      </c>
      <c r="K233" s="19">
        <f t="shared" si="599"/>
        <v>4.25</v>
      </c>
      <c r="L233" s="18">
        <f t="shared" ref="L233:L235" si="600">K233/$E233*100</f>
        <v>3.7849776463673122</v>
      </c>
      <c r="M233" s="19">
        <f t="shared" ref="M233:N235" si="601">AX233*($D233/$AQ233)</f>
        <v>6.7</v>
      </c>
      <c r="N233" s="19">
        <f t="shared" si="601"/>
        <v>107.2</v>
      </c>
      <c r="O233" s="18">
        <f t="shared" ref="O233:O235" si="602">N233/$E233*100</f>
        <v>95.470494986017854</v>
      </c>
      <c r="P233" s="19">
        <f t="shared" ref="P233:R235" si="603">AZ233*($D233/$AQ233)</f>
        <v>0</v>
      </c>
      <c r="Q233" s="19">
        <f t="shared" si="603"/>
        <v>0</v>
      </c>
      <c r="R233" s="19">
        <f t="shared" si="603"/>
        <v>0.1</v>
      </c>
      <c r="S233" s="19">
        <f t="shared" ref="S233:S235" si="604">R233*8.36</f>
        <v>0.83599999999999997</v>
      </c>
      <c r="T233" s="18">
        <f t="shared" ref="T233:T235" si="605">S233/$E233*100</f>
        <v>0.74452736761484062</v>
      </c>
      <c r="U233" s="19">
        <f t="shared" ref="U233:V235" si="606">BD233*($D233/$AQ233)</f>
        <v>0.01</v>
      </c>
      <c r="V233" s="19">
        <f t="shared" si="606"/>
        <v>0</v>
      </c>
      <c r="W233" s="19">
        <f t="shared" ref="W233:W235" si="607">V233*37</f>
        <v>0</v>
      </c>
      <c r="X233" s="19">
        <f t="shared" ref="X233:X235" si="608">W233/$E233*100</f>
        <v>0</v>
      </c>
      <c r="Y233" s="19">
        <f t="shared" ref="Y233:Z235" si="609">BG233*($D233/$AQ233)</f>
        <v>0</v>
      </c>
      <c r="Z233" s="19">
        <f t="shared" si="609"/>
        <v>0</v>
      </c>
      <c r="AA233" s="19" t="e">
        <f t="shared" ref="AA233:AA235" si="610">V233/Y233</f>
        <v>#DIV/0!</v>
      </c>
      <c r="AB233" s="19" t="e">
        <f t="shared" ref="AB233:AB235" si="611">V233/Z233</f>
        <v>#DIV/0!</v>
      </c>
      <c r="AC233" s="19">
        <f t="shared" ref="AC233:AD235" si="612">BI233*($D233/$AQ233)</f>
        <v>6.7</v>
      </c>
      <c r="AD233" s="19">
        <f t="shared" si="612"/>
        <v>0</v>
      </c>
      <c r="AE233" s="19" t="e">
        <f t="shared" ref="AE233:AE235" si="613">AC233/AD233</f>
        <v>#DIV/0!</v>
      </c>
      <c r="AF233" s="19">
        <f t="shared" ref="AF233:AM235" si="614">BK233*($D233/$AQ233)</f>
        <v>0</v>
      </c>
      <c r="AG233" s="19">
        <f t="shared" si="614"/>
        <v>0.15</v>
      </c>
      <c r="AH233" s="19">
        <f t="shared" si="614"/>
        <v>0</v>
      </c>
      <c r="AI233" s="19">
        <f t="shared" si="614"/>
        <v>7.5</v>
      </c>
      <c r="AJ233" s="19">
        <f t="shared" si="614"/>
        <v>0</v>
      </c>
      <c r="AK233" s="19">
        <f t="shared" si="614"/>
        <v>52.5</v>
      </c>
      <c r="AL233" s="19">
        <f t="shared" si="614"/>
        <v>0</v>
      </c>
      <c r="AM233" s="19">
        <f t="shared" si="614"/>
        <v>0</v>
      </c>
      <c r="AN233" s="19">
        <f t="shared" ref="AN233:AN235" si="615">E233/D233*100</f>
        <v>224.572</v>
      </c>
      <c r="AO233" s="30"/>
      <c r="AP233" s="17" t="s">
        <v>138</v>
      </c>
      <c r="AQ233" s="16">
        <v>100</v>
      </c>
      <c r="AR233" s="19">
        <v>224.572</v>
      </c>
      <c r="AS233" s="19">
        <v>53.725358851674649</v>
      </c>
      <c r="AT233" s="19">
        <v>0</v>
      </c>
      <c r="AU233" s="19">
        <v>0</v>
      </c>
      <c r="AV233" s="19">
        <v>0.5</v>
      </c>
      <c r="AW233" s="19">
        <v>8.5</v>
      </c>
      <c r="AX233" s="19">
        <v>13.4</v>
      </c>
      <c r="AY233" s="19">
        <v>214.4</v>
      </c>
      <c r="AZ233" s="19">
        <v>0</v>
      </c>
      <c r="BA233" s="19">
        <v>0</v>
      </c>
      <c r="BB233" s="19">
        <v>0.2</v>
      </c>
      <c r="BC233" s="19">
        <v>1.6719999999999999</v>
      </c>
      <c r="BD233" s="19">
        <v>0.02</v>
      </c>
      <c r="BE233" s="19">
        <v>0</v>
      </c>
      <c r="BF233" s="19">
        <v>0</v>
      </c>
      <c r="BG233" s="19">
        <v>0</v>
      </c>
      <c r="BH233" s="19">
        <v>0</v>
      </c>
      <c r="BI233" s="19">
        <v>13.4</v>
      </c>
      <c r="BJ233" s="19">
        <v>0</v>
      </c>
      <c r="BK233" s="19">
        <v>0</v>
      </c>
      <c r="BL233" s="19">
        <v>0.3</v>
      </c>
      <c r="BM233" s="19">
        <v>0</v>
      </c>
      <c r="BN233" s="19">
        <v>15</v>
      </c>
      <c r="BO233" s="19">
        <v>0</v>
      </c>
      <c r="BP233" s="19">
        <v>105</v>
      </c>
      <c r="BQ233" s="4">
        <v>0</v>
      </c>
      <c r="BR233" s="19">
        <v>0</v>
      </c>
    </row>
    <row r="234" spans="1:70">
      <c r="A234" s="16">
        <v>4</v>
      </c>
      <c r="B234" s="16">
        <v>200</v>
      </c>
      <c r="C234" s="17" t="s">
        <v>139</v>
      </c>
      <c r="D234" s="16">
        <v>59.5</v>
      </c>
      <c r="E234" s="18">
        <f t="shared" si="597"/>
        <v>227.29</v>
      </c>
      <c r="F234" s="19">
        <f t="shared" si="597"/>
        <v>54.375598086124405</v>
      </c>
      <c r="G234" s="19">
        <f t="shared" si="597"/>
        <v>0.41649999999999998</v>
      </c>
      <c r="H234" s="19">
        <f t="shared" si="597"/>
        <v>15.410499999999999</v>
      </c>
      <c r="I234" s="18">
        <f t="shared" si="598"/>
        <v>6.7801047120418847</v>
      </c>
      <c r="J234" s="19">
        <f t="shared" si="599"/>
        <v>2.4394999999999998</v>
      </c>
      <c r="K234" s="19">
        <f t="shared" si="599"/>
        <v>41.471499999999992</v>
      </c>
      <c r="L234" s="18">
        <f t="shared" si="600"/>
        <v>18.246073298429316</v>
      </c>
      <c r="M234" s="19">
        <f t="shared" si="601"/>
        <v>10.650499999999999</v>
      </c>
      <c r="N234" s="19">
        <f t="shared" si="601"/>
        <v>170.40799999999999</v>
      </c>
      <c r="O234" s="18">
        <f t="shared" si="602"/>
        <v>74.973821989528787</v>
      </c>
      <c r="P234" s="19">
        <f t="shared" si="603"/>
        <v>0</v>
      </c>
      <c r="Q234" s="19">
        <f t="shared" si="603"/>
        <v>0</v>
      </c>
      <c r="R234" s="19">
        <f t="shared" si="603"/>
        <v>0</v>
      </c>
      <c r="S234" s="19">
        <f t="shared" si="604"/>
        <v>0</v>
      </c>
      <c r="T234" s="18">
        <f t="shared" si="605"/>
        <v>0</v>
      </c>
      <c r="U234" s="19">
        <f t="shared" si="606"/>
        <v>9.5199999999999993E-2</v>
      </c>
      <c r="V234" s="19">
        <f t="shared" si="606"/>
        <v>0.23799999999999999</v>
      </c>
      <c r="W234" s="19">
        <f t="shared" si="607"/>
        <v>8.8059999999999992</v>
      </c>
      <c r="X234" s="19">
        <f t="shared" si="608"/>
        <v>3.8743455497382193</v>
      </c>
      <c r="Y234" s="19">
        <f t="shared" si="609"/>
        <v>0.11899999999999999</v>
      </c>
      <c r="Z234" s="19">
        <f t="shared" si="609"/>
        <v>0</v>
      </c>
      <c r="AA234" s="19">
        <f t="shared" si="610"/>
        <v>2</v>
      </c>
      <c r="AB234" s="19" t="e">
        <f t="shared" si="611"/>
        <v>#DIV/0!</v>
      </c>
      <c r="AC234" s="19">
        <f t="shared" si="612"/>
        <v>10.650499999999999</v>
      </c>
      <c r="AD234" s="19">
        <f t="shared" si="612"/>
        <v>0</v>
      </c>
      <c r="AE234" s="19" t="e">
        <f t="shared" si="613"/>
        <v>#DIV/0!</v>
      </c>
      <c r="AF234" s="19">
        <f t="shared" si="614"/>
        <v>2.38</v>
      </c>
      <c r="AG234" s="19">
        <f t="shared" si="614"/>
        <v>0</v>
      </c>
      <c r="AH234" s="19">
        <f t="shared" si="614"/>
        <v>5.9499999999999996E-3</v>
      </c>
      <c r="AI234" s="19">
        <f t="shared" si="614"/>
        <v>0.59499999999999997</v>
      </c>
      <c r="AJ234" s="19">
        <f t="shared" si="614"/>
        <v>5.9499999999999996E-3</v>
      </c>
      <c r="AK234" s="19">
        <f t="shared" si="614"/>
        <v>2.38</v>
      </c>
      <c r="AL234" s="19">
        <f t="shared" si="614"/>
        <v>5.9499999999999993</v>
      </c>
      <c r="AM234" s="19">
        <f t="shared" si="614"/>
        <v>0</v>
      </c>
      <c r="AN234" s="19">
        <f t="shared" si="615"/>
        <v>382</v>
      </c>
      <c r="AO234" s="30"/>
      <c r="AP234" s="17" t="s">
        <v>139</v>
      </c>
      <c r="AQ234" s="16">
        <v>100</v>
      </c>
      <c r="AR234" s="19">
        <v>382</v>
      </c>
      <c r="AS234" s="19">
        <v>91.387559808612451</v>
      </c>
      <c r="AT234" s="19">
        <v>0.7</v>
      </c>
      <c r="AU234" s="19">
        <v>25.9</v>
      </c>
      <c r="AV234" s="19">
        <v>4.0999999999999996</v>
      </c>
      <c r="AW234" s="19">
        <v>69.699999999999989</v>
      </c>
      <c r="AX234" s="19">
        <v>17.899999999999999</v>
      </c>
      <c r="AY234" s="19">
        <v>286.39999999999998</v>
      </c>
      <c r="AZ234" s="19">
        <v>0</v>
      </c>
      <c r="BA234" s="19">
        <v>0</v>
      </c>
      <c r="BB234" s="19">
        <v>0</v>
      </c>
      <c r="BC234" s="19">
        <v>0</v>
      </c>
      <c r="BD234" s="19">
        <v>0.16</v>
      </c>
      <c r="BE234" s="19">
        <v>0.4</v>
      </c>
      <c r="BF234" s="19">
        <v>14.8</v>
      </c>
      <c r="BG234" s="19">
        <v>0.2</v>
      </c>
      <c r="BH234" s="19">
        <v>0</v>
      </c>
      <c r="BI234" s="19">
        <v>17.899999999999999</v>
      </c>
      <c r="BJ234" s="19">
        <v>0</v>
      </c>
      <c r="BK234" s="19">
        <v>4</v>
      </c>
      <c r="BL234" s="19">
        <v>0</v>
      </c>
      <c r="BM234" s="19">
        <v>0.01</v>
      </c>
      <c r="BN234" s="19">
        <v>1</v>
      </c>
      <c r="BO234" s="19">
        <v>0.01</v>
      </c>
      <c r="BP234" s="19">
        <v>4</v>
      </c>
      <c r="BQ234" s="4">
        <v>10</v>
      </c>
      <c r="BR234" s="19">
        <v>0</v>
      </c>
    </row>
    <row r="235" spans="1:70">
      <c r="A235" s="16">
        <v>4</v>
      </c>
      <c r="B235" s="16">
        <v>200</v>
      </c>
      <c r="C235" s="17" t="s">
        <v>140</v>
      </c>
      <c r="D235" s="16">
        <v>13.1</v>
      </c>
      <c r="E235" s="18">
        <f t="shared" si="597"/>
        <v>201.43869999999998</v>
      </c>
      <c r="F235" s="19">
        <f t="shared" si="597"/>
        <v>48.191076555023919</v>
      </c>
      <c r="G235" s="19">
        <f t="shared" si="597"/>
        <v>5.1482999999999999</v>
      </c>
      <c r="H235" s="19">
        <f t="shared" si="597"/>
        <v>190.4871</v>
      </c>
      <c r="I235" s="18">
        <f t="shared" si="598"/>
        <v>94.563308837874757</v>
      </c>
      <c r="J235" s="19">
        <f t="shared" si="599"/>
        <v>0.26200000000000001</v>
      </c>
      <c r="K235" s="19">
        <f t="shared" si="599"/>
        <v>4.4540000000000006</v>
      </c>
      <c r="L235" s="18">
        <f t="shared" si="600"/>
        <v>2.2110944917734283</v>
      </c>
      <c r="M235" s="19">
        <f t="shared" si="601"/>
        <v>0.40610000000000002</v>
      </c>
      <c r="N235" s="19">
        <f t="shared" si="601"/>
        <v>6.4976000000000003</v>
      </c>
      <c r="O235" s="18">
        <f t="shared" si="602"/>
        <v>3.2255966703518246</v>
      </c>
      <c r="P235" s="19">
        <f t="shared" si="603"/>
        <v>0</v>
      </c>
      <c r="Q235" s="19">
        <f t="shared" si="603"/>
        <v>0</v>
      </c>
      <c r="R235" s="19">
        <f t="shared" si="603"/>
        <v>0</v>
      </c>
      <c r="S235" s="19">
        <f t="shared" si="604"/>
        <v>0</v>
      </c>
      <c r="T235" s="18">
        <f t="shared" si="605"/>
        <v>0</v>
      </c>
      <c r="U235" s="19">
        <f t="shared" si="606"/>
        <v>1.0480000000000001E-2</v>
      </c>
      <c r="V235" s="19">
        <f t="shared" si="606"/>
        <v>3.2226000000000004</v>
      </c>
      <c r="W235" s="19">
        <f t="shared" si="607"/>
        <v>119.23620000000001</v>
      </c>
      <c r="X235" s="19">
        <f t="shared" si="608"/>
        <v>59.192300188593364</v>
      </c>
      <c r="Y235" s="19">
        <f t="shared" si="609"/>
        <v>1.4934000000000001</v>
      </c>
      <c r="Z235" s="19">
        <f t="shared" si="609"/>
        <v>0.14410000000000001</v>
      </c>
      <c r="AA235" s="19">
        <f t="shared" si="610"/>
        <v>2.1578947368421053</v>
      </c>
      <c r="AB235" s="19">
        <f t="shared" si="611"/>
        <v>22.363636363636367</v>
      </c>
      <c r="AC235" s="19">
        <f t="shared" si="612"/>
        <v>0.40610000000000002</v>
      </c>
      <c r="AD235" s="19">
        <f t="shared" si="612"/>
        <v>0</v>
      </c>
      <c r="AE235" s="19" t="e">
        <f t="shared" si="613"/>
        <v>#DIV/0!</v>
      </c>
      <c r="AF235" s="19">
        <f t="shared" si="614"/>
        <v>13.755000000000001</v>
      </c>
      <c r="AG235" s="19">
        <f t="shared" si="614"/>
        <v>0</v>
      </c>
      <c r="AH235" s="19">
        <f t="shared" si="614"/>
        <v>0.11266</v>
      </c>
      <c r="AI235" s="19">
        <f t="shared" si="614"/>
        <v>0</v>
      </c>
      <c r="AJ235" s="19">
        <f t="shared" si="614"/>
        <v>2.8820000000000002E-2</v>
      </c>
      <c r="AK235" s="19">
        <f t="shared" si="614"/>
        <v>34.715000000000003</v>
      </c>
      <c r="AL235" s="19">
        <f t="shared" si="614"/>
        <v>74.015000000000001</v>
      </c>
      <c r="AM235" s="19">
        <f t="shared" si="614"/>
        <v>0</v>
      </c>
      <c r="AN235" s="19">
        <f t="shared" si="615"/>
        <v>1537.6999999999998</v>
      </c>
      <c r="AO235" s="30"/>
      <c r="AP235" s="17" t="s">
        <v>140</v>
      </c>
      <c r="AQ235" s="16">
        <v>100</v>
      </c>
      <c r="AR235" s="19">
        <v>1537.6999999999998</v>
      </c>
      <c r="AS235" s="19">
        <v>367.87081339712915</v>
      </c>
      <c r="AT235" s="19">
        <v>39.299999999999997</v>
      </c>
      <c r="AU235" s="19">
        <v>1454.1</v>
      </c>
      <c r="AV235" s="19">
        <v>2</v>
      </c>
      <c r="AW235" s="19">
        <v>34</v>
      </c>
      <c r="AX235" s="19">
        <v>3.1</v>
      </c>
      <c r="AY235" s="19">
        <v>49.6</v>
      </c>
      <c r="AZ235" s="19">
        <v>0</v>
      </c>
      <c r="BA235" s="19">
        <v>0</v>
      </c>
      <c r="BB235" s="19">
        <v>0</v>
      </c>
      <c r="BC235" s="19">
        <v>0</v>
      </c>
      <c r="BD235" s="19">
        <v>0.08</v>
      </c>
      <c r="BE235" s="19">
        <v>24.6</v>
      </c>
      <c r="BF235" s="19">
        <v>910.2</v>
      </c>
      <c r="BG235" s="19">
        <v>11.4</v>
      </c>
      <c r="BH235" s="19">
        <v>1.1000000000000001</v>
      </c>
      <c r="BI235" s="19">
        <v>3.1</v>
      </c>
      <c r="BJ235" s="19">
        <v>0</v>
      </c>
      <c r="BK235" s="19">
        <v>105</v>
      </c>
      <c r="BL235" s="19">
        <v>0</v>
      </c>
      <c r="BM235" s="19">
        <v>0.86</v>
      </c>
      <c r="BN235" s="19">
        <v>0</v>
      </c>
      <c r="BO235" s="19">
        <v>0.22</v>
      </c>
      <c r="BP235" s="19">
        <v>265</v>
      </c>
      <c r="BQ235" s="4">
        <v>565</v>
      </c>
      <c r="BR235" s="19">
        <v>0</v>
      </c>
    </row>
    <row r="236" spans="1:70">
      <c r="A236" s="16"/>
      <c r="B236" s="16"/>
      <c r="C236" s="17"/>
      <c r="D236" s="16"/>
      <c r="E236" s="18"/>
      <c r="F236" s="19"/>
      <c r="G236" s="19"/>
      <c r="H236" s="19"/>
      <c r="I236" s="18"/>
      <c r="J236" s="19"/>
      <c r="K236" s="19"/>
      <c r="L236" s="18"/>
      <c r="M236" s="19"/>
      <c r="N236" s="19"/>
      <c r="O236" s="18"/>
      <c r="P236" s="19"/>
      <c r="Q236" s="19"/>
      <c r="R236" s="19"/>
      <c r="S236" s="19"/>
      <c r="T236" s="18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30"/>
      <c r="AP236" s="17"/>
      <c r="AQ236" s="16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4"/>
      <c r="BR236" s="19"/>
    </row>
    <row r="237" spans="1:70" s="16" customFormat="1">
      <c r="A237" s="20"/>
      <c r="B237" s="20"/>
      <c r="C237" s="21" t="s">
        <v>26</v>
      </c>
      <c r="D237" s="20">
        <f>SUM(D216:D235)</f>
        <v>522.5</v>
      </c>
      <c r="E237" s="22">
        <f>SUM(E216:E235)</f>
        <v>2719.0471400000001</v>
      </c>
      <c r="F237" s="22">
        <f>SUM(F216:F235)</f>
        <v>648.0587368421053</v>
      </c>
      <c r="G237" s="22">
        <f>SUM(G216:G235)</f>
        <v>22.581899999999997</v>
      </c>
      <c r="H237" s="22">
        <f>SUM(H216:H235)</f>
        <v>835.5302999999999</v>
      </c>
      <c r="I237" s="23">
        <f>H237/$E237*100</f>
        <v>30.728790527699338</v>
      </c>
      <c r="J237" s="22">
        <f>SUM(J216:J235)</f>
        <v>24.601499999999998</v>
      </c>
      <c r="K237" s="22">
        <f>SUM(K216:K235)</f>
        <v>418.22550000000007</v>
      </c>
      <c r="L237" s="23">
        <f>K237/$E237*100</f>
        <v>15.381325827252853</v>
      </c>
      <c r="M237" s="22">
        <f>SUM(M216:M235)</f>
        <v>90.781899999999993</v>
      </c>
      <c r="N237" s="22">
        <f>SUM(N216:N235)</f>
        <v>1452.5103999999999</v>
      </c>
      <c r="O237" s="23">
        <f>N237/$E237*100</f>
        <v>53.419831478169954</v>
      </c>
      <c r="P237" s="22">
        <f>SUM(P216:P235)</f>
        <v>0</v>
      </c>
      <c r="Q237" s="22">
        <f>SUM(Q216:Q235)</f>
        <v>0</v>
      </c>
      <c r="R237" s="22">
        <f>SUM(R216:R235)</f>
        <v>9.6179999999999986</v>
      </c>
      <c r="S237" s="22">
        <f>SUM(S216:S235)</f>
        <v>80.406480000000002</v>
      </c>
      <c r="T237" s="23">
        <f>S237/$E237*100</f>
        <v>2.9571565280034093</v>
      </c>
      <c r="U237" s="22">
        <f>SUM(U216:U235)</f>
        <v>2.2561800000000001</v>
      </c>
      <c r="V237" s="22">
        <f>SUM(V216:V235)</f>
        <v>7.0432000000000006</v>
      </c>
      <c r="W237" s="22">
        <f>SUM(W216:W235)</f>
        <v>260.59840000000003</v>
      </c>
      <c r="X237" s="23">
        <f>W237/$E237*100</f>
        <v>9.5841810230623654</v>
      </c>
      <c r="Y237" s="22">
        <f>SUM(Y216:Y235)</f>
        <v>8.2503999999999991</v>
      </c>
      <c r="Z237" s="22">
        <f>SUM(Z216:Z235)</f>
        <v>4.7890999999999995</v>
      </c>
      <c r="AA237" s="22">
        <f>V237/Y237</f>
        <v>0.85367982158440825</v>
      </c>
      <c r="AB237" s="22">
        <f>V237/Z237</f>
        <v>1.4706729865736781</v>
      </c>
      <c r="AC237" s="22">
        <f>SUM(AC216:AC235)</f>
        <v>50.193400000000011</v>
      </c>
      <c r="AD237" s="22">
        <f>SUM(AD216:AD235)</f>
        <v>11.445</v>
      </c>
      <c r="AE237" s="22">
        <f>AC237/AD237</f>
        <v>4.3856181738750557</v>
      </c>
      <c r="AF237" s="22">
        <f t="shared" ref="AF237:AM237" si="616">SUM(AF216:AF235)</f>
        <v>275.92500000000001</v>
      </c>
      <c r="AG237" s="22">
        <f t="shared" si="616"/>
        <v>0.77400000000000002</v>
      </c>
      <c r="AH237" s="22">
        <f t="shared" si="616"/>
        <v>1.2244099999999998</v>
      </c>
      <c r="AI237" s="22">
        <f t="shared" si="616"/>
        <v>20.707000000000001</v>
      </c>
      <c r="AJ237" s="22">
        <f t="shared" si="616"/>
        <v>1.22417</v>
      </c>
      <c r="AK237" s="22">
        <f t="shared" si="616"/>
        <v>658.21600000000001</v>
      </c>
      <c r="AL237" s="22">
        <f t="shared" si="616"/>
        <v>210.07999999999998</v>
      </c>
      <c r="AM237" s="22">
        <f t="shared" si="616"/>
        <v>80</v>
      </c>
      <c r="AN237" s="22">
        <f>E237/D237*100</f>
        <v>520.39179712918667</v>
      </c>
      <c r="BR237" s="22"/>
    </row>
    <row r="238" spans="1:70" s="16" customFormat="1">
      <c r="A238" s="20"/>
      <c r="B238" s="20"/>
      <c r="C238" s="21" t="s">
        <v>3</v>
      </c>
      <c r="D238" s="20"/>
      <c r="E238" s="23">
        <f>SUM(G238,J238,M238,R238)</f>
        <v>2786.6726800000001</v>
      </c>
      <c r="F238" s="24"/>
      <c r="G238" s="23">
        <f>G237*37</f>
        <v>835.5302999999999</v>
      </c>
      <c r="H238" s="23"/>
      <c r="I238" s="23"/>
      <c r="J238" s="23">
        <f>J237*17</f>
        <v>418.22549999999995</v>
      </c>
      <c r="K238" s="23"/>
      <c r="L238" s="23"/>
      <c r="M238" s="23">
        <f>M237*16</f>
        <v>1452.5103999999999</v>
      </c>
      <c r="N238" s="24"/>
      <c r="O238" s="23"/>
      <c r="P238" s="24"/>
      <c r="Q238" s="22"/>
      <c r="R238" s="23">
        <f>R237*8.36</f>
        <v>80.406479999999988</v>
      </c>
      <c r="S238" s="24"/>
      <c r="T238" s="23"/>
      <c r="U238" s="22"/>
      <c r="V238" s="22"/>
      <c r="W238" s="22"/>
      <c r="X238" s="23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BR238" s="19"/>
    </row>
    <row r="239" spans="1:70" s="16" customFormat="1">
      <c r="A239" s="20"/>
      <c r="B239" s="20"/>
      <c r="C239" s="21" t="s">
        <v>46</v>
      </c>
      <c r="D239" s="20"/>
      <c r="E239" s="22"/>
      <c r="F239" s="22"/>
      <c r="G239" s="24">
        <f>G238/$E238*100</f>
        <v>29.983080036511495</v>
      </c>
      <c r="H239" s="24"/>
      <c r="I239" s="23"/>
      <c r="J239" s="24">
        <f>J238/$E238*100</f>
        <v>15.008059719450076</v>
      </c>
      <c r="K239" s="24"/>
      <c r="L239" s="23"/>
      <c r="M239" s="24">
        <f>M238/$E238*100</f>
        <v>52.123466470414449</v>
      </c>
      <c r="N239" s="22"/>
      <c r="O239" s="23"/>
      <c r="P239" s="22"/>
      <c r="Q239" s="22"/>
      <c r="R239" s="24">
        <f>R238/$E238*100</f>
        <v>2.8853937736239619</v>
      </c>
      <c r="S239" s="22"/>
      <c r="T239" s="23"/>
      <c r="U239" s="22"/>
      <c r="V239" s="22"/>
      <c r="W239" s="22"/>
      <c r="X239" s="23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BR239" s="19"/>
    </row>
    <row r="240" spans="1:70" s="16" customFormat="1">
      <c r="A240" s="20"/>
      <c r="B240" s="20"/>
      <c r="C240" s="21" t="s">
        <v>47</v>
      </c>
      <c r="D240" s="25">
        <f>E238/D237*100</f>
        <v>533.33448421052628</v>
      </c>
      <c r="E240" s="22"/>
      <c r="F240" s="22"/>
      <c r="G240" s="22"/>
      <c r="H240" s="22"/>
      <c r="I240" s="23"/>
      <c r="J240" s="22"/>
      <c r="K240" s="22"/>
      <c r="L240" s="23"/>
      <c r="M240" s="22"/>
      <c r="N240" s="22"/>
      <c r="O240" s="23"/>
      <c r="P240" s="22">
        <f>SUM(M239:R239)</f>
        <v>55.008860244038409</v>
      </c>
      <c r="Q240" s="22"/>
      <c r="R240" s="22"/>
      <c r="S240" s="22"/>
      <c r="T240" s="23"/>
      <c r="U240" s="22"/>
      <c r="V240" s="22"/>
      <c r="W240" s="22"/>
      <c r="X240" s="23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BR240" s="19"/>
    </row>
    <row r="241" spans="1:70" s="16" customFormat="1">
      <c r="A241" s="20"/>
      <c r="B241" s="20"/>
      <c r="C241" s="21"/>
      <c r="D241" s="20"/>
      <c r="E241" s="22"/>
      <c r="F241" s="22"/>
      <c r="G241" s="22"/>
      <c r="H241" s="22"/>
      <c r="I241" s="23"/>
      <c r="J241" s="22"/>
      <c r="K241" s="22"/>
      <c r="L241" s="23"/>
      <c r="M241" s="22"/>
      <c r="N241" s="22"/>
      <c r="O241" s="23"/>
      <c r="P241" s="22"/>
      <c r="Q241" s="22"/>
      <c r="R241" s="22"/>
      <c r="S241" s="22"/>
      <c r="T241" s="23"/>
      <c r="U241" s="22"/>
      <c r="V241" s="22"/>
      <c r="W241" s="22"/>
      <c r="X241" s="23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BR241" s="19"/>
    </row>
    <row r="242" spans="1:70" s="16" customFormat="1">
      <c r="A242" s="16">
        <v>4</v>
      </c>
      <c r="B242" s="16">
        <v>300</v>
      </c>
      <c r="C242" s="17" t="s">
        <v>81</v>
      </c>
      <c r="D242" s="16">
        <v>80</v>
      </c>
      <c r="E242" s="18">
        <f t="shared" ref="E242:H242" si="617">AR242*($D242/$AQ242)</f>
        <v>204.8</v>
      </c>
      <c r="F242" s="19">
        <f t="shared" si="617"/>
        <v>48.800000000000004</v>
      </c>
      <c r="G242" s="19">
        <f t="shared" si="617"/>
        <v>0.32000000000000006</v>
      </c>
      <c r="H242" s="19">
        <f t="shared" si="617"/>
        <v>11.840000000000002</v>
      </c>
      <c r="I242" s="18">
        <f t="shared" ref="I242" si="618">H242/$E242*100</f>
        <v>5.78125</v>
      </c>
      <c r="J242" s="19">
        <f>AV242*($D242/$AQ242)</f>
        <v>4</v>
      </c>
      <c r="K242" s="19">
        <f>AW242*($D242/$AQ242)</f>
        <v>68</v>
      </c>
      <c r="L242" s="18">
        <f t="shared" ref="L242" si="619">K242/$E242*100</f>
        <v>33.203125</v>
      </c>
      <c r="M242" s="19">
        <f>AX242*($D242/$AQ242)</f>
        <v>4.88</v>
      </c>
      <c r="N242" s="19">
        <f>AY242*($D242/$AQ242)</f>
        <v>78.08</v>
      </c>
      <c r="O242" s="18">
        <f t="shared" ref="O242" si="620">N242/$E242*100</f>
        <v>38.125</v>
      </c>
      <c r="P242" s="19">
        <f t="shared" ref="P242:R242" si="621">AZ242*($D242/$AQ242)</f>
        <v>0</v>
      </c>
      <c r="Q242" s="19">
        <f t="shared" si="621"/>
        <v>0</v>
      </c>
      <c r="R242" s="19">
        <f t="shared" si="621"/>
        <v>5.2</v>
      </c>
      <c r="S242" s="19">
        <f t="shared" ref="S242" si="622">R242*8.36</f>
        <v>43.472000000000001</v>
      </c>
      <c r="T242" s="18">
        <f t="shared" ref="T242" si="623">S242/$E242*100</f>
        <v>21.2265625</v>
      </c>
      <c r="U242" s="19">
        <f>BD242*($D242/$AQ242)</f>
        <v>0</v>
      </c>
      <c r="V242" s="19">
        <f>BE242*($D242/$AQ242)</f>
        <v>8.0000000000000016E-2</v>
      </c>
      <c r="W242" s="19">
        <f t="shared" ref="W242" si="624">V242*37</f>
        <v>2.9600000000000004</v>
      </c>
      <c r="X242" s="19">
        <f t="shared" ref="X242" si="625">W242/$E242*100</f>
        <v>1.4453125</v>
      </c>
      <c r="Y242" s="19">
        <f>BG242*($D242/$AQ242)</f>
        <v>0</v>
      </c>
      <c r="Z242" s="19">
        <f>BH242*($D242/$AQ242)</f>
        <v>0</v>
      </c>
      <c r="AA242" s="19" t="e">
        <f t="shared" ref="AA242" si="626">V242/Y242</f>
        <v>#DIV/0!</v>
      </c>
      <c r="AB242" s="19" t="e">
        <f t="shared" ref="AB242" si="627">V242/Z242</f>
        <v>#DIV/0!</v>
      </c>
      <c r="AC242" s="19">
        <f>BI242*($D242/$AQ242)</f>
        <v>0</v>
      </c>
      <c r="AD242" s="19">
        <f>BJ242*($D242/$AQ242)</f>
        <v>0</v>
      </c>
      <c r="AE242" s="19" t="e">
        <f t="shared" ref="AE242" si="628">AC242/AD242</f>
        <v>#DIV/0!</v>
      </c>
      <c r="AF242" s="19">
        <f t="shared" ref="AF242:AM242" si="629">BK242*($D242/$AQ242)</f>
        <v>0</v>
      </c>
      <c r="AG242" s="19">
        <f t="shared" si="629"/>
        <v>0</v>
      </c>
      <c r="AH242" s="19">
        <f t="shared" si="629"/>
        <v>0</v>
      </c>
      <c r="AI242" s="19">
        <f t="shared" si="629"/>
        <v>0</v>
      </c>
      <c r="AJ242" s="19">
        <f t="shared" si="629"/>
        <v>0</v>
      </c>
      <c r="AK242" s="19">
        <f t="shared" si="629"/>
        <v>0</v>
      </c>
      <c r="AL242" s="19">
        <f t="shared" si="629"/>
        <v>0</v>
      </c>
      <c r="AM242" s="19">
        <f t="shared" si="629"/>
        <v>80</v>
      </c>
      <c r="AN242" s="19">
        <f>E242/D242*100</f>
        <v>256</v>
      </c>
      <c r="AO242" s="31"/>
      <c r="AP242" s="17" t="s">
        <v>81</v>
      </c>
      <c r="AQ242" s="16">
        <v>100</v>
      </c>
      <c r="AR242" s="19">
        <v>256</v>
      </c>
      <c r="AS242" s="19">
        <v>61</v>
      </c>
      <c r="AT242" s="19">
        <v>0.4</v>
      </c>
      <c r="AU242" s="19">
        <v>14.8</v>
      </c>
      <c r="AV242" s="19">
        <v>5</v>
      </c>
      <c r="AW242" s="19">
        <v>85</v>
      </c>
      <c r="AX242" s="19">
        <v>6.1</v>
      </c>
      <c r="AY242" s="19">
        <v>97.6</v>
      </c>
      <c r="AZ242" s="19">
        <v>0</v>
      </c>
      <c r="BA242" s="19">
        <v>0</v>
      </c>
      <c r="BB242" s="19">
        <v>6.5</v>
      </c>
      <c r="BC242" s="19">
        <v>54.339999999999996</v>
      </c>
      <c r="BD242" s="19">
        <v>0</v>
      </c>
      <c r="BE242" s="19">
        <v>0.1</v>
      </c>
      <c r="BF242" s="19">
        <v>3.7</v>
      </c>
      <c r="BG242" s="19">
        <v>0</v>
      </c>
      <c r="BH242" s="19">
        <v>0</v>
      </c>
      <c r="BI242" s="19">
        <v>0</v>
      </c>
      <c r="BJ242" s="19">
        <v>0</v>
      </c>
      <c r="BK242" s="19">
        <v>0</v>
      </c>
      <c r="BL242" s="19">
        <v>0</v>
      </c>
      <c r="BM242" s="19">
        <v>0</v>
      </c>
      <c r="BN242" s="19">
        <v>0</v>
      </c>
      <c r="BO242" s="19">
        <v>0</v>
      </c>
      <c r="BP242" s="19">
        <v>0</v>
      </c>
      <c r="BQ242" s="19">
        <v>0</v>
      </c>
      <c r="BR242" s="19">
        <v>100</v>
      </c>
    </row>
    <row r="243" spans="1:70" s="16" customFormat="1">
      <c r="A243" s="16">
        <v>4</v>
      </c>
      <c r="B243" s="16">
        <v>300</v>
      </c>
      <c r="C243" s="17" t="s">
        <v>110</v>
      </c>
      <c r="D243" s="16">
        <v>40</v>
      </c>
      <c r="E243" s="18">
        <f t="shared" ref="E243:E257" si="630">AR243*($D243/$AQ243)</f>
        <v>47.074000000000005</v>
      </c>
      <c r="F243" s="19">
        <f t="shared" ref="F243:F257" si="631">AS243*($D243/$AQ243)</f>
        <v>11.261722488038279</v>
      </c>
      <c r="G243" s="19">
        <f t="shared" ref="G243:G257" si="632">AT243*($D243/$AQ243)</f>
        <v>0.3</v>
      </c>
      <c r="H243" s="19">
        <f t="shared" ref="H243:H257" si="633">AU243*($D243/$AQ243)</f>
        <v>11.1</v>
      </c>
      <c r="I243" s="18">
        <f t="shared" ref="I243:I257" si="634">H243/$E243*100</f>
        <v>23.579895483706501</v>
      </c>
      <c r="J243" s="19">
        <f t="shared" ref="J243:J257" si="635">AV243*($D243/$AQ243)</f>
        <v>1.25</v>
      </c>
      <c r="K243" s="19">
        <f t="shared" ref="K243:K257" si="636">AW243*($D243/$AQ243)</f>
        <v>21.25</v>
      </c>
      <c r="L243" s="18">
        <f t="shared" ref="L243:L257" si="637">K243/$E243*100</f>
        <v>45.141691804393083</v>
      </c>
      <c r="M243" s="19">
        <f t="shared" ref="M243:M257" si="638">AX243*($D243/$AQ243)</f>
        <v>0.45</v>
      </c>
      <c r="N243" s="19">
        <f t="shared" ref="N243:N257" si="639">AY243*($D243/$AQ243)</f>
        <v>7.2</v>
      </c>
      <c r="O243" s="18">
        <f t="shared" ref="O243:O257" si="640">N243/$E243*100</f>
        <v>15.295067340782598</v>
      </c>
      <c r="P243" s="19">
        <f t="shared" ref="P243:P257" si="641">AZ243*($D243/$AQ243)</f>
        <v>0</v>
      </c>
      <c r="Q243" s="19">
        <f t="shared" ref="Q243:Q257" si="642">BA243*($D243/$AQ243)</f>
        <v>0</v>
      </c>
      <c r="R243" s="19">
        <f t="shared" ref="R243:R257" si="643">BB243*($D243/$AQ243)</f>
        <v>0.9</v>
      </c>
      <c r="S243" s="19">
        <f t="shared" ref="S243:S257" si="644">R243*8.36</f>
        <v>7.524</v>
      </c>
      <c r="T243" s="18">
        <f t="shared" ref="T243:T257" si="645">S243/$E243*100</f>
        <v>15.983345371117814</v>
      </c>
      <c r="U243" s="19">
        <f t="shared" ref="U243:U257" si="646">BD243*($D243/$AQ243)</f>
        <v>1.2999999999999999E-2</v>
      </c>
      <c r="V243" s="19">
        <f t="shared" ref="V243:V257" si="647">BE243*($D243/$AQ243)</f>
        <v>0.1</v>
      </c>
      <c r="W243" s="19">
        <f t="shared" ref="W243:W257" si="648">V243*37</f>
        <v>3.7</v>
      </c>
      <c r="X243" s="19">
        <f t="shared" ref="X243:X257" si="649">W243/$E243*100</f>
        <v>7.8599651612355004</v>
      </c>
      <c r="Y243" s="19">
        <f t="shared" ref="Y243:Y257" si="650">BG243*($D243/$AQ243)</f>
        <v>0.05</v>
      </c>
      <c r="Z243" s="19">
        <f t="shared" ref="Z243:Z257" si="651">BH243*($D243/$AQ243)</f>
        <v>0.15</v>
      </c>
      <c r="AA243" s="19">
        <f t="shared" ref="AA243:AA257" si="652">V243/Y243</f>
        <v>2</v>
      </c>
      <c r="AB243" s="19">
        <f t="shared" ref="AB243:AB257" si="653">V243/Z243</f>
        <v>0.66666666666666674</v>
      </c>
      <c r="AC243" s="19">
        <f t="shared" ref="AC243:AC257" si="654">BI243*($D243/$AQ243)</f>
        <v>0.35</v>
      </c>
      <c r="AD243" s="19">
        <f t="shared" ref="AD243:AD257" si="655">BJ243*($D243/$AQ243)</f>
        <v>0</v>
      </c>
      <c r="AE243" s="19" t="e">
        <f t="shared" ref="AE243:AE257" si="656">AC243/AD243</f>
        <v>#DIV/0!</v>
      </c>
      <c r="AF243" s="19">
        <f t="shared" ref="AF243:AF257" si="657">BK243*($D243/$AQ243)</f>
        <v>0</v>
      </c>
      <c r="AG243" s="19">
        <f t="shared" ref="AG243:AG257" si="658">BL243*($D243/$AQ243)</f>
        <v>0</v>
      </c>
      <c r="AH243" s="19">
        <f t="shared" ref="AH243:AH257" si="659">BM243*($D243/$AQ243)</f>
        <v>0.45</v>
      </c>
      <c r="AI243" s="19">
        <f t="shared" ref="AI243:AI257" si="660">BN243*($D243/$AQ243)</f>
        <v>17.600000000000001</v>
      </c>
      <c r="AJ243" s="19">
        <f t="shared" ref="AJ243:AJ257" si="661">BO243*($D243/$AQ243)</f>
        <v>0</v>
      </c>
      <c r="AK243" s="19">
        <f t="shared" ref="AK243:AK257" si="662">BP243*($D243/$AQ243)</f>
        <v>190</v>
      </c>
      <c r="AL243" s="19">
        <f t="shared" ref="AL243:AL257" si="663">BQ243*($D243/$AQ243)</f>
        <v>0</v>
      </c>
      <c r="AM243" s="19">
        <f t="shared" ref="AM243:AM257" si="664">BR243*($D243/$AQ243)</f>
        <v>0</v>
      </c>
      <c r="AN243" s="19">
        <f t="shared" ref="AN243:AN257" si="665">E243/D243*100</f>
        <v>117.68500000000002</v>
      </c>
      <c r="AO243" s="31"/>
      <c r="AP243" s="17" t="s">
        <v>110</v>
      </c>
      <c r="AQ243" s="16">
        <v>80</v>
      </c>
      <c r="AR243" s="19">
        <v>94.14800000000001</v>
      </c>
      <c r="AS243" s="19">
        <v>22.523444976076558</v>
      </c>
      <c r="AT243" s="19">
        <v>0.6</v>
      </c>
      <c r="AU243" s="19">
        <v>22.2</v>
      </c>
      <c r="AV243" s="19">
        <v>2.5</v>
      </c>
      <c r="AW243" s="19">
        <v>42.5</v>
      </c>
      <c r="AX243" s="19">
        <v>0.9</v>
      </c>
      <c r="AY243" s="19">
        <v>14.4</v>
      </c>
      <c r="AZ243" s="19">
        <v>0</v>
      </c>
      <c r="BA243" s="19">
        <v>0</v>
      </c>
      <c r="BB243" s="19">
        <v>1.8</v>
      </c>
      <c r="BC243" s="19">
        <v>15.048</v>
      </c>
      <c r="BD243" s="19">
        <v>2.5999999999999999E-2</v>
      </c>
      <c r="BE243" s="19">
        <v>0.2</v>
      </c>
      <c r="BF243" s="19">
        <v>7.4</v>
      </c>
      <c r="BG243" s="19">
        <v>0.1</v>
      </c>
      <c r="BH243" s="19">
        <v>0.3</v>
      </c>
      <c r="BI243" s="19">
        <v>0.7</v>
      </c>
      <c r="BJ243" s="19">
        <v>0</v>
      </c>
      <c r="BK243" s="19">
        <v>0</v>
      </c>
      <c r="BL243" s="19">
        <v>0</v>
      </c>
      <c r="BM243" s="19">
        <v>0.9</v>
      </c>
      <c r="BN243" s="19">
        <v>35.200000000000003</v>
      </c>
      <c r="BO243" s="19">
        <v>0</v>
      </c>
      <c r="BP243" s="19">
        <v>380</v>
      </c>
      <c r="BQ243" s="19">
        <v>0</v>
      </c>
      <c r="BR243" s="19">
        <v>0</v>
      </c>
    </row>
    <row r="244" spans="1:70" s="16" customFormat="1">
      <c r="A244" s="16">
        <v>4</v>
      </c>
      <c r="B244" s="16">
        <v>300</v>
      </c>
      <c r="C244" s="17" t="s">
        <v>106</v>
      </c>
      <c r="D244" s="16">
        <v>30</v>
      </c>
      <c r="E244" s="18">
        <f t="shared" si="630"/>
        <v>43.5</v>
      </c>
      <c r="F244" s="19">
        <f t="shared" si="631"/>
        <v>10.199999999999999</v>
      </c>
      <c r="G244" s="19">
        <f t="shared" si="632"/>
        <v>0.12</v>
      </c>
      <c r="H244" s="19">
        <f t="shared" si="633"/>
        <v>4.4400000000000004</v>
      </c>
      <c r="I244" s="18">
        <f t="shared" si="634"/>
        <v>10.206896551724139</v>
      </c>
      <c r="J244" s="19">
        <f t="shared" si="635"/>
        <v>0.33</v>
      </c>
      <c r="K244" s="19">
        <f t="shared" si="636"/>
        <v>5.61</v>
      </c>
      <c r="L244" s="18">
        <f t="shared" si="637"/>
        <v>12.896551724137931</v>
      </c>
      <c r="M244" s="19">
        <f t="shared" si="638"/>
        <v>2.1</v>
      </c>
      <c r="N244" s="19">
        <f t="shared" si="639"/>
        <v>33.6</v>
      </c>
      <c r="O244" s="18">
        <f t="shared" si="640"/>
        <v>77.241379310344826</v>
      </c>
      <c r="P244" s="19">
        <f t="shared" si="641"/>
        <v>0</v>
      </c>
      <c r="Q244" s="19">
        <f t="shared" si="642"/>
        <v>0</v>
      </c>
      <c r="R244" s="19">
        <f t="shared" si="643"/>
        <v>0.36</v>
      </c>
      <c r="S244" s="19">
        <f t="shared" si="644"/>
        <v>3.0095999999999998</v>
      </c>
      <c r="T244" s="18">
        <f t="shared" si="645"/>
        <v>6.9186206896551719</v>
      </c>
      <c r="U244" s="19">
        <f t="shared" si="646"/>
        <v>0.06</v>
      </c>
      <c r="V244" s="19">
        <f t="shared" si="647"/>
        <v>0.03</v>
      </c>
      <c r="W244" s="19">
        <f t="shared" si="648"/>
        <v>1.1099999999999999</v>
      </c>
      <c r="X244" s="19">
        <f t="shared" si="649"/>
        <v>2.5517241379310343</v>
      </c>
      <c r="Y244" s="19">
        <f t="shared" si="650"/>
        <v>0</v>
      </c>
      <c r="Z244" s="19">
        <f t="shared" si="651"/>
        <v>0.06</v>
      </c>
      <c r="AA244" s="19" t="e">
        <f t="shared" si="652"/>
        <v>#DIV/0!</v>
      </c>
      <c r="AB244" s="19">
        <f t="shared" si="653"/>
        <v>0.5</v>
      </c>
      <c r="AC244" s="19">
        <f t="shared" si="654"/>
        <v>2.0099999999999998</v>
      </c>
      <c r="AD244" s="19">
        <f t="shared" si="655"/>
        <v>0.03</v>
      </c>
      <c r="AE244" s="19">
        <f t="shared" si="656"/>
        <v>67</v>
      </c>
      <c r="AF244" s="19">
        <f t="shared" si="657"/>
        <v>0</v>
      </c>
      <c r="AG244" s="19">
        <f t="shared" si="658"/>
        <v>0</v>
      </c>
      <c r="AH244" s="19">
        <f t="shared" si="659"/>
        <v>0.27</v>
      </c>
      <c r="AI244" s="19">
        <f t="shared" si="660"/>
        <v>24.3</v>
      </c>
      <c r="AJ244" s="19">
        <f t="shared" si="661"/>
        <v>0</v>
      </c>
      <c r="AK244" s="19">
        <f t="shared" si="662"/>
        <v>1134</v>
      </c>
      <c r="AL244" s="19">
        <f t="shared" si="663"/>
        <v>0</v>
      </c>
      <c r="AM244" s="19">
        <f t="shared" si="664"/>
        <v>0</v>
      </c>
      <c r="AN244" s="19">
        <f t="shared" si="665"/>
        <v>145</v>
      </c>
      <c r="AO244" s="31"/>
      <c r="AP244" s="17" t="s">
        <v>106</v>
      </c>
      <c r="AQ244" s="16">
        <v>100</v>
      </c>
      <c r="AR244" s="19">
        <v>145</v>
      </c>
      <c r="AS244" s="19">
        <v>34</v>
      </c>
      <c r="AT244" s="19">
        <v>0.4</v>
      </c>
      <c r="AU244" s="19">
        <v>14.8</v>
      </c>
      <c r="AV244" s="19">
        <v>1.1000000000000001</v>
      </c>
      <c r="AW244" s="19">
        <v>18.700000000000003</v>
      </c>
      <c r="AX244" s="19">
        <v>7</v>
      </c>
      <c r="AY244" s="19">
        <v>112</v>
      </c>
      <c r="AZ244" s="19">
        <v>0</v>
      </c>
      <c r="BA244" s="19">
        <v>0</v>
      </c>
      <c r="BB244" s="19">
        <v>1.2</v>
      </c>
      <c r="BC244" s="19">
        <v>10.031999999999998</v>
      </c>
      <c r="BD244" s="19">
        <v>0.2</v>
      </c>
      <c r="BE244" s="19">
        <v>0.1</v>
      </c>
      <c r="BF244" s="19">
        <v>3.7</v>
      </c>
      <c r="BG244" s="19">
        <v>0</v>
      </c>
      <c r="BH244" s="19">
        <v>0.2</v>
      </c>
      <c r="BI244" s="19">
        <v>6.7</v>
      </c>
      <c r="BJ244" s="19">
        <v>0.1</v>
      </c>
      <c r="BK244" s="19">
        <v>0</v>
      </c>
      <c r="BL244" s="19">
        <v>0</v>
      </c>
      <c r="BM244" s="19">
        <v>0.9</v>
      </c>
      <c r="BN244" s="19">
        <v>81</v>
      </c>
      <c r="BO244" s="19">
        <v>0</v>
      </c>
      <c r="BP244" s="19">
        <v>3780</v>
      </c>
      <c r="BQ244" s="19">
        <v>0</v>
      </c>
      <c r="BR244" s="19">
        <v>0</v>
      </c>
    </row>
    <row r="245" spans="1:70" s="16" customFormat="1">
      <c r="A245" s="16">
        <v>4</v>
      </c>
      <c r="B245" s="16">
        <v>300</v>
      </c>
      <c r="C245" s="17" t="s">
        <v>145</v>
      </c>
      <c r="D245" s="16">
        <v>30</v>
      </c>
      <c r="E245" s="18">
        <f t="shared" si="630"/>
        <v>22.8</v>
      </c>
      <c r="F245" s="19">
        <f t="shared" si="631"/>
        <v>5.3999999999999995</v>
      </c>
      <c r="G245" s="19">
        <f t="shared" si="632"/>
        <v>0.15</v>
      </c>
      <c r="H245" s="19">
        <f t="shared" si="633"/>
        <v>5.55</v>
      </c>
      <c r="I245" s="18">
        <f t="shared" si="634"/>
        <v>24.342105263157894</v>
      </c>
      <c r="J245" s="19">
        <f t="shared" si="635"/>
        <v>0.3</v>
      </c>
      <c r="K245" s="19">
        <f t="shared" si="636"/>
        <v>5.0999999999999996</v>
      </c>
      <c r="L245" s="18">
        <f t="shared" si="637"/>
        <v>22.368421052631575</v>
      </c>
      <c r="M245" s="19">
        <f t="shared" si="638"/>
        <v>0.78</v>
      </c>
      <c r="N245" s="19">
        <f t="shared" si="639"/>
        <v>12.48</v>
      </c>
      <c r="O245" s="18">
        <f t="shared" si="640"/>
        <v>54.736842105263165</v>
      </c>
      <c r="P245" s="19">
        <f t="shared" si="641"/>
        <v>0</v>
      </c>
      <c r="Q245" s="19">
        <f t="shared" si="642"/>
        <v>0</v>
      </c>
      <c r="R245" s="19">
        <f t="shared" si="643"/>
        <v>0.36</v>
      </c>
      <c r="S245" s="19">
        <f t="shared" si="644"/>
        <v>3.0095999999999998</v>
      </c>
      <c r="T245" s="18">
        <f t="shared" si="645"/>
        <v>13.199999999999998</v>
      </c>
      <c r="U245" s="19">
        <f t="shared" si="646"/>
        <v>0.06</v>
      </c>
      <c r="V245" s="19">
        <f t="shared" si="647"/>
        <v>0.03</v>
      </c>
      <c r="W245" s="19">
        <f t="shared" si="648"/>
        <v>1.1099999999999999</v>
      </c>
      <c r="X245" s="19">
        <f t="shared" si="649"/>
        <v>4.8684210526315779</v>
      </c>
      <c r="Y245" s="19">
        <f t="shared" si="650"/>
        <v>0</v>
      </c>
      <c r="Z245" s="19">
        <f t="shared" si="651"/>
        <v>0.09</v>
      </c>
      <c r="AA245" s="19" t="e">
        <f t="shared" si="652"/>
        <v>#DIV/0!</v>
      </c>
      <c r="AB245" s="19">
        <f t="shared" si="653"/>
        <v>0.33333333333333331</v>
      </c>
      <c r="AC245" s="19">
        <f t="shared" si="654"/>
        <v>0.69</v>
      </c>
      <c r="AD245" s="19">
        <f t="shared" si="655"/>
        <v>0.06</v>
      </c>
      <c r="AE245" s="19">
        <f t="shared" si="656"/>
        <v>11.5</v>
      </c>
      <c r="AF245" s="19">
        <f t="shared" si="657"/>
        <v>0</v>
      </c>
      <c r="AG245" s="19">
        <f t="shared" si="658"/>
        <v>0</v>
      </c>
      <c r="AH245" s="19">
        <f t="shared" si="659"/>
        <v>0</v>
      </c>
      <c r="AI245" s="19">
        <f t="shared" si="660"/>
        <v>0</v>
      </c>
      <c r="AJ245" s="19">
        <f t="shared" si="661"/>
        <v>0</v>
      </c>
      <c r="AK245" s="19">
        <f t="shared" si="662"/>
        <v>0</v>
      </c>
      <c r="AL245" s="19">
        <f t="shared" si="663"/>
        <v>0</v>
      </c>
      <c r="AM245" s="19">
        <f t="shared" si="664"/>
        <v>0</v>
      </c>
      <c r="AN245" s="19">
        <f t="shared" si="665"/>
        <v>76</v>
      </c>
      <c r="AO245" s="31"/>
      <c r="AP245" s="17" t="s">
        <v>145</v>
      </c>
      <c r="AQ245" s="16">
        <v>100</v>
      </c>
      <c r="AR245" s="19">
        <v>76</v>
      </c>
      <c r="AS245" s="19">
        <v>18</v>
      </c>
      <c r="AT245" s="19">
        <v>0.5</v>
      </c>
      <c r="AU245" s="19">
        <v>18.5</v>
      </c>
      <c r="AV245" s="19">
        <v>1</v>
      </c>
      <c r="AW245" s="19">
        <v>17</v>
      </c>
      <c r="AX245" s="19">
        <v>2.6</v>
      </c>
      <c r="AY245" s="19">
        <v>41.6</v>
      </c>
      <c r="AZ245" s="19">
        <v>0</v>
      </c>
      <c r="BA245" s="19">
        <v>0</v>
      </c>
      <c r="BB245" s="19">
        <v>1.2</v>
      </c>
      <c r="BC245" s="19">
        <v>10.031999999999998</v>
      </c>
      <c r="BD245" s="19">
        <v>0.2</v>
      </c>
      <c r="BE245" s="19">
        <v>0.1</v>
      </c>
      <c r="BF245" s="19">
        <v>3.7</v>
      </c>
      <c r="BG245" s="19">
        <v>0</v>
      </c>
      <c r="BH245" s="19">
        <v>0.3</v>
      </c>
      <c r="BI245" s="19">
        <v>2.2999999999999998</v>
      </c>
      <c r="BJ245" s="19">
        <v>0.2</v>
      </c>
      <c r="BK245" s="19">
        <v>0</v>
      </c>
      <c r="BL245" s="19"/>
      <c r="BM245" s="19"/>
      <c r="BN245" s="19"/>
      <c r="BO245" s="19"/>
      <c r="BP245" s="19"/>
      <c r="BQ245" s="19"/>
      <c r="BR245" s="19">
        <v>0</v>
      </c>
    </row>
    <row r="246" spans="1:70" s="16" customFormat="1">
      <c r="A246" s="16">
        <v>4</v>
      </c>
      <c r="B246" s="16">
        <v>300</v>
      </c>
      <c r="C246" s="17" t="s">
        <v>165</v>
      </c>
      <c r="D246" s="16">
        <v>76.2</v>
      </c>
      <c r="E246" s="18">
        <f t="shared" si="630"/>
        <v>1091.3125874999998</v>
      </c>
      <c r="F246" s="19">
        <f t="shared" si="631"/>
        <v>261.07956638755979</v>
      </c>
      <c r="G246" s="19">
        <f t="shared" si="632"/>
        <v>2.2621875</v>
      </c>
      <c r="H246" s="19">
        <f t="shared" si="633"/>
        <v>83.700937499999995</v>
      </c>
      <c r="I246" s="18">
        <f t="shared" si="634"/>
        <v>7.6697491130147899</v>
      </c>
      <c r="J246" s="19">
        <f t="shared" si="635"/>
        <v>10.715625000000001</v>
      </c>
      <c r="K246" s="19">
        <f t="shared" si="636"/>
        <v>182.16562500000001</v>
      </c>
      <c r="L246" s="18">
        <f t="shared" si="637"/>
        <v>16.692341597315263</v>
      </c>
      <c r="M246" s="19">
        <f t="shared" si="638"/>
        <v>47.982187499999995</v>
      </c>
      <c r="N246" s="19">
        <f t="shared" si="639"/>
        <v>767.71499999999992</v>
      </c>
      <c r="O246" s="18">
        <f t="shared" si="640"/>
        <v>70.347855306855422</v>
      </c>
      <c r="P246" s="19">
        <f t="shared" si="641"/>
        <v>0</v>
      </c>
      <c r="Q246" s="19">
        <f t="shared" si="642"/>
        <v>0</v>
      </c>
      <c r="R246" s="19">
        <f t="shared" si="643"/>
        <v>6.9056249999999997</v>
      </c>
      <c r="S246" s="19">
        <f t="shared" si="644"/>
        <v>57.731024999999995</v>
      </c>
      <c r="T246" s="18">
        <f t="shared" si="645"/>
        <v>5.2900539828145261</v>
      </c>
      <c r="U246" s="19">
        <f t="shared" si="646"/>
        <v>0</v>
      </c>
      <c r="V246" s="19">
        <f t="shared" si="647"/>
        <v>0.11906250000000002</v>
      </c>
      <c r="W246" s="19">
        <f t="shared" si="648"/>
        <v>4.4053125000000009</v>
      </c>
      <c r="X246" s="19">
        <f t="shared" si="649"/>
        <v>0.40367100594814698</v>
      </c>
      <c r="Y246" s="19">
        <f t="shared" si="650"/>
        <v>0</v>
      </c>
      <c r="Z246" s="19">
        <f t="shared" si="651"/>
        <v>0</v>
      </c>
      <c r="AA246" s="19" t="e">
        <f t="shared" si="652"/>
        <v>#DIV/0!</v>
      </c>
      <c r="AB246" s="19" t="e">
        <f t="shared" si="653"/>
        <v>#DIV/0!</v>
      </c>
      <c r="AC246" s="19">
        <f t="shared" si="654"/>
        <v>2.2621875</v>
      </c>
      <c r="AD246" s="19">
        <f t="shared" si="655"/>
        <v>45.72</v>
      </c>
      <c r="AE246" s="19">
        <f t="shared" si="656"/>
        <v>4.9479166666666671E-2</v>
      </c>
      <c r="AF246" s="19">
        <f t="shared" si="657"/>
        <v>0</v>
      </c>
      <c r="AG246" s="19">
        <f t="shared" si="658"/>
        <v>0</v>
      </c>
      <c r="AH246" s="19">
        <f t="shared" si="659"/>
        <v>0</v>
      </c>
      <c r="AI246" s="19">
        <f t="shared" si="660"/>
        <v>0</v>
      </c>
      <c r="AJ246" s="19">
        <f t="shared" si="661"/>
        <v>0</v>
      </c>
      <c r="AK246" s="19">
        <f t="shared" si="662"/>
        <v>0</v>
      </c>
      <c r="AL246" s="19">
        <f t="shared" si="663"/>
        <v>0</v>
      </c>
      <c r="AM246" s="19">
        <f t="shared" si="664"/>
        <v>0</v>
      </c>
      <c r="AN246" s="19">
        <f t="shared" si="665"/>
        <v>1432.1687499999998</v>
      </c>
      <c r="AO246" s="31"/>
      <c r="AP246" s="17" t="s">
        <v>165</v>
      </c>
      <c r="AQ246" s="16">
        <v>64</v>
      </c>
      <c r="AR246" s="19">
        <v>916.58799999999985</v>
      </c>
      <c r="AS246" s="19">
        <v>219.27942583732056</v>
      </c>
      <c r="AT246" s="19">
        <v>1.9</v>
      </c>
      <c r="AU246" s="19">
        <v>70.3</v>
      </c>
      <c r="AV246" s="19">
        <v>9</v>
      </c>
      <c r="AW246" s="19">
        <v>153</v>
      </c>
      <c r="AX246" s="19">
        <v>40.299999999999997</v>
      </c>
      <c r="AY246" s="19">
        <v>644.79999999999995</v>
      </c>
      <c r="AZ246" s="19">
        <v>0</v>
      </c>
      <c r="BA246" s="19">
        <v>0</v>
      </c>
      <c r="BB246" s="19">
        <v>5.8</v>
      </c>
      <c r="BC246" s="19">
        <v>48.487999999999992</v>
      </c>
      <c r="BD246" s="19">
        <v>0</v>
      </c>
      <c r="BE246" s="19">
        <v>0.1</v>
      </c>
      <c r="BF246" s="19">
        <v>3.7</v>
      </c>
      <c r="BG246" s="19">
        <v>0</v>
      </c>
      <c r="BH246" s="19">
        <v>0</v>
      </c>
      <c r="BI246" s="19">
        <v>1.9</v>
      </c>
      <c r="BJ246" s="19">
        <v>38.4</v>
      </c>
      <c r="BK246" s="19">
        <v>0</v>
      </c>
      <c r="BL246" s="19">
        <v>0</v>
      </c>
      <c r="BM246" s="19">
        <v>0</v>
      </c>
      <c r="BN246" s="19">
        <v>0</v>
      </c>
      <c r="BO246" s="19">
        <v>0</v>
      </c>
      <c r="BP246" s="19">
        <v>0</v>
      </c>
      <c r="BQ246" s="19">
        <v>0</v>
      </c>
      <c r="BR246" s="19">
        <v>0</v>
      </c>
    </row>
    <row r="247" spans="1:70" s="16" customFormat="1">
      <c r="A247" s="16">
        <v>4</v>
      </c>
      <c r="B247" s="16">
        <v>300</v>
      </c>
      <c r="C247" s="17" t="s">
        <v>124</v>
      </c>
      <c r="D247" s="16">
        <v>14</v>
      </c>
      <c r="E247" s="18">
        <f t="shared" si="630"/>
        <v>151.56400000000002</v>
      </c>
      <c r="F247" s="19">
        <f t="shared" si="631"/>
        <v>36.25933014354068</v>
      </c>
      <c r="G247" s="19">
        <f t="shared" si="632"/>
        <v>2.8000000000000004E-2</v>
      </c>
      <c r="H247" s="19">
        <f t="shared" si="633"/>
        <v>1.0360000000000003</v>
      </c>
      <c r="I247" s="18">
        <f t="shared" si="634"/>
        <v>0.68353962682431191</v>
      </c>
      <c r="J247" s="19">
        <f t="shared" si="635"/>
        <v>0</v>
      </c>
      <c r="K247" s="19">
        <f t="shared" si="636"/>
        <v>0</v>
      </c>
      <c r="L247" s="18">
        <f t="shared" si="637"/>
        <v>0</v>
      </c>
      <c r="M247" s="19">
        <f t="shared" si="638"/>
        <v>9.4080000000000013</v>
      </c>
      <c r="N247" s="19">
        <f t="shared" si="639"/>
        <v>150.52800000000002</v>
      </c>
      <c r="O247" s="18">
        <f t="shared" si="640"/>
        <v>99.316460373175687</v>
      </c>
      <c r="P247" s="19">
        <f t="shared" si="641"/>
        <v>0</v>
      </c>
      <c r="Q247" s="19">
        <f t="shared" si="642"/>
        <v>0</v>
      </c>
      <c r="R247" s="19">
        <f t="shared" si="643"/>
        <v>0.33600000000000002</v>
      </c>
      <c r="S247" s="19">
        <f t="shared" si="644"/>
        <v>2.8089599999999999</v>
      </c>
      <c r="T247" s="18">
        <f t="shared" si="645"/>
        <v>1.8533160908922961</v>
      </c>
      <c r="U247" s="19">
        <f t="shared" si="646"/>
        <v>2.8000000000000004E-2</v>
      </c>
      <c r="V247" s="19">
        <f t="shared" si="647"/>
        <v>0</v>
      </c>
      <c r="W247" s="19">
        <f t="shared" si="648"/>
        <v>0</v>
      </c>
      <c r="X247" s="19">
        <f t="shared" si="649"/>
        <v>0</v>
      </c>
      <c r="Y247" s="19">
        <f t="shared" si="650"/>
        <v>0</v>
      </c>
      <c r="Z247" s="19">
        <f t="shared" si="651"/>
        <v>0</v>
      </c>
      <c r="AA247" s="19" t="e">
        <f t="shared" si="652"/>
        <v>#DIV/0!</v>
      </c>
      <c r="AB247" s="19" t="e">
        <f t="shared" si="653"/>
        <v>#DIV/0!</v>
      </c>
      <c r="AC247" s="19">
        <f t="shared" si="654"/>
        <v>8.4980000000000011</v>
      </c>
      <c r="AD247" s="19">
        <f t="shared" si="655"/>
        <v>0.91000000000000014</v>
      </c>
      <c r="AE247" s="19">
        <f t="shared" si="656"/>
        <v>9.338461538461539</v>
      </c>
      <c r="AF247" s="19">
        <f t="shared" si="657"/>
        <v>0</v>
      </c>
      <c r="AG247" s="19">
        <f t="shared" si="658"/>
        <v>0</v>
      </c>
      <c r="AH247" s="19">
        <f t="shared" si="659"/>
        <v>0</v>
      </c>
      <c r="AI247" s="19">
        <f t="shared" si="660"/>
        <v>0</v>
      </c>
      <c r="AJ247" s="19">
        <f t="shared" si="661"/>
        <v>0</v>
      </c>
      <c r="AK247" s="19">
        <f t="shared" si="662"/>
        <v>0</v>
      </c>
      <c r="AL247" s="19">
        <f t="shared" si="663"/>
        <v>0</v>
      </c>
      <c r="AM247" s="19">
        <f t="shared" si="664"/>
        <v>0</v>
      </c>
      <c r="AN247" s="19">
        <f t="shared" si="665"/>
        <v>1082.6000000000001</v>
      </c>
      <c r="AO247" s="31"/>
      <c r="AP247" s="17" t="s">
        <v>124</v>
      </c>
      <c r="AQ247" s="16">
        <v>100</v>
      </c>
      <c r="AR247" s="19">
        <v>1082.6000000000001</v>
      </c>
      <c r="AS247" s="19">
        <v>258.99521531100481</v>
      </c>
      <c r="AT247" s="19">
        <v>0.2</v>
      </c>
      <c r="AU247" s="19">
        <v>7.4</v>
      </c>
      <c r="AV247" s="19">
        <v>0</v>
      </c>
      <c r="AW247" s="19">
        <v>0</v>
      </c>
      <c r="AX247" s="19">
        <v>67.2</v>
      </c>
      <c r="AY247" s="19">
        <v>1075.2</v>
      </c>
      <c r="AZ247" s="19">
        <v>0</v>
      </c>
      <c r="BA247" s="19">
        <v>0</v>
      </c>
      <c r="BB247" s="19">
        <v>2.4</v>
      </c>
      <c r="BC247" s="19">
        <v>20.063999999999997</v>
      </c>
      <c r="BD247" s="19">
        <v>0.2</v>
      </c>
      <c r="BE247" s="19">
        <v>0</v>
      </c>
      <c r="BF247" s="19">
        <v>0</v>
      </c>
      <c r="BG247" s="19">
        <v>0</v>
      </c>
      <c r="BH247" s="19">
        <v>0</v>
      </c>
      <c r="BI247" s="19">
        <v>60.7</v>
      </c>
      <c r="BJ247" s="19">
        <v>6.5</v>
      </c>
      <c r="BK247" s="19">
        <v>0</v>
      </c>
      <c r="BL247" s="19">
        <v>0</v>
      </c>
      <c r="BM247" s="19">
        <v>0</v>
      </c>
      <c r="BN247" s="19">
        <v>0</v>
      </c>
      <c r="BO247" s="19">
        <v>0</v>
      </c>
      <c r="BP247" s="19">
        <v>0</v>
      </c>
      <c r="BQ247" s="19">
        <v>0</v>
      </c>
      <c r="BR247" s="19">
        <v>0</v>
      </c>
    </row>
    <row r="248" spans="1:70" s="16" customFormat="1">
      <c r="A248" s="16">
        <v>4</v>
      </c>
      <c r="B248" s="16">
        <v>300</v>
      </c>
      <c r="C248" s="17" t="s">
        <v>69</v>
      </c>
      <c r="D248" s="16">
        <v>4.9000000000000004</v>
      </c>
      <c r="E248" s="18">
        <f t="shared" si="630"/>
        <v>181.10400000000001</v>
      </c>
      <c r="F248" s="19">
        <f t="shared" si="631"/>
        <v>44.051000000000002</v>
      </c>
      <c r="G248" s="19">
        <f t="shared" si="632"/>
        <v>4.8951000000000002</v>
      </c>
      <c r="H248" s="19">
        <f t="shared" si="633"/>
        <v>181.11870000000002</v>
      </c>
      <c r="I248" s="18">
        <f t="shared" si="634"/>
        <v>100.00811688311688</v>
      </c>
      <c r="J248" s="19">
        <f t="shared" si="635"/>
        <v>0</v>
      </c>
      <c r="K248" s="19">
        <f t="shared" si="636"/>
        <v>0</v>
      </c>
      <c r="L248" s="18">
        <f t="shared" si="637"/>
        <v>0</v>
      </c>
      <c r="M248" s="19">
        <f t="shared" si="638"/>
        <v>0</v>
      </c>
      <c r="N248" s="19">
        <f t="shared" si="639"/>
        <v>0</v>
      </c>
      <c r="O248" s="18">
        <f t="shared" si="640"/>
        <v>0</v>
      </c>
      <c r="P248" s="19">
        <f t="shared" si="641"/>
        <v>0</v>
      </c>
      <c r="Q248" s="19">
        <f t="shared" si="642"/>
        <v>0</v>
      </c>
      <c r="R248" s="19">
        <f t="shared" si="643"/>
        <v>0</v>
      </c>
      <c r="S248" s="19">
        <f t="shared" si="644"/>
        <v>0</v>
      </c>
      <c r="T248" s="18">
        <f t="shared" si="645"/>
        <v>0</v>
      </c>
      <c r="U248" s="19">
        <f t="shared" si="646"/>
        <v>0</v>
      </c>
      <c r="V248" s="19">
        <f t="shared" si="647"/>
        <v>0.7007000000000001</v>
      </c>
      <c r="W248" s="19">
        <f t="shared" si="648"/>
        <v>25.925900000000002</v>
      </c>
      <c r="X248" s="19">
        <f t="shared" si="649"/>
        <v>14.31547619047619</v>
      </c>
      <c r="Y248" s="19">
        <f t="shared" si="650"/>
        <v>3.577</v>
      </c>
      <c r="Z248" s="19">
        <f t="shared" si="651"/>
        <v>0.40179999999999999</v>
      </c>
      <c r="AA248" s="19">
        <f t="shared" si="652"/>
        <v>0.19589041095890414</v>
      </c>
      <c r="AB248" s="19">
        <f t="shared" si="653"/>
        <v>1.7439024390243905</v>
      </c>
      <c r="AC248" s="19">
        <f t="shared" si="654"/>
        <v>0</v>
      </c>
      <c r="AD248" s="19">
        <f t="shared" si="655"/>
        <v>0</v>
      </c>
      <c r="AE248" s="19" t="e">
        <f t="shared" si="656"/>
        <v>#DIV/0!</v>
      </c>
      <c r="AF248" s="19">
        <f t="shared" si="657"/>
        <v>0</v>
      </c>
      <c r="AG248" s="19">
        <f t="shared" si="658"/>
        <v>0</v>
      </c>
      <c r="AH248" s="19">
        <f t="shared" si="659"/>
        <v>0.24989999999999998</v>
      </c>
      <c r="AI248" s="19">
        <f t="shared" si="660"/>
        <v>0</v>
      </c>
      <c r="AJ248" s="19">
        <f t="shared" si="661"/>
        <v>0</v>
      </c>
      <c r="AK248" s="19">
        <f t="shared" si="662"/>
        <v>0</v>
      </c>
      <c r="AL248" s="19">
        <f t="shared" si="663"/>
        <v>0</v>
      </c>
      <c r="AM248" s="19">
        <f t="shared" si="664"/>
        <v>0</v>
      </c>
      <c r="AN248" s="19">
        <f t="shared" si="665"/>
        <v>3696</v>
      </c>
      <c r="AO248" s="31"/>
      <c r="AP248" s="17" t="s">
        <v>69</v>
      </c>
      <c r="AQ248" s="16">
        <v>100</v>
      </c>
      <c r="AR248" s="19">
        <v>3696</v>
      </c>
      <c r="AS248" s="19">
        <v>899</v>
      </c>
      <c r="AT248" s="19">
        <v>99.9</v>
      </c>
      <c r="AU248" s="19">
        <v>3696.3</v>
      </c>
      <c r="AV248" s="19">
        <v>0</v>
      </c>
      <c r="AW248" s="19">
        <v>0</v>
      </c>
      <c r="AX248" s="19">
        <v>0</v>
      </c>
      <c r="AY248" s="19">
        <v>0</v>
      </c>
      <c r="AZ248" s="19">
        <v>0</v>
      </c>
      <c r="BA248" s="19">
        <v>0</v>
      </c>
      <c r="BB248" s="19">
        <v>0</v>
      </c>
      <c r="BC248" s="19">
        <v>0</v>
      </c>
      <c r="BD248" s="19">
        <v>0</v>
      </c>
      <c r="BE248" s="19">
        <v>14.3</v>
      </c>
      <c r="BF248" s="19">
        <v>529.1</v>
      </c>
      <c r="BG248" s="19">
        <v>73</v>
      </c>
      <c r="BH248" s="19">
        <v>8.1999999999999993</v>
      </c>
      <c r="BI248" s="19">
        <v>0</v>
      </c>
      <c r="BJ248" s="19">
        <v>0</v>
      </c>
      <c r="BK248" s="19">
        <v>0</v>
      </c>
      <c r="BL248" s="19">
        <v>0</v>
      </c>
      <c r="BM248" s="19">
        <v>5.0999999999999996</v>
      </c>
      <c r="BN248" s="19">
        <v>0</v>
      </c>
      <c r="BO248" s="19">
        <v>0</v>
      </c>
      <c r="BP248" s="19">
        <v>0</v>
      </c>
      <c r="BQ248" s="19">
        <v>0</v>
      </c>
      <c r="BR248" s="19">
        <v>0</v>
      </c>
    </row>
    <row r="249" spans="1:70" s="16" customFormat="1">
      <c r="A249" s="16">
        <v>4</v>
      </c>
      <c r="B249" s="16">
        <v>300</v>
      </c>
      <c r="C249" s="17" t="s">
        <v>93</v>
      </c>
      <c r="D249" s="16">
        <v>2.5</v>
      </c>
      <c r="E249" s="18">
        <f t="shared" si="630"/>
        <v>39.549999999999997</v>
      </c>
      <c r="F249" s="19">
        <f t="shared" si="631"/>
        <v>9.4617224880382782</v>
      </c>
      <c r="G249" s="19">
        <f t="shared" si="632"/>
        <v>0.85</v>
      </c>
      <c r="H249" s="19">
        <f t="shared" si="633"/>
        <v>31.45</v>
      </c>
      <c r="I249" s="18">
        <f t="shared" si="634"/>
        <v>79.519595448798995</v>
      </c>
      <c r="J249" s="19">
        <f t="shared" si="635"/>
        <v>0.1</v>
      </c>
      <c r="K249" s="19">
        <f t="shared" si="636"/>
        <v>1.7000000000000002</v>
      </c>
      <c r="L249" s="18">
        <f t="shared" si="637"/>
        <v>4.2983565107458919</v>
      </c>
      <c r="M249" s="19">
        <f t="shared" si="638"/>
        <v>0.4</v>
      </c>
      <c r="N249" s="19">
        <f t="shared" si="639"/>
        <v>6.4</v>
      </c>
      <c r="O249" s="18">
        <f t="shared" si="640"/>
        <v>16.182048040455122</v>
      </c>
      <c r="P249" s="19">
        <f t="shared" si="641"/>
        <v>0</v>
      </c>
      <c r="Q249" s="19">
        <f t="shared" si="642"/>
        <v>0</v>
      </c>
      <c r="R249" s="19">
        <f t="shared" si="643"/>
        <v>0</v>
      </c>
      <c r="S249" s="19">
        <f t="shared" si="644"/>
        <v>0</v>
      </c>
      <c r="T249" s="18">
        <f t="shared" si="645"/>
        <v>0</v>
      </c>
      <c r="U249" s="19">
        <f t="shared" si="646"/>
        <v>0.17125000000000001</v>
      </c>
      <c r="V249" s="19">
        <f t="shared" si="647"/>
        <v>0</v>
      </c>
      <c r="W249" s="19">
        <f t="shared" si="648"/>
        <v>0</v>
      </c>
      <c r="X249" s="19">
        <f t="shared" si="649"/>
        <v>0</v>
      </c>
      <c r="Y249" s="19">
        <f t="shared" si="650"/>
        <v>0</v>
      </c>
      <c r="Z249" s="19">
        <f t="shared" si="651"/>
        <v>0</v>
      </c>
      <c r="AA249" s="19" t="e">
        <f t="shared" si="652"/>
        <v>#DIV/0!</v>
      </c>
      <c r="AB249" s="19" t="e">
        <f t="shared" si="653"/>
        <v>#DIV/0!</v>
      </c>
      <c r="AC249" s="19">
        <f t="shared" si="654"/>
        <v>0.4</v>
      </c>
      <c r="AD249" s="19">
        <f t="shared" si="655"/>
        <v>0</v>
      </c>
      <c r="AE249" s="19" t="e">
        <f t="shared" si="656"/>
        <v>#DIV/0!</v>
      </c>
      <c r="AF249" s="19">
        <f t="shared" si="657"/>
        <v>0</v>
      </c>
      <c r="AG249" s="19">
        <f t="shared" si="658"/>
        <v>0</v>
      </c>
      <c r="AH249" s="19">
        <f t="shared" si="659"/>
        <v>0</v>
      </c>
      <c r="AI249" s="19">
        <f t="shared" si="660"/>
        <v>0</v>
      </c>
      <c r="AJ249" s="19">
        <f t="shared" si="661"/>
        <v>0</v>
      </c>
      <c r="AK249" s="19">
        <f t="shared" si="662"/>
        <v>0</v>
      </c>
      <c r="AL249" s="19">
        <f t="shared" si="663"/>
        <v>0</v>
      </c>
      <c r="AM249" s="19">
        <f t="shared" si="664"/>
        <v>0</v>
      </c>
      <c r="AN249" s="19">
        <f t="shared" si="665"/>
        <v>1581.9999999999998</v>
      </c>
      <c r="AO249" s="31"/>
      <c r="AP249" s="17" t="s">
        <v>93</v>
      </c>
      <c r="AQ249" s="16">
        <v>5</v>
      </c>
      <c r="AR249" s="19">
        <v>79.099999999999994</v>
      </c>
      <c r="AS249" s="19">
        <v>18.923444976076556</v>
      </c>
      <c r="AT249" s="19">
        <v>1.7</v>
      </c>
      <c r="AU249" s="19">
        <v>62.9</v>
      </c>
      <c r="AV249" s="19">
        <v>0.2</v>
      </c>
      <c r="AW249" s="19">
        <v>3.4000000000000004</v>
      </c>
      <c r="AX249" s="19">
        <v>0.8</v>
      </c>
      <c r="AY249" s="19">
        <v>12.8</v>
      </c>
      <c r="AZ249" s="19">
        <v>0</v>
      </c>
      <c r="BA249" s="19">
        <v>0</v>
      </c>
      <c r="BB249" s="19">
        <v>0</v>
      </c>
      <c r="BC249" s="19">
        <v>0</v>
      </c>
      <c r="BD249" s="19">
        <v>0.34250000000000003</v>
      </c>
      <c r="BE249" s="19">
        <v>0</v>
      </c>
      <c r="BF249" s="19">
        <v>0</v>
      </c>
      <c r="BG249" s="19">
        <v>0</v>
      </c>
      <c r="BH249" s="19">
        <v>0</v>
      </c>
      <c r="BI249" s="19">
        <v>0.8</v>
      </c>
      <c r="BJ249" s="19">
        <v>0</v>
      </c>
      <c r="BK249" s="19">
        <v>0</v>
      </c>
      <c r="BL249" s="19">
        <v>0</v>
      </c>
      <c r="BM249" s="19">
        <v>0</v>
      </c>
      <c r="BN249" s="19">
        <v>0</v>
      </c>
      <c r="BO249" s="19">
        <v>0</v>
      </c>
      <c r="BP249" s="19">
        <v>0</v>
      </c>
      <c r="BQ249" s="19">
        <v>0</v>
      </c>
      <c r="BR249" s="19">
        <v>0</v>
      </c>
    </row>
    <row r="250" spans="1:70" s="16" customFormat="1">
      <c r="A250" s="16">
        <v>4</v>
      </c>
      <c r="B250" s="16">
        <v>300</v>
      </c>
      <c r="C250" s="17" t="s">
        <v>66</v>
      </c>
      <c r="D250" s="16">
        <v>70</v>
      </c>
      <c r="E250" s="18">
        <f t="shared" si="630"/>
        <v>70</v>
      </c>
      <c r="F250" s="19">
        <f t="shared" si="631"/>
        <v>16.799999999999997</v>
      </c>
      <c r="G250" s="19">
        <f t="shared" si="632"/>
        <v>0.27999999999999997</v>
      </c>
      <c r="H250" s="19">
        <f t="shared" si="633"/>
        <v>10.36</v>
      </c>
      <c r="I250" s="18">
        <f t="shared" si="634"/>
        <v>14.799999999999999</v>
      </c>
      <c r="J250" s="19">
        <f t="shared" si="635"/>
        <v>0.42</v>
      </c>
      <c r="K250" s="19">
        <f t="shared" si="636"/>
        <v>7.1399999999999988</v>
      </c>
      <c r="L250" s="18">
        <f t="shared" si="637"/>
        <v>10.199999999999998</v>
      </c>
      <c r="M250" s="19">
        <f t="shared" si="638"/>
        <v>3.43</v>
      </c>
      <c r="N250" s="19">
        <f t="shared" si="639"/>
        <v>54.88</v>
      </c>
      <c r="O250" s="18">
        <f t="shared" si="640"/>
        <v>78.400000000000006</v>
      </c>
      <c r="P250" s="19">
        <f t="shared" si="641"/>
        <v>0</v>
      </c>
      <c r="Q250" s="19">
        <f t="shared" si="642"/>
        <v>0</v>
      </c>
      <c r="R250" s="19">
        <f t="shared" si="643"/>
        <v>2.3099999999999996</v>
      </c>
      <c r="S250" s="19">
        <f t="shared" si="644"/>
        <v>19.311599999999995</v>
      </c>
      <c r="T250" s="18">
        <f t="shared" si="645"/>
        <v>27.58799999999999</v>
      </c>
      <c r="U250" s="19">
        <f t="shared" si="646"/>
        <v>6.9999999999999993E-2</v>
      </c>
      <c r="V250" s="19">
        <f t="shared" si="647"/>
        <v>6.9999999999999993E-2</v>
      </c>
      <c r="W250" s="19">
        <f t="shared" si="648"/>
        <v>2.59</v>
      </c>
      <c r="X250" s="19">
        <f t="shared" si="649"/>
        <v>3.6999999999999997</v>
      </c>
      <c r="Y250" s="19">
        <f t="shared" si="650"/>
        <v>0</v>
      </c>
      <c r="Z250" s="19">
        <f t="shared" si="651"/>
        <v>0.13999999999999999</v>
      </c>
      <c r="AA250" s="19" t="e">
        <f t="shared" si="652"/>
        <v>#DIV/0!</v>
      </c>
      <c r="AB250" s="19">
        <f t="shared" si="653"/>
        <v>0.5</v>
      </c>
      <c r="AC250" s="19">
        <f t="shared" si="654"/>
        <v>3.2199999999999998</v>
      </c>
      <c r="AD250" s="19">
        <f t="shared" si="655"/>
        <v>0.13999999999999999</v>
      </c>
      <c r="AE250" s="19">
        <f t="shared" si="656"/>
        <v>23</v>
      </c>
      <c r="AF250" s="19">
        <f t="shared" si="657"/>
        <v>0</v>
      </c>
      <c r="AG250" s="19">
        <f t="shared" si="658"/>
        <v>0</v>
      </c>
      <c r="AH250" s="19">
        <f t="shared" si="659"/>
        <v>0</v>
      </c>
      <c r="AI250" s="19">
        <f t="shared" si="660"/>
        <v>0</v>
      </c>
      <c r="AJ250" s="19">
        <f t="shared" si="661"/>
        <v>0</v>
      </c>
      <c r="AK250" s="19">
        <f t="shared" si="662"/>
        <v>0</v>
      </c>
      <c r="AL250" s="19">
        <f t="shared" si="663"/>
        <v>0</v>
      </c>
      <c r="AM250" s="19">
        <f t="shared" si="664"/>
        <v>0</v>
      </c>
      <c r="AN250" s="19">
        <f t="shared" si="665"/>
        <v>100</v>
      </c>
      <c r="AO250" s="31"/>
      <c r="AP250" s="17" t="s">
        <v>66</v>
      </c>
      <c r="AQ250" s="16">
        <v>100</v>
      </c>
      <c r="AR250" s="19">
        <v>100</v>
      </c>
      <c r="AS250" s="19">
        <v>24</v>
      </c>
      <c r="AT250" s="19">
        <v>0.4</v>
      </c>
      <c r="AU250" s="19">
        <v>14.8</v>
      </c>
      <c r="AV250" s="19">
        <v>0.6</v>
      </c>
      <c r="AW250" s="19">
        <v>10.199999999999999</v>
      </c>
      <c r="AX250" s="19">
        <v>4.9000000000000004</v>
      </c>
      <c r="AY250" s="19">
        <v>78.400000000000006</v>
      </c>
      <c r="AZ250" s="19">
        <v>0</v>
      </c>
      <c r="BA250" s="19">
        <v>0</v>
      </c>
      <c r="BB250" s="19">
        <v>3.3</v>
      </c>
      <c r="BC250" s="19">
        <v>27.587999999999997</v>
      </c>
      <c r="BD250" s="19">
        <v>0.1</v>
      </c>
      <c r="BE250" s="19">
        <v>0.1</v>
      </c>
      <c r="BF250" s="19">
        <v>3.7</v>
      </c>
      <c r="BG250" s="19">
        <v>0</v>
      </c>
      <c r="BH250" s="19">
        <v>0.2</v>
      </c>
      <c r="BI250" s="19">
        <v>4.5999999999999996</v>
      </c>
      <c r="BJ250" s="19">
        <v>0.2</v>
      </c>
      <c r="BK250" s="19">
        <v>0</v>
      </c>
      <c r="BL250" s="19">
        <v>0</v>
      </c>
      <c r="BM250" s="19">
        <v>0</v>
      </c>
      <c r="BN250" s="19">
        <v>0</v>
      </c>
      <c r="BO250" s="19">
        <v>0</v>
      </c>
      <c r="BP250" s="19">
        <v>0</v>
      </c>
      <c r="BQ250" s="19">
        <v>0</v>
      </c>
      <c r="BR250" s="19">
        <v>0</v>
      </c>
    </row>
    <row r="251" spans="1:70" s="16" customFormat="1">
      <c r="A251" s="16">
        <v>4</v>
      </c>
      <c r="B251" s="16">
        <v>300</v>
      </c>
      <c r="C251" s="17" t="s">
        <v>109</v>
      </c>
      <c r="D251" s="16">
        <v>13.7</v>
      </c>
      <c r="E251" s="18">
        <f t="shared" si="630"/>
        <v>26.03</v>
      </c>
      <c r="F251" s="19">
        <f t="shared" si="631"/>
        <v>6.2272727272727275</v>
      </c>
      <c r="G251" s="19">
        <f t="shared" si="632"/>
        <v>0</v>
      </c>
      <c r="H251" s="19">
        <f t="shared" si="633"/>
        <v>0</v>
      </c>
      <c r="I251" s="18">
        <f t="shared" si="634"/>
        <v>0</v>
      </c>
      <c r="J251" s="19">
        <f t="shared" si="635"/>
        <v>0.45666666666666667</v>
      </c>
      <c r="K251" s="19">
        <f t="shared" si="636"/>
        <v>7.7633333333333336</v>
      </c>
      <c r="L251" s="18">
        <f t="shared" si="637"/>
        <v>29.82456140350877</v>
      </c>
      <c r="M251" s="19">
        <f t="shared" si="638"/>
        <v>1.1416666666666666</v>
      </c>
      <c r="N251" s="19">
        <f t="shared" si="639"/>
        <v>18.266666666666666</v>
      </c>
      <c r="O251" s="18">
        <f t="shared" si="640"/>
        <v>70.175438596491219</v>
      </c>
      <c r="P251" s="19">
        <f t="shared" si="641"/>
        <v>0</v>
      </c>
      <c r="Q251" s="19">
        <f t="shared" si="642"/>
        <v>0</v>
      </c>
      <c r="R251" s="19">
        <f t="shared" si="643"/>
        <v>0</v>
      </c>
      <c r="S251" s="19">
        <f t="shared" si="644"/>
        <v>0</v>
      </c>
      <c r="T251" s="18">
        <f t="shared" si="645"/>
        <v>0</v>
      </c>
      <c r="U251" s="19">
        <f t="shared" si="646"/>
        <v>2.4386000000000001</v>
      </c>
      <c r="V251" s="19">
        <f t="shared" si="647"/>
        <v>0</v>
      </c>
      <c r="W251" s="19">
        <f t="shared" si="648"/>
        <v>0</v>
      </c>
      <c r="X251" s="19">
        <f t="shared" si="649"/>
        <v>0</v>
      </c>
      <c r="Y251" s="19">
        <f t="shared" si="650"/>
        <v>0</v>
      </c>
      <c r="Z251" s="19">
        <f t="shared" si="651"/>
        <v>0</v>
      </c>
      <c r="AA251" s="19" t="e">
        <f t="shared" si="652"/>
        <v>#DIV/0!</v>
      </c>
      <c r="AB251" s="19" t="e">
        <f t="shared" si="653"/>
        <v>#DIV/0!</v>
      </c>
      <c r="AC251" s="19">
        <f t="shared" si="654"/>
        <v>0.91333333333333333</v>
      </c>
      <c r="AD251" s="19">
        <f t="shared" si="655"/>
        <v>0.22833333333333333</v>
      </c>
      <c r="AE251" s="19">
        <f t="shared" si="656"/>
        <v>4</v>
      </c>
      <c r="AF251" s="19">
        <f t="shared" si="657"/>
        <v>0</v>
      </c>
      <c r="AG251" s="19">
        <f t="shared" si="658"/>
        <v>0</v>
      </c>
      <c r="AH251" s="19">
        <f t="shared" si="659"/>
        <v>0</v>
      </c>
      <c r="AI251" s="19">
        <f t="shared" si="660"/>
        <v>0</v>
      </c>
      <c r="AJ251" s="19">
        <f t="shared" si="661"/>
        <v>0</v>
      </c>
      <c r="AK251" s="19">
        <f t="shared" si="662"/>
        <v>0</v>
      </c>
      <c r="AL251" s="19">
        <f t="shared" si="663"/>
        <v>0</v>
      </c>
      <c r="AM251" s="19">
        <f t="shared" si="664"/>
        <v>0</v>
      </c>
      <c r="AN251" s="19">
        <f t="shared" si="665"/>
        <v>190</v>
      </c>
      <c r="AO251" s="31"/>
      <c r="AP251" s="17" t="s">
        <v>109</v>
      </c>
      <c r="AQ251" s="16">
        <v>6</v>
      </c>
      <c r="AR251" s="19">
        <v>11.4</v>
      </c>
      <c r="AS251" s="19">
        <v>2.7272727272727275</v>
      </c>
      <c r="AT251" s="19">
        <v>0</v>
      </c>
      <c r="AU251" s="19">
        <v>0</v>
      </c>
      <c r="AV251" s="19">
        <v>0.2</v>
      </c>
      <c r="AW251" s="19">
        <v>3.4000000000000004</v>
      </c>
      <c r="AX251" s="19">
        <v>0.5</v>
      </c>
      <c r="AY251" s="19">
        <v>8</v>
      </c>
      <c r="AZ251" s="19">
        <v>0</v>
      </c>
      <c r="BA251" s="19">
        <v>0</v>
      </c>
      <c r="BB251" s="19">
        <v>0</v>
      </c>
      <c r="BC251" s="19">
        <v>0</v>
      </c>
      <c r="BD251" s="19">
        <v>1.0680000000000001</v>
      </c>
      <c r="BE251" s="19">
        <v>0</v>
      </c>
      <c r="BF251" s="19">
        <v>0</v>
      </c>
      <c r="BG251" s="19">
        <v>0</v>
      </c>
      <c r="BH251" s="19">
        <v>0</v>
      </c>
      <c r="BI251" s="19">
        <v>0.4</v>
      </c>
      <c r="BJ251" s="19">
        <v>0.1</v>
      </c>
      <c r="BK251" s="19">
        <v>0</v>
      </c>
      <c r="BL251" s="19">
        <v>0</v>
      </c>
      <c r="BM251" s="19">
        <v>0</v>
      </c>
      <c r="BN251" s="19">
        <v>0</v>
      </c>
      <c r="BO251" s="19">
        <v>0</v>
      </c>
      <c r="BP251" s="19">
        <v>0</v>
      </c>
      <c r="BQ251" s="19">
        <v>0</v>
      </c>
      <c r="BR251" s="19">
        <v>0</v>
      </c>
    </row>
    <row r="252" spans="1:70" s="16" customFormat="1">
      <c r="C252" s="17"/>
      <c r="E252" s="18"/>
      <c r="F252" s="19"/>
      <c r="G252" s="19"/>
      <c r="H252" s="19"/>
      <c r="I252" s="18"/>
      <c r="J252" s="19"/>
      <c r="K252" s="19"/>
      <c r="L252" s="18"/>
      <c r="M252" s="19"/>
      <c r="N252" s="19"/>
      <c r="O252" s="18"/>
      <c r="P252" s="19"/>
      <c r="Q252" s="19"/>
      <c r="R252" s="19"/>
      <c r="S252" s="19"/>
      <c r="T252" s="18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30"/>
      <c r="AP252" s="17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</row>
    <row r="253" spans="1:70" s="16" customFormat="1">
      <c r="A253" s="16">
        <v>4</v>
      </c>
      <c r="B253" s="16">
        <v>300</v>
      </c>
      <c r="C253" s="17" t="s">
        <v>84</v>
      </c>
      <c r="D253" s="16">
        <v>113.5</v>
      </c>
      <c r="E253" s="18">
        <f t="shared" si="630"/>
        <v>0</v>
      </c>
      <c r="F253" s="19">
        <f t="shared" si="631"/>
        <v>0</v>
      </c>
      <c r="G253" s="19">
        <f t="shared" si="632"/>
        <v>0</v>
      </c>
      <c r="H253" s="19">
        <f t="shared" si="633"/>
        <v>0</v>
      </c>
      <c r="I253" s="18" t="e">
        <f t="shared" si="634"/>
        <v>#DIV/0!</v>
      </c>
      <c r="J253" s="19">
        <f t="shared" si="635"/>
        <v>0</v>
      </c>
      <c r="K253" s="19">
        <f t="shared" si="636"/>
        <v>0</v>
      </c>
      <c r="L253" s="18" t="e">
        <f t="shared" si="637"/>
        <v>#DIV/0!</v>
      </c>
      <c r="M253" s="19">
        <f t="shared" si="638"/>
        <v>0</v>
      </c>
      <c r="N253" s="19">
        <f t="shared" si="639"/>
        <v>0</v>
      </c>
      <c r="O253" s="18" t="e">
        <f t="shared" si="640"/>
        <v>#DIV/0!</v>
      </c>
      <c r="P253" s="19">
        <f t="shared" si="641"/>
        <v>0</v>
      </c>
      <c r="Q253" s="19">
        <f t="shared" si="642"/>
        <v>0</v>
      </c>
      <c r="R253" s="19">
        <f t="shared" si="643"/>
        <v>0</v>
      </c>
      <c r="S253" s="19">
        <f t="shared" si="644"/>
        <v>0</v>
      </c>
      <c r="T253" s="18" t="e">
        <f t="shared" si="645"/>
        <v>#DIV/0!</v>
      </c>
      <c r="U253" s="19">
        <f t="shared" si="646"/>
        <v>0</v>
      </c>
      <c r="V253" s="19">
        <f t="shared" si="647"/>
        <v>0</v>
      </c>
      <c r="W253" s="19">
        <f t="shared" si="648"/>
        <v>0</v>
      </c>
      <c r="X253" s="19" t="e">
        <f t="shared" si="649"/>
        <v>#DIV/0!</v>
      </c>
      <c r="Y253" s="19">
        <f t="shared" si="650"/>
        <v>0</v>
      </c>
      <c r="Z253" s="19">
        <f t="shared" si="651"/>
        <v>0</v>
      </c>
      <c r="AA253" s="19" t="e">
        <f t="shared" si="652"/>
        <v>#DIV/0!</v>
      </c>
      <c r="AB253" s="19" t="e">
        <f t="shared" si="653"/>
        <v>#DIV/0!</v>
      </c>
      <c r="AC253" s="19">
        <f t="shared" si="654"/>
        <v>0</v>
      </c>
      <c r="AD253" s="19">
        <f t="shared" si="655"/>
        <v>0</v>
      </c>
      <c r="AE253" s="19" t="e">
        <f t="shared" si="656"/>
        <v>#DIV/0!</v>
      </c>
      <c r="AF253" s="19">
        <f t="shared" si="657"/>
        <v>0</v>
      </c>
      <c r="AG253" s="19">
        <f t="shared" si="658"/>
        <v>0</v>
      </c>
      <c r="AH253" s="19">
        <f t="shared" si="659"/>
        <v>0</v>
      </c>
      <c r="AI253" s="19">
        <f t="shared" si="660"/>
        <v>0</v>
      </c>
      <c r="AJ253" s="19">
        <f t="shared" si="661"/>
        <v>0</v>
      </c>
      <c r="AK253" s="19">
        <f t="shared" si="662"/>
        <v>0</v>
      </c>
      <c r="AL253" s="19">
        <f t="shared" si="663"/>
        <v>0</v>
      </c>
      <c r="AM253" s="19">
        <f t="shared" si="664"/>
        <v>0</v>
      </c>
      <c r="AN253" s="19">
        <f t="shared" si="665"/>
        <v>0</v>
      </c>
      <c r="AO253" s="30"/>
      <c r="AP253" s="17" t="s">
        <v>84</v>
      </c>
      <c r="AQ253" s="16">
        <v>100</v>
      </c>
      <c r="AR253" s="19">
        <v>0</v>
      </c>
      <c r="AS253" s="19">
        <v>0</v>
      </c>
      <c r="AT253" s="19">
        <v>0</v>
      </c>
      <c r="AU253" s="19">
        <v>0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0</v>
      </c>
      <c r="BC253" s="19">
        <v>0</v>
      </c>
      <c r="BD253" s="19">
        <v>0</v>
      </c>
      <c r="BE253" s="19">
        <v>0</v>
      </c>
      <c r="BF253" s="19">
        <v>0</v>
      </c>
      <c r="BG253" s="19">
        <v>0</v>
      </c>
      <c r="BH253" s="19">
        <v>0</v>
      </c>
      <c r="BI253" s="19">
        <v>0</v>
      </c>
      <c r="BJ253" s="19">
        <v>0</v>
      </c>
      <c r="BK253" s="19">
        <v>0</v>
      </c>
      <c r="BL253" s="19">
        <v>0</v>
      </c>
      <c r="BM253" s="19">
        <v>0</v>
      </c>
      <c r="BN253" s="19">
        <v>0</v>
      </c>
      <c r="BO253" s="19">
        <v>0</v>
      </c>
      <c r="BP253" s="19">
        <v>0</v>
      </c>
      <c r="BQ253" s="19">
        <v>0</v>
      </c>
      <c r="BR253" s="19">
        <v>0</v>
      </c>
    </row>
    <row r="254" spans="1:70" s="16" customFormat="1">
      <c r="C254" s="17"/>
      <c r="E254" s="18"/>
      <c r="F254" s="19"/>
      <c r="G254" s="19"/>
      <c r="H254" s="19"/>
      <c r="I254" s="18"/>
      <c r="J254" s="19"/>
      <c r="K254" s="19"/>
      <c r="L254" s="18"/>
      <c r="M254" s="19"/>
      <c r="N254" s="19"/>
      <c r="O254" s="18"/>
      <c r="P254" s="19"/>
      <c r="Q254" s="19"/>
      <c r="R254" s="19"/>
      <c r="S254" s="19"/>
      <c r="T254" s="18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30"/>
      <c r="AP254" s="17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</row>
    <row r="255" spans="1:70" s="16" customFormat="1">
      <c r="A255" s="16">
        <v>4</v>
      </c>
      <c r="B255" s="16">
        <v>300</v>
      </c>
      <c r="C255" s="17" t="s">
        <v>164</v>
      </c>
      <c r="D255" s="16">
        <v>24</v>
      </c>
      <c r="E255" s="18">
        <f t="shared" si="630"/>
        <v>440.4</v>
      </c>
      <c r="F255" s="19">
        <f t="shared" si="631"/>
        <v>105.6</v>
      </c>
      <c r="G255" s="19">
        <f t="shared" si="632"/>
        <v>3.2159999999999997</v>
      </c>
      <c r="H255" s="19">
        <f t="shared" si="633"/>
        <v>118.992</v>
      </c>
      <c r="I255" s="18">
        <f t="shared" si="634"/>
        <v>27.019073569482295</v>
      </c>
      <c r="J255" s="19">
        <f t="shared" si="635"/>
        <v>2.3759999999999999</v>
      </c>
      <c r="K255" s="19">
        <f t="shared" si="636"/>
        <v>40.392000000000003</v>
      </c>
      <c r="L255" s="18">
        <f t="shared" si="637"/>
        <v>9.1716621253405997</v>
      </c>
      <c r="M255" s="19">
        <f t="shared" si="638"/>
        <v>16.103999999999999</v>
      </c>
      <c r="N255" s="19">
        <f t="shared" si="639"/>
        <v>257.66399999999999</v>
      </c>
      <c r="O255" s="18">
        <f t="shared" si="640"/>
        <v>58.506811989100818</v>
      </c>
      <c r="P255" s="19">
        <f t="shared" si="641"/>
        <v>0</v>
      </c>
      <c r="Q255" s="19">
        <f t="shared" si="642"/>
        <v>0</v>
      </c>
      <c r="R255" s="19">
        <f t="shared" si="643"/>
        <v>0.91199999999999992</v>
      </c>
      <c r="S255" s="19">
        <f t="shared" si="644"/>
        <v>7.6243199999999991</v>
      </c>
      <c r="T255" s="18">
        <f t="shared" si="645"/>
        <v>1.7312261580381472</v>
      </c>
      <c r="U255" s="19">
        <f t="shared" si="646"/>
        <v>0.28799999999999998</v>
      </c>
      <c r="V255" s="19">
        <f t="shared" si="647"/>
        <v>1.464</v>
      </c>
      <c r="W255" s="19">
        <f t="shared" si="648"/>
        <v>54.167999999999999</v>
      </c>
      <c r="X255" s="19">
        <f t="shared" si="649"/>
        <v>12.299727520435967</v>
      </c>
      <c r="Y255" s="19">
        <f t="shared" si="650"/>
        <v>1.2</v>
      </c>
      <c r="Z255" s="19">
        <f t="shared" si="651"/>
        <v>0.432</v>
      </c>
      <c r="AA255" s="19">
        <f t="shared" si="652"/>
        <v>1.22</v>
      </c>
      <c r="AB255" s="19">
        <f t="shared" si="653"/>
        <v>3.3888888888888888</v>
      </c>
      <c r="AC255" s="19">
        <f t="shared" si="654"/>
        <v>0.33599999999999997</v>
      </c>
      <c r="AD255" s="19">
        <f t="shared" si="655"/>
        <v>0</v>
      </c>
      <c r="AE255" s="19" t="e">
        <f t="shared" si="656"/>
        <v>#DIV/0!</v>
      </c>
      <c r="AF255" s="19">
        <f t="shared" si="657"/>
        <v>0</v>
      </c>
      <c r="AG255" s="19">
        <f t="shared" si="658"/>
        <v>0</v>
      </c>
      <c r="AH255" s="19">
        <f t="shared" si="659"/>
        <v>0</v>
      </c>
      <c r="AI255" s="19">
        <f t="shared" si="660"/>
        <v>0</v>
      </c>
      <c r="AJ255" s="19">
        <f t="shared" si="661"/>
        <v>0</v>
      </c>
      <c r="AK255" s="19">
        <f t="shared" si="662"/>
        <v>0</v>
      </c>
      <c r="AL255" s="19">
        <f t="shared" si="663"/>
        <v>0</v>
      </c>
      <c r="AM255" s="19">
        <f t="shared" si="664"/>
        <v>0</v>
      </c>
      <c r="AN255" s="19">
        <f t="shared" si="665"/>
        <v>1834.9999999999998</v>
      </c>
      <c r="AO255" s="30"/>
      <c r="AP255" s="17" t="s">
        <v>164</v>
      </c>
      <c r="AQ255" s="16">
        <v>100</v>
      </c>
      <c r="AR255" s="19">
        <v>1835</v>
      </c>
      <c r="AS255" s="19">
        <v>440</v>
      </c>
      <c r="AT255" s="19">
        <v>13.4</v>
      </c>
      <c r="AU255" s="19">
        <v>495.8</v>
      </c>
      <c r="AV255" s="19">
        <v>9.9</v>
      </c>
      <c r="AW255" s="19">
        <v>168.3</v>
      </c>
      <c r="AX255" s="19">
        <v>67.099999999999994</v>
      </c>
      <c r="AY255" s="19">
        <v>1073.5999999999999</v>
      </c>
      <c r="AZ255" s="19">
        <v>0</v>
      </c>
      <c r="BA255" s="19">
        <v>0</v>
      </c>
      <c r="BB255" s="19">
        <v>3.8</v>
      </c>
      <c r="BC255" s="19">
        <v>31.767999999999997</v>
      </c>
      <c r="BD255" s="19">
        <v>1.2</v>
      </c>
      <c r="BE255" s="19">
        <v>6.1</v>
      </c>
      <c r="BF255" s="19">
        <v>225.7</v>
      </c>
      <c r="BG255" s="19">
        <v>5</v>
      </c>
      <c r="BH255" s="19">
        <v>1.8</v>
      </c>
      <c r="BI255" s="19">
        <v>1.4</v>
      </c>
      <c r="BJ255" s="19"/>
      <c r="BK255" s="19"/>
      <c r="BL255" s="19"/>
      <c r="BM255" s="19"/>
      <c r="BN255" s="19"/>
      <c r="BO255" s="19"/>
      <c r="BP255" s="19"/>
      <c r="BQ255" s="19"/>
      <c r="BR255" s="19">
        <v>0</v>
      </c>
    </row>
    <row r="256" spans="1:70" s="16" customFormat="1">
      <c r="A256" s="16">
        <v>4</v>
      </c>
      <c r="B256" s="16">
        <v>300</v>
      </c>
      <c r="C256" s="17" t="s">
        <v>91</v>
      </c>
      <c r="D256" s="16">
        <v>14</v>
      </c>
      <c r="E256" s="18">
        <f t="shared" si="630"/>
        <v>159.74</v>
      </c>
      <c r="F256" s="19">
        <f t="shared" si="631"/>
        <v>38.220000000000006</v>
      </c>
      <c r="G256" s="19">
        <f t="shared" si="632"/>
        <v>2.2120000000000002</v>
      </c>
      <c r="H256" s="19">
        <f t="shared" si="633"/>
        <v>81.844000000000008</v>
      </c>
      <c r="I256" s="18">
        <f t="shared" si="634"/>
        <v>51.235758106923754</v>
      </c>
      <c r="J256" s="19">
        <f t="shared" si="635"/>
        <v>4.5780000000000012</v>
      </c>
      <c r="K256" s="19">
        <f t="shared" si="636"/>
        <v>77.826000000000022</v>
      </c>
      <c r="L256" s="18">
        <f t="shared" si="637"/>
        <v>48.720420683610875</v>
      </c>
      <c r="M256" s="19">
        <f t="shared" si="638"/>
        <v>0</v>
      </c>
      <c r="N256" s="19">
        <f t="shared" si="639"/>
        <v>0</v>
      </c>
      <c r="O256" s="18">
        <f t="shared" si="640"/>
        <v>0</v>
      </c>
      <c r="P256" s="19">
        <f t="shared" si="641"/>
        <v>0</v>
      </c>
      <c r="Q256" s="19">
        <f t="shared" si="642"/>
        <v>0</v>
      </c>
      <c r="R256" s="19">
        <f t="shared" si="643"/>
        <v>0</v>
      </c>
      <c r="S256" s="19">
        <f t="shared" si="644"/>
        <v>0</v>
      </c>
      <c r="T256" s="18">
        <f t="shared" si="645"/>
        <v>0</v>
      </c>
      <c r="U256" s="19">
        <f t="shared" si="646"/>
        <v>0.23450000000000004</v>
      </c>
      <c r="V256" s="19">
        <f t="shared" si="647"/>
        <v>1.3860000000000001</v>
      </c>
      <c r="W256" s="19">
        <f t="shared" si="648"/>
        <v>51.282000000000004</v>
      </c>
      <c r="X256" s="19">
        <f t="shared" si="649"/>
        <v>32.103418054338299</v>
      </c>
      <c r="Y256" s="19">
        <f t="shared" si="650"/>
        <v>0.64400000000000002</v>
      </c>
      <c r="Z256" s="19">
        <f t="shared" si="651"/>
        <v>5.6000000000000008E-2</v>
      </c>
      <c r="AA256" s="19">
        <f t="shared" si="652"/>
        <v>2.1521739130434785</v>
      </c>
      <c r="AB256" s="19">
        <f t="shared" si="653"/>
        <v>24.75</v>
      </c>
      <c r="AC256" s="19">
        <f t="shared" si="654"/>
        <v>0</v>
      </c>
      <c r="AD256" s="19">
        <f t="shared" si="655"/>
        <v>0</v>
      </c>
      <c r="AE256" s="19" t="e">
        <f t="shared" si="656"/>
        <v>#DIV/0!</v>
      </c>
      <c r="AF256" s="19">
        <f t="shared" si="657"/>
        <v>6.0200000000000005</v>
      </c>
      <c r="AG256" s="19">
        <f t="shared" si="658"/>
        <v>0</v>
      </c>
      <c r="AH256" s="19">
        <f t="shared" si="659"/>
        <v>3.6842105263157898E-2</v>
      </c>
      <c r="AI256" s="19">
        <f t="shared" si="660"/>
        <v>0</v>
      </c>
      <c r="AJ256" s="19">
        <f t="shared" si="661"/>
        <v>0</v>
      </c>
      <c r="AK256" s="19">
        <f t="shared" si="662"/>
        <v>14.000000000000002</v>
      </c>
      <c r="AL256" s="19">
        <f t="shared" si="663"/>
        <v>23.1</v>
      </c>
      <c r="AM256" s="19">
        <f t="shared" si="664"/>
        <v>0</v>
      </c>
      <c r="AN256" s="19">
        <f t="shared" si="665"/>
        <v>1141</v>
      </c>
      <c r="AO256" s="30"/>
      <c r="AP256" s="17" t="s">
        <v>91</v>
      </c>
      <c r="AQ256" s="16">
        <v>100</v>
      </c>
      <c r="AR256" s="19">
        <v>1141</v>
      </c>
      <c r="AS256" s="19">
        <v>273</v>
      </c>
      <c r="AT256" s="19">
        <v>15.8</v>
      </c>
      <c r="AU256" s="19">
        <v>584.6</v>
      </c>
      <c r="AV256" s="19">
        <v>32.700000000000003</v>
      </c>
      <c r="AW256" s="19">
        <v>555.90000000000009</v>
      </c>
      <c r="AX256" s="19">
        <v>0</v>
      </c>
      <c r="AY256" s="19">
        <v>0</v>
      </c>
      <c r="AZ256" s="19">
        <v>0</v>
      </c>
      <c r="BA256" s="19">
        <v>0</v>
      </c>
      <c r="BB256" s="19">
        <v>0</v>
      </c>
      <c r="BC256" s="19">
        <v>0</v>
      </c>
      <c r="BD256" s="19">
        <v>1.675</v>
      </c>
      <c r="BE256" s="19">
        <v>9.9</v>
      </c>
      <c r="BF256" s="19">
        <v>366.3</v>
      </c>
      <c r="BG256" s="19">
        <v>4.5999999999999996</v>
      </c>
      <c r="BH256" s="19">
        <v>0.4</v>
      </c>
      <c r="BI256" s="19">
        <v>0</v>
      </c>
      <c r="BJ256" s="19">
        <v>0</v>
      </c>
      <c r="BK256" s="19">
        <v>43</v>
      </c>
      <c r="BL256" s="19">
        <v>0</v>
      </c>
      <c r="BM256" s="19">
        <v>0.26315789473684209</v>
      </c>
      <c r="BN256" s="19">
        <v>0</v>
      </c>
      <c r="BO256" s="19">
        <v>0</v>
      </c>
      <c r="BP256" s="19">
        <v>100</v>
      </c>
      <c r="BQ256" s="19">
        <v>165</v>
      </c>
      <c r="BR256" s="19">
        <v>0</v>
      </c>
    </row>
    <row r="257" spans="1:70" s="16" customFormat="1">
      <c r="A257" s="16">
        <v>4</v>
      </c>
      <c r="B257" s="16">
        <v>300</v>
      </c>
      <c r="C257" s="17" t="s">
        <v>104</v>
      </c>
      <c r="D257" s="16">
        <v>9.6999999999999993</v>
      </c>
      <c r="E257" s="18">
        <f t="shared" si="630"/>
        <v>296.72299999999996</v>
      </c>
      <c r="F257" s="19">
        <f t="shared" si="631"/>
        <v>72.167999999999992</v>
      </c>
      <c r="G257" s="19">
        <f t="shared" si="632"/>
        <v>7.9733999999999989</v>
      </c>
      <c r="H257" s="19">
        <f t="shared" si="633"/>
        <v>295.01579999999996</v>
      </c>
      <c r="I257" s="18">
        <f t="shared" si="634"/>
        <v>99.42464857796665</v>
      </c>
      <c r="J257" s="19">
        <f t="shared" si="635"/>
        <v>5.8199999999999988E-2</v>
      </c>
      <c r="K257" s="19">
        <f t="shared" si="636"/>
        <v>0.98939999999999984</v>
      </c>
      <c r="L257" s="18">
        <f t="shared" si="637"/>
        <v>0.33344230140568809</v>
      </c>
      <c r="M257" s="19">
        <f t="shared" si="638"/>
        <v>5.8199999999999988E-2</v>
      </c>
      <c r="N257" s="19">
        <f t="shared" si="639"/>
        <v>0.93119999999999981</v>
      </c>
      <c r="O257" s="18">
        <f t="shared" si="640"/>
        <v>0.3138280483818241</v>
      </c>
      <c r="P257" s="19">
        <f t="shared" si="641"/>
        <v>0</v>
      </c>
      <c r="Q257" s="19">
        <f t="shared" si="642"/>
        <v>0</v>
      </c>
      <c r="R257" s="19">
        <f t="shared" si="643"/>
        <v>0</v>
      </c>
      <c r="S257" s="19">
        <f t="shared" si="644"/>
        <v>0</v>
      </c>
      <c r="T257" s="18">
        <f t="shared" si="645"/>
        <v>0</v>
      </c>
      <c r="U257" s="19">
        <f t="shared" si="646"/>
        <v>0.14549999999999999</v>
      </c>
      <c r="V257" s="19">
        <f t="shared" si="647"/>
        <v>5.0536999999999992</v>
      </c>
      <c r="W257" s="19">
        <f t="shared" si="648"/>
        <v>186.98689999999996</v>
      </c>
      <c r="X257" s="19">
        <f t="shared" si="649"/>
        <v>63.017325923504409</v>
      </c>
      <c r="Y257" s="19">
        <f t="shared" si="650"/>
        <v>2.0272999999999994</v>
      </c>
      <c r="Z257" s="19">
        <f t="shared" si="651"/>
        <v>0.27159999999999995</v>
      </c>
      <c r="AA257" s="19">
        <f t="shared" si="652"/>
        <v>2.4928229665071773</v>
      </c>
      <c r="AB257" s="19">
        <f t="shared" si="653"/>
        <v>18.607142857142858</v>
      </c>
      <c r="AC257" s="19">
        <f t="shared" si="654"/>
        <v>5.8199999999999988E-2</v>
      </c>
      <c r="AD257" s="19">
        <f t="shared" si="655"/>
        <v>0</v>
      </c>
      <c r="AE257" s="19" t="e">
        <f t="shared" si="656"/>
        <v>#DIV/0!</v>
      </c>
      <c r="AF257" s="19">
        <f t="shared" si="657"/>
        <v>20.660999999999998</v>
      </c>
      <c r="AG257" s="19">
        <f t="shared" si="658"/>
        <v>0</v>
      </c>
      <c r="AH257" s="19">
        <f t="shared" si="659"/>
        <v>0.18429999999999996</v>
      </c>
      <c r="AI257" s="19">
        <f t="shared" si="660"/>
        <v>0</v>
      </c>
      <c r="AJ257" s="19">
        <f t="shared" si="661"/>
        <v>8.7299999999999989E-2</v>
      </c>
      <c r="AK257" s="19">
        <f t="shared" si="662"/>
        <v>58.975999999999992</v>
      </c>
      <c r="AL257" s="19">
        <f t="shared" si="663"/>
        <v>92.925999999999988</v>
      </c>
      <c r="AM257" s="19">
        <f t="shared" si="664"/>
        <v>0</v>
      </c>
      <c r="AN257" s="19">
        <f t="shared" si="665"/>
        <v>3058.9999999999995</v>
      </c>
      <c r="AO257" s="30"/>
      <c r="AP257" s="17" t="s">
        <v>103</v>
      </c>
      <c r="AQ257" s="16">
        <v>100</v>
      </c>
      <c r="AR257" s="19">
        <v>3059</v>
      </c>
      <c r="AS257" s="19">
        <v>744</v>
      </c>
      <c r="AT257" s="19">
        <v>82.2</v>
      </c>
      <c r="AU257" s="19">
        <v>3041.4</v>
      </c>
      <c r="AV257" s="19">
        <v>0.6</v>
      </c>
      <c r="AW257" s="19">
        <v>10.199999999999999</v>
      </c>
      <c r="AX257" s="19">
        <v>0.6</v>
      </c>
      <c r="AY257" s="19">
        <v>9.6</v>
      </c>
      <c r="AZ257" s="19">
        <v>0</v>
      </c>
      <c r="BA257" s="19">
        <v>0</v>
      </c>
      <c r="BB257" s="19">
        <v>0</v>
      </c>
      <c r="BC257" s="19">
        <v>0</v>
      </c>
      <c r="BD257" s="19">
        <v>1.5</v>
      </c>
      <c r="BE257" s="19">
        <v>52.1</v>
      </c>
      <c r="BF257" s="19">
        <v>1927.7</v>
      </c>
      <c r="BG257" s="19">
        <v>20.9</v>
      </c>
      <c r="BH257" s="19">
        <v>2.8</v>
      </c>
      <c r="BI257" s="19">
        <v>0.6</v>
      </c>
      <c r="BJ257" s="19">
        <v>0</v>
      </c>
      <c r="BK257" s="19">
        <v>213</v>
      </c>
      <c r="BL257" s="19">
        <v>0</v>
      </c>
      <c r="BM257" s="19">
        <v>1.9</v>
      </c>
      <c r="BN257" s="19">
        <v>0</v>
      </c>
      <c r="BO257" s="19">
        <v>0.9</v>
      </c>
      <c r="BP257" s="19">
        <v>608</v>
      </c>
      <c r="BQ257" s="19">
        <v>958</v>
      </c>
      <c r="BR257" s="19">
        <v>0</v>
      </c>
    </row>
    <row r="258" spans="1:70" s="20" customFormat="1">
      <c r="A258" s="16"/>
      <c r="C258" s="26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BR258" s="22"/>
    </row>
    <row r="259" spans="1:70" s="16" customFormat="1">
      <c r="B259" s="20"/>
      <c r="C259" s="21" t="s">
        <v>26</v>
      </c>
      <c r="D259" s="20">
        <f>SUM(D242:D258)</f>
        <v>522.5</v>
      </c>
      <c r="E259" s="22">
        <f>SUM(E242:E258)</f>
        <v>2774.5975874999995</v>
      </c>
      <c r="F259" s="22">
        <f>SUM(F242:F258)</f>
        <v>665.52861423444983</v>
      </c>
      <c r="G259" s="22">
        <f>SUM(G242:G258)</f>
        <v>22.606687499999996</v>
      </c>
      <c r="H259" s="22">
        <f>SUM(H242:H258)</f>
        <v>836.44743749999998</v>
      </c>
      <c r="I259" s="23">
        <f>H259/$E259*100</f>
        <v>30.146621667528578</v>
      </c>
      <c r="J259" s="22">
        <f>SUM(J242:J258)</f>
        <v>24.584491666666672</v>
      </c>
      <c r="K259" s="22">
        <f>SUM(K242:K258)</f>
        <v>417.93635833333332</v>
      </c>
      <c r="L259" s="23">
        <f>K259/$E259*100</f>
        <v>15.062954001553329</v>
      </c>
      <c r="M259" s="22">
        <f>SUM(M242:M258)</f>
        <v>86.734054166666681</v>
      </c>
      <c r="N259" s="22">
        <f>SUM(N242:N258)</f>
        <v>1387.7448666666669</v>
      </c>
      <c r="O259" s="23">
        <f>N259/$E259*100</f>
        <v>50.016077031086482</v>
      </c>
      <c r="P259" s="22">
        <f>SUM(P242:P258)</f>
        <v>0</v>
      </c>
      <c r="Q259" s="22">
        <f>SUM(Q242:Q258)</f>
        <v>0</v>
      </c>
      <c r="R259" s="22">
        <f>SUM(R242:R258)</f>
        <v>17.283625000000001</v>
      </c>
      <c r="S259" s="22">
        <f>SUM(S242:S258)</f>
        <v>144.491105</v>
      </c>
      <c r="T259" s="23">
        <f>S259/$E259*100</f>
        <v>5.2076418451077462</v>
      </c>
      <c r="U259" s="22">
        <f>SUM(U242:U258)</f>
        <v>3.5088500000000002</v>
      </c>
      <c r="V259" s="22">
        <f>SUM(V242:V258)</f>
        <v>9.0334624999999988</v>
      </c>
      <c r="W259" s="22">
        <f>SUM(W242:W258)</f>
        <v>334.23811249999994</v>
      </c>
      <c r="X259" s="23">
        <f>W259/$E259*100</f>
        <v>12.046363552170428</v>
      </c>
      <c r="Y259" s="22">
        <f>SUM(Y242:Y258)</f>
        <v>7.4982999999999995</v>
      </c>
      <c r="Z259" s="22">
        <f>SUM(Z242:Z258)</f>
        <v>1.6013999999999999</v>
      </c>
      <c r="AA259" s="22">
        <f>V259/Y259</f>
        <v>1.2047347398743715</v>
      </c>
      <c r="AB259" s="22">
        <f>V259/Z259</f>
        <v>5.6409782065692511</v>
      </c>
      <c r="AC259" s="22">
        <f>SUM(AC242:AC258)</f>
        <v>18.737720833333334</v>
      </c>
      <c r="AD259" s="22">
        <f>SUM(AD242:AD258)</f>
        <v>47.088333333333331</v>
      </c>
      <c r="AE259" s="22">
        <f>AC259/AD259</f>
        <v>0.3979270342972428</v>
      </c>
      <c r="AF259" s="22">
        <f t="shared" ref="AF259:AM259" si="666">SUM(AF242:AF258)</f>
        <v>26.680999999999997</v>
      </c>
      <c r="AG259" s="22">
        <f t="shared" si="666"/>
        <v>0</v>
      </c>
      <c r="AH259" s="22">
        <f t="shared" si="666"/>
        <v>1.1910421052631577</v>
      </c>
      <c r="AI259" s="22">
        <f t="shared" si="666"/>
        <v>41.900000000000006</v>
      </c>
      <c r="AJ259" s="22">
        <f t="shared" si="666"/>
        <v>8.7299999999999989E-2</v>
      </c>
      <c r="AK259" s="22">
        <f t="shared" si="666"/>
        <v>1396.9759999999999</v>
      </c>
      <c r="AL259" s="22">
        <f t="shared" si="666"/>
        <v>116.02599999999998</v>
      </c>
      <c r="AM259" s="22">
        <f t="shared" si="666"/>
        <v>80</v>
      </c>
      <c r="AN259" s="22">
        <f>E259/D259*100</f>
        <v>531.02346172248792</v>
      </c>
      <c r="BR259" s="22"/>
    </row>
    <row r="260" spans="1:70" s="16" customFormat="1">
      <c r="B260" s="20"/>
      <c r="C260" s="21" t="s">
        <v>3</v>
      </c>
      <c r="D260" s="20"/>
      <c r="E260" s="23">
        <f>SUM(G260,J260,M260,R260)</f>
        <v>2786.6197675000003</v>
      </c>
      <c r="F260" s="24"/>
      <c r="G260" s="23">
        <f>G259*37</f>
        <v>836.44743749999986</v>
      </c>
      <c r="H260" s="23"/>
      <c r="I260" s="23"/>
      <c r="J260" s="23">
        <f>J259*17</f>
        <v>417.93635833333343</v>
      </c>
      <c r="K260" s="23"/>
      <c r="L260" s="23"/>
      <c r="M260" s="23">
        <f>M259*16</f>
        <v>1387.7448666666669</v>
      </c>
      <c r="N260" s="24"/>
      <c r="O260" s="23"/>
      <c r="P260" s="24"/>
      <c r="Q260" s="22"/>
      <c r="R260" s="23">
        <f>R259*8.36</f>
        <v>144.491105</v>
      </c>
      <c r="S260" s="24"/>
      <c r="T260" s="23"/>
      <c r="U260" s="22"/>
      <c r="V260" s="22"/>
      <c r="W260" s="22"/>
      <c r="X260" s="23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BR260" s="19"/>
    </row>
    <row r="261" spans="1:70" s="16" customFormat="1">
      <c r="B261" s="20"/>
      <c r="C261" s="21" t="s">
        <v>46</v>
      </c>
      <c r="D261" s="20"/>
      <c r="E261" s="22"/>
      <c r="F261" s="22"/>
      <c r="G261" s="24">
        <f>G260/$E260*100</f>
        <v>30.016561543680346</v>
      </c>
      <c r="H261" s="24"/>
      <c r="I261" s="23"/>
      <c r="J261" s="24">
        <f>J260/$E260*100</f>
        <v>14.997968621613655</v>
      </c>
      <c r="K261" s="24"/>
      <c r="L261" s="23"/>
      <c r="M261" s="24">
        <f>M260/$E260*100</f>
        <v>49.800295069020997</v>
      </c>
      <c r="N261" s="22"/>
      <c r="O261" s="23"/>
      <c r="P261" s="22"/>
      <c r="Q261" s="22"/>
      <c r="R261" s="24">
        <f>R260/$E260*100</f>
        <v>5.1851747656849989</v>
      </c>
      <c r="S261" s="22"/>
      <c r="T261" s="23"/>
      <c r="U261" s="22"/>
      <c r="V261" s="22"/>
      <c r="W261" s="22"/>
      <c r="X261" s="23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BR261" s="19"/>
    </row>
    <row r="262" spans="1:70" s="16" customFormat="1">
      <c r="A262" s="20"/>
      <c r="B262" s="20"/>
      <c r="C262" s="21" t="s">
        <v>47</v>
      </c>
      <c r="D262" s="25">
        <f>E260/D259*100</f>
        <v>533.32435741626796</v>
      </c>
      <c r="E262" s="22"/>
      <c r="F262" s="22"/>
      <c r="G262" s="22"/>
      <c r="H262" s="22"/>
      <c r="I262" s="23"/>
      <c r="J262" s="22"/>
      <c r="K262" s="22"/>
      <c r="L262" s="23"/>
      <c r="M262" s="22"/>
      <c r="N262" s="22"/>
      <c r="O262" s="23">
        <f>SUM(M261:R261)</f>
        <v>54.985469834705995</v>
      </c>
      <c r="P262" s="22"/>
      <c r="Q262" s="22"/>
      <c r="R262" s="22"/>
      <c r="S262" s="22"/>
      <c r="T262" s="22"/>
      <c r="U262" s="22"/>
      <c r="V262" s="22"/>
      <c r="W262" s="22"/>
      <c r="X262" s="23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BR262" s="19"/>
    </row>
    <row r="263" spans="1:70" s="16" customFormat="1">
      <c r="A263" s="20"/>
      <c r="B263" s="20"/>
      <c r="C263" s="21"/>
      <c r="D263" s="20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BR263" s="19"/>
    </row>
    <row r="264" spans="1:70" s="20" customFormat="1">
      <c r="A264" s="16"/>
      <c r="C264" s="26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BR264" s="22"/>
    </row>
    <row r="265" spans="1:70">
      <c r="A265" s="1" t="s">
        <v>0</v>
      </c>
      <c r="B265" s="1" t="s">
        <v>48</v>
      </c>
      <c r="C265" s="1" t="s">
        <v>2</v>
      </c>
      <c r="D265" s="3" t="s">
        <v>3</v>
      </c>
      <c r="E265" s="3" t="s">
        <v>28</v>
      </c>
      <c r="F265" s="4" t="s">
        <v>40</v>
      </c>
      <c r="G265" s="4" t="s">
        <v>4</v>
      </c>
      <c r="H265" s="4" t="s">
        <v>5</v>
      </c>
      <c r="I265" s="12" t="s">
        <v>29</v>
      </c>
      <c r="J265" s="4" t="s">
        <v>41</v>
      </c>
      <c r="K265" s="4" t="s">
        <v>42</v>
      </c>
      <c r="L265" s="12" t="s">
        <v>43</v>
      </c>
      <c r="M265" s="4" t="s">
        <v>6</v>
      </c>
      <c r="N265" s="4" t="s">
        <v>7</v>
      </c>
      <c r="O265" s="12" t="s">
        <v>44</v>
      </c>
      <c r="P265" s="4" t="s">
        <v>10</v>
      </c>
      <c r="Q265" s="4" t="s">
        <v>11</v>
      </c>
      <c r="R265" s="4" t="s">
        <v>62</v>
      </c>
      <c r="S265" s="4" t="s">
        <v>63</v>
      </c>
      <c r="T265" s="12" t="s">
        <v>64</v>
      </c>
      <c r="U265" s="4" t="s">
        <v>12</v>
      </c>
      <c r="V265" s="4" t="s">
        <v>13</v>
      </c>
      <c r="W265" s="4" t="s">
        <v>49</v>
      </c>
      <c r="X265" s="4" t="s">
        <v>50</v>
      </c>
      <c r="Y265" s="4" t="s">
        <v>14</v>
      </c>
      <c r="Z265" s="4" t="s">
        <v>15</v>
      </c>
      <c r="AA265" s="4" t="s">
        <v>30</v>
      </c>
      <c r="AB265" s="4" t="s">
        <v>31</v>
      </c>
      <c r="AC265" s="4" t="s">
        <v>18</v>
      </c>
      <c r="AD265" s="4" t="s">
        <v>17</v>
      </c>
      <c r="AE265" s="4" t="s">
        <v>51</v>
      </c>
      <c r="AF265" s="4" t="s">
        <v>16</v>
      </c>
      <c r="AG265" s="4" t="s">
        <v>19</v>
      </c>
      <c r="AH265" s="4" t="s">
        <v>20</v>
      </c>
      <c r="AI265" s="4" t="s">
        <v>21</v>
      </c>
      <c r="AJ265" s="4" t="s">
        <v>22</v>
      </c>
      <c r="AK265" s="4" t="s">
        <v>23</v>
      </c>
      <c r="AL265" s="4" t="s">
        <v>24</v>
      </c>
      <c r="AM265" s="16" t="s">
        <v>58</v>
      </c>
      <c r="AN265" s="4"/>
      <c r="AO265" s="4"/>
      <c r="AP265" s="4"/>
      <c r="AQ265" s="4"/>
      <c r="AR265" s="4"/>
      <c r="AS265" s="4"/>
      <c r="AT265" s="4"/>
      <c r="AV265" s="4"/>
    </row>
    <row r="266" spans="1:70">
      <c r="A266" s="1">
        <v>1</v>
      </c>
      <c r="B266" s="1" t="s">
        <v>52</v>
      </c>
      <c r="C266" s="4">
        <f>D13</f>
        <v>522.5</v>
      </c>
      <c r="D266" s="3">
        <f>H266+K266+N266+S266</f>
        <v>2786.6435178245611</v>
      </c>
      <c r="E266" s="3">
        <f>D266/4.18</f>
        <v>666.66112866616299</v>
      </c>
      <c r="F266" s="4">
        <f>D266/C266*100</f>
        <v>533.3289029329303</v>
      </c>
      <c r="G266" s="4">
        <f>G13</f>
        <v>22.583133333333329</v>
      </c>
      <c r="H266" s="4">
        <f>G266*37</f>
        <v>835.57593333333318</v>
      </c>
      <c r="I266" s="12">
        <f>H266/$D266*100</f>
        <v>29.985031382329062</v>
      </c>
      <c r="J266" s="4">
        <f>J13</f>
        <v>24.604068421052631</v>
      </c>
      <c r="K266" s="4">
        <f>J266*17</f>
        <v>418.2691631578947</v>
      </c>
      <c r="L266" s="12">
        <f>K266/$D266*100</f>
        <v>15.009783651280353</v>
      </c>
      <c r="M266" s="4">
        <f>M13</f>
        <v>87.289699999999996</v>
      </c>
      <c r="N266" s="4">
        <f>M266*16</f>
        <v>1396.6351999999999</v>
      </c>
      <c r="O266" s="12">
        <f>N266/$D266*100</f>
        <v>50.118904376054033</v>
      </c>
      <c r="P266" s="4">
        <f>P13</f>
        <v>0</v>
      </c>
      <c r="Q266" s="4">
        <f>Q13</f>
        <v>0</v>
      </c>
      <c r="R266" s="4">
        <f>R13</f>
        <v>16.287466666666671</v>
      </c>
      <c r="S266" s="4">
        <f>R266*8.36</f>
        <v>136.16322133333335</v>
      </c>
      <c r="T266" s="12">
        <f>S266/$D266*100</f>
        <v>4.8862805903365567</v>
      </c>
      <c r="U266" s="4">
        <f t="shared" ref="U266:AM266" si="667">U13</f>
        <v>2.4955249999999998</v>
      </c>
      <c r="V266" s="4">
        <f t="shared" si="667"/>
        <v>12.240077192982456</v>
      </c>
      <c r="W266" s="4">
        <f t="shared" si="667"/>
        <v>452.88285614035084</v>
      </c>
      <c r="X266" s="4" t="e">
        <f t="shared" si="667"/>
        <v>#DIV/0!</v>
      </c>
      <c r="Y266" s="4">
        <f t="shared" si="667"/>
        <v>5.3998771929824558</v>
      </c>
      <c r="Z266" s="4">
        <f t="shared" si="667"/>
        <v>1.3301228070175439</v>
      </c>
      <c r="AA266" s="4" t="e">
        <f t="shared" si="667"/>
        <v>#DIV/0!</v>
      </c>
      <c r="AB266" s="4" t="e">
        <f t="shared" si="667"/>
        <v>#DIV/0!</v>
      </c>
      <c r="AC266" s="4">
        <f t="shared" si="667"/>
        <v>16.361666666666668</v>
      </c>
      <c r="AD266" s="4">
        <f t="shared" si="667"/>
        <v>38.783666666666662</v>
      </c>
      <c r="AE266" s="4" t="e">
        <f t="shared" si="667"/>
        <v>#DIV/0!</v>
      </c>
      <c r="AF266" s="4">
        <f t="shared" si="667"/>
        <v>50.673842105263155</v>
      </c>
      <c r="AG266" s="4">
        <f t="shared" si="667"/>
        <v>0</v>
      </c>
      <c r="AH266" s="4">
        <f t="shared" si="667"/>
        <v>0.42469473684210524</v>
      </c>
      <c r="AI266" s="4">
        <f t="shared" si="667"/>
        <v>0.996</v>
      </c>
      <c r="AJ266" s="4">
        <f t="shared" si="667"/>
        <v>0.16200000000000001</v>
      </c>
      <c r="AK266" s="4">
        <f t="shared" si="667"/>
        <v>130.904</v>
      </c>
      <c r="AL266" s="4">
        <f t="shared" si="667"/>
        <v>213.98099999999999</v>
      </c>
      <c r="AM266" s="4">
        <f t="shared" si="667"/>
        <v>79.994</v>
      </c>
      <c r="AN266" s="4"/>
      <c r="AO266" s="4"/>
      <c r="AP266" s="4"/>
      <c r="AQ266" s="4"/>
      <c r="AR266" s="4"/>
      <c r="AS266" s="4"/>
      <c r="AU266" s="4"/>
    </row>
    <row r="267" spans="1:70">
      <c r="A267" s="1">
        <v>1</v>
      </c>
      <c r="B267" s="1" t="s">
        <v>53</v>
      </c>
      <c r="C267" s="4">
        <f>D39</f>
        <v>522.5</v>
      </c>
      <c r="D267" s="3">
        <f>H267+K267+N267+S267</f>
        <v>2786.6702550367895</v>
      </c>
      <c r="E267" s="3">
        <f t="shared" ref="E267:E270" si="668">D267/4.18</f>
        <v>666.66752512841856</v>
      </c>
      <c r="F267" s="4">
        <f>D267/C267*100</f>
        <v>533.33402010273483</v>
      </c>
      <c r="G267" s="4">
        <f>G39</f>
        <v>22.586395652173913</v>
      </c>
      <c r="H267" s="4">
        <f>G267*37</f>
        <v>835.69663913043473</v>
      </c>
      <c r="I267" s="12">
        <f>H267/$D267*100</f>
        <v>29.989075227682505</v>
      </c>
      <c r="J267" s="4">
        <f>J39</f>
        <v>24.614211594202903</v>
      </c>
      <c r="K267" s="4">
        <f>J267*17</f>
        <v>418.44159710144936</v>
      </c>
      <c r="L267" s="12">
        <f>K267/$D267*100</f>
        <v>15.015827450166869</v>
      </c>
      <c r="M267" s="4">
        <f>M39</f>
        <v>89.796687736900779</v>
      </c>
      <c r="N267" s="4">
        <f>M267*16</f>
        <v>1436.7470037904125</v>
      </c>
      <c r="O267" s="12">
        <f>N267/$D267*100</f>
        <v>51.557840443933131</v>
      </c>
      <c r="P267" s="4">
        <f>P39</f>
        <v>0</v>
      </c>
      <c r="Q267" s="4">
        <f>Q39</f>
        <v>0</v>
      </c>
      <c r="R267" s="4">
        <f>R39</f>
        <v>11.457537681159423</v>
      </c>
      <c r="S267" s="4">
        <f t="shared" ref="S267:S288" si="669">R267*8.36</f>
        <v>95.785015014492771</v>
      </c>
      <c r="T267" s="12">
        <f>S267/$D267*100</f>
        <v>3.4372568782174846</v>
      </c>
      <c r="U267" s="4">
        <f t="shared" ref="U267:AM267" si="670">U39</f>
        <v>2.111815</v>
      </c>
      <c r="V267" s="4">
        <f t="shared" si="670"/>
        <v>5.759553623188407</v>
      </c>
      <c r="W267" s="4">
        <f t="shared" si="670"/>
        <v>213.10348405797103</v>
      </c>
      <c r="X267" s="4">
        <f t="shared" si="670"/>
        <v>7.685426262270088</v>
      </c>
      <c r="Y267" s="4">
        <f t="shared" si="670"/>
        <v>8.7505536231884058</v>
      </c>
      <c r="Z267" s="4">
        <f t="shared" si="670"/>
        <v>5.2186275362318852</v>
      </c>
      <c r="AA267" s="4">
        <f t="shared" si="670"/>
        <v>0.65819305511435977</v>
      </c>
      <c r="AB267" s="4">
        <f t="shared" si="670"/>
        <v>1.1036529400117139</v>
      </c>
      <c r="AC267" s="4">
        <f t="shared" si="670"/>
        <v>18.871611594202896</v>
      </c>
      <c r="AD267" s="4">
        <f t="shared" si="670"/>
        <v>65.956337681159425</v>
      </c>
      <c r="AE267" s="4">
        <f t="shared" si="670"/>
        <v>0.28612279361887027</v>
      </c>
      <c r="AF267" s="4">
        <f t="shared" si="670"/>
        <v>94.440559999999991</v>
      </c>
      <c r="AG267" s="4">
        <f t="shared" si="670"/>
        <v>6.3739118773690064</v>
      </c>
      <c r="AH267" s="4">
        <f t="shared" si="670"/>
        <v>1.9856075179487174</v>
      </c>
      <c r="AI267" s="4">
        <f t="shared" si="670"/>
        <v>15.166098461538478</v>
      </c>
      <c r="AJ267" s="4">
        <f t="shared" si="670"/>
        <v>0.46578240000000004</v>
      </c>
      <c r="AK267" s="4">
        <f t="shared" si="670"/>
        <v>501.82519999999994</v>
      </c>
      <c r="AL267" s="4">
        <f t="shared" si="670"/>
        <v>52.1145</v>
      </c>
      <c r="AM267" s="4">
        <f t="shared" si="670"/>
        <v>80</v>
      </c>
      <c r="AN267" s="4"/>
      <c r="AO267" s="4"/>
      <c r="AP267" s="4"/>
      <c r="AQ267" s="4"/>
      <c r="AR267" s="4"/>
      <c r="AS267" s="4"/>
      <c r="AU267" s="4"/>
    </row>
    <row r="268" spans="1:70">
      <c r="A268" s="13">
        <v>1</v>
      </c>
      <c r="B268" s="13" t="s">
        <v>54</v>
      </c>
      <c r="C268" s="14">
        <f>D61</f>
        <v>986.70000000000016</v>
      </c>
      <c r="D268" s="15">
        <f>H268+K268+N268+S268</f>
        <v>2786.6272360000003</v>
      </c>
      <c r="E268" s="15">
        <f t="shared" si="668"/>
        <v>666.65723349282302</v>
      </c>
      <c r="F268" s="14">
        <f>D268/C268*100</f>
        <v>282.41889490219927</v>
      </c>
      <c r="G268" s="14">
        <f>G61</f>
        <v>22.595700000000001</v>
      </c>
      <c r="H268" s="14">
        <f>G268*37</f>
        <v>836.04090000000008</v>
      </c>
      <c r="I268" s="36">
        <f>H268/$D268*100</f>
        <v>30.001892222946751</v>
      </c>
      <c r="J268" s="14">
        <f>J61</f>
        <v>24.583028571428578</v>
      </c>
      <c r="K268" s="14">
        <f>J268*17</f>
        <v>417.91148571428585</v>
      </c>
      <c r="L268" s="36">
        <f>K268/$D268*100</f>
        <v>14.997035854503713</v>
      </c>
      <c r="M268" s="14">
        <f>M61</f>
        <v>90.818485714285714</v>
      </c>
      <c r="N268" s="14">
        <f>M268*16</f>
        <v>1453.0957714285714</v>
      </c>
      <c r="O268" s="36">
        <f>N268/$D268*100</f>
        <v>52.145322942956099</v>
      </c>
      <c r="P268" s="14">
        <f>P61</f>
        <v>0</v>
      </c>
      <c r="Q268" s="14">
        <f>Q61</f>
        <v>0</v>
      </c>
      <c r="R268" s="14">
        <f>R61</f>
        <v>9.5190285714285725</v>
      </c>
      <c r="S268" s="14">
        <f t="shared" si="669"/>
        <v>79.579078857142861</v>
      </c>
      <c r="T268" s="36">
        <f>S268/$D268*100</f>
        <v>2.855748979593439</v>
      </c>
      <c r="U268" s="14">
        <f t="shared" ref="U268:AM268" si="671">U61</f>
        <v>1.8675550000000001</v>
      </c>
      <c r="V268" s="14">
        <f t="shared" si="671"/>
        <v>5.8068000000000008</v>
      </c>
      <c r="W268" s="14">
        <f t="shared" si="671"/>
        <v>214.85160000000002</v>
      </c>
      <c r="X268" s="14">
        <f t="shared" si="671"/>
        <v>7.7380950871710512</v>
      </c>
      <c r="Y268" s="14">
        <f t="shared" si="671"/>
        <v>9.7860999999999994</v>
      </c>
      <c r="Z268" s="14">
        <f t="shared" si="671"/>
        <v>3.2479999999999998</v>
      </c>
      <c r="AA268" s="14">
        <f t="shared" si="671"/>
        <v>0.59337223204340861</v>
      </c>
      <c r="AB268" s="14">
        <f t="shared" si="671"/>
        <v>1.7878078817733993</v>
      </c>
      <c r="AC268" s="14">
        <f t="shared" si="671"/>
        <v>38.977228571428569</v>
      </c>
      <c r="AD268" s="14">
        <f t="shared" si="671"/>
        <v>45.8504</v>
      </c>
      <c r="AE268" s="14">
        <f t="shared" si="671"/>
        <v>0.85009571500856196</v>
      </c>
      <c r="AF268" s="14">
        <f t="shared" si="671"/>
        <v>17.619</v>
      </c>
      <c r="AG268" s="14">
        <f t="shared" si="671"/>
        <v>4.3784285714285716</v>
      </c>
      <c r="AH268" s="14">
        <f t="shared" si="671"/>
        <v>8.568325864661654</v>
      </c>
      <c r="AI268" s="14">
        <f t="shared" si="671"/>
        <v>57.67885714285714</v>
      </c>
      <c r="AJ268" s="14">
        <f t="shared" si="671"/>
        <v>0.43590000000000001</v>
      </c>
      <c r="AK268" s="14">
        <f t="shared" si="671"/>
        <v>2313.1508571428571</v>
      </c>
      <c r="AL268" s="14">
        <f t="shared" si="671"/>
        <v>71.406000000000006</v>
      </c>
      <c r="AM268" s="14">
        <f t="shared" si="671"/>
        <v>80</v>
      </c>
      <c r="AN268" s="4"/>
      <c r="AO268" s="4"/>
      <c r="AP268" s="4"/>
      <c r="AQ268" s="4"/>
      <c r="AR268" s="4"/>
      <c r="AS268" s="4"/>
      <c r="AU268" s="4"/>
    </row>
    <row r="269" spans="1:70">
      <c r="A269" s="1">
        <v>1</v>
      </c>
      <c r="B269" s="1" t="s">
        <v>45</v>
      </c>
      <c r="C269" s="4">
        <f t="shared" ref="C269:D269" si="672">AVERAGE(C266:C268)</f>
        <v>677.23333333333346</v>
      </c>
      <c r="D269" s="3">
        <f t="shared" si="672"/>
        <v>2786.6470029537836</v>
      </c>
      <c r="E269" s="3">
        <f t="shared" si="668"/>
        <v>666.66196242913486</v>
      </c>
      <c r="F269" s="4">
        <f t="shared" ref="F269:AM269" si="673">AVERAGE(F266:F268)</f>
        <v>449.69393931262152</v>
      </c>
      <c r="G269" s="4">
        <f t="shared" si="673"/>
        <v>22.588409661835744</v>
      </c>
      <c r="H269" s="4">
        <f t="shared" si="673"/>
        <v>835.77115748792266</v>
      </c>
      <c r="I269" s="12">
        <f t="shared" si="673"/>
        <v>29.991999610986102</v>
      </c>
      <c r="J269" s="4">
        <f t="shared" si="673"/>
        <v>24.600436195561372</v>
      </c>
      <c r="K269" s="4">
        <f t="shared" si="673"/>
        <v>418.20741532454332</v>
      </c>
      <c r="L269" s="12">
        <f t="shared" si="673"/>
        <v>15.007548985316978</v>
      </c>
      <c r="M269" s="4">
        <f t="shared" si="673"/>
        <v>89.301624483728844</v>
      </c>
      <c r="N269" s="4">
        <f t="shared" si="673"/>
        <v>1428.8259917396615</v>
      </c>
      <c r="O269" s="12">
        <f t="shared" si="673"/>
        <v>51.274022587647757</v>
      </c>
      <c r="P269" s="4">
        <f t="shared" si="673"/>
        <v>0</v>
      </c>
      <c r="Q269" s="4">
        <f t="shared" si="673"/>
        <v>0</v>
      </c>
      <c r="R269" s="4">
        <f t="shared" si="673"/>
        <v>12.421344306418222</v>
      </c>
      <c r="S269" s="4">
        <f t="shared" si="669"/>
        <v>103.84243840165632</v>
      </c>
      <c r="T269" s="12">
        <f t="shared" ref="T269" si="674">AVERAGE(T266:T268)</f>
        <v>3.7264288160491605</v>
      </c>
      <c r="U269" s="4">
        <f t="shared" si="673"/>
        <v>2.1582983333333332</v>
      </c>
      <c r="V269" s="4">
        <f t="shared" si="673"/>
        <v>7.9354769387236219</v>
      </c>
      <c r="W269" s="4">
        <f t="shared" si="673"/>
        <v>293.61264673277395</v>
      </c>
      <c r="X269" s="4" t="e">
        <f t="shared" si="673"/>
        <v>#DIV/0!</v>
      </c>
      <c r="Y269" s="4">
        <f t="shared" si="673"/>
        <v>7.9788436053902858</v>
      </c>
      <c r="Z269" s="4">
        <f t="shared" si="673"/>
        <v>3.2655834477498096</v>
      </c>
      <c r="AA269" s="4" t="e">
        <f t="shared" si="673"/>
        <v>#DIV/0!</v>
      </c>
      <c r="AB269" s="4" t="e">
        <f t="shared" si="673"/>
        <v>#DIV/0!</v>
      </c>
      <c r="AC269" s="4">
        <f t="shared" si="673"/>
        <v>24.736835610766047</v>
      </c>
      <c r="AD269" s="4">
        <f t="shared" si="673"/>
        <v>50.196801449275362</v>
      </c>
      <c r="AE269" s="4" t="e">
        <f t="shared" si="673"/>
        <v>#DIV/0!</v>
      </c>
      <c r="AF269" s="4">
        <f t="shared" si="673"/>
        <v>54.244467368421049</v>
      </c>
      <c r="AG269" s="4">
        <f t="shared" si="673"/>
        <v>3.5841134829325263</v>
      </c>
      <c r="AH269" s="4">
        <f t="shared" si="673"/>
        <v>3.6595427064841588</v>
      </c>
      <c r="AI269" s="4">
        <f t="shared" si="673"/>
        <v>24.613651868131871</v>
      </c>
      <c r="AJ269" s="4">
        <f t="shared" si="673"/>
        <v>0.35456080000000001</v>
      </c>
      <c r="AK269" s="4">
        <f t="shared" si="673"/>
        <v>981.96001904761908</v>
      </c>
      <c r="AL269" s="4">
        <f t="shared" si="673"/>
        <v>112.5005</v>
      </c>
      <c r="AM269" s="4">
        <f t="shared" si="673"/>
        <v>79.998000000000005</v>
      </c>
      <c r="AN269" s="4"/>
      <c r="AO269" s="4"/>
      <c r="AP269" s="4"/>
      <c r="AQ269" s="4"/>
      <c r="AR269" s="4"/>
      <c r="AS269" s="4"/>
      <c r="AU269" s="4"/>
    </row>
    <row r="270" spans="1:70">
      <c r="A270" s="6">
        <v>1</v>
      </c>
      <c r="B270" s="6" t="s">
        <v>26</v>
      </c>
      <c r="C270" s="8">
        <f>SUM(C266:C268)</f>
        <v>2031.7000000000003</v>
      </c>
      <c r="D270" s="7">
        <f>SUM(D266:D268)</f>
        <v>8359.9410088613513</v>
      </c>
      <c r="E270" s="7">
        <f t="shared" si="668"/>
        <v>1999.9858872874047</v>
      </c>
      <c r="F270" s="4">
        <f>D270/C270*100</f>
        <v>411.4751690141926</v>
      </c>
      <c r="G270" s="8">
        <f>SUM(G266:G268)</f>
        <v>67.765228985507235</v>
      </c>
      <c r="H270" s="4">
        <f>G270*37</f>
        <v>2507.3134724637675</v>
      </c>
      <c r="I270" s="9">
        <f>H270/$D270*100</f>
        <v>29.991999582366326</v>
      </c>
      <c r="J270" s="8">
        <f>SUM(J266:J268)</f>
        <v>73.801308586684115</v>
      </c>
      <c r="K270" s="4">
        <f>J270*17</f>
        <v>1254.62224597363</v>
      </c>
      <c r="L270" s="9">
        <f>K270/$D270*100</f>
        <v>15.007549032268988</v>
      </c>
      <c r="M270" s="8">
        <f>SUM(M266:M268)</f>
        <v>267.90487345118652</v>
      </c>
      <c r="N270" s="4">
        <f>M270*16</f>
        <v>4286.4779752189843</v>
      </c>
      <c r="O270" s="9">
        <f>N270/$D270*100</f>
        <v>51.274021798424329</v>
      </c>
      <c r="P270" s="8">
        <f>SUM(P266:P268)</f>
        <v>0</v>
      </c>
      <c r="Q270" s="8">
        <f>SUM(Q266:Q268)</f>
        <v>0</v>
      </c>
      <c r="R270" s="8">
        <f>SUM(R266:R268)</f>
        <v>37.264032919254667</v>
      </c>
      <c r="S270" s="4">
        <f t="shared" si="669"/>
        <v>311.527315204969</v>
      </c>
      <c r="T270" s="9">
        <f>S270/$D270*100</f>
        <v>3.7264295869403505</v>
      </c>
      <c r="U270" s="8">
        <f t="shared" ref="U270:Z270" si="675">SUM(U266:U268)</f>
        <v>6.4748950000000001</v>
      </c>
      <c r="V270" s="8">
        <f t="shared" si="675"/>
        <v>23.806430816170867</v>
      </c>
      <c r="W270" s="8">
        <f t="shared" si="675"/>
        <v>880.8379401983218</v>
      </c>
      <c r="X270" s="8" t="e">
        <f t="shared" si="675"/>
        <v>#DIV/0!</v>
      </c>
      <c r="Y270" s="8">
        <f t="shared" si="675"/>
        <v>23.936530816170858</v>
      </c>
      <c r="Z270" s="8">
        <f t="shared" si="675"/>
        <v>9.7967503432494283</v>
      </c>
      <c r="AA270" s="22">
        <f>V270/Y270</f>
        <v>0.99456479299364053</v>
      </c>
      <c r="AB270" s="22">
        <f>V270/Z270</f>
        <v>2.4300334276227606</v>
      </c>
      <c r="AC270" s="8">
        <f t="shared" ref="AC270:AD270" si="676">SUM(AC266:AC268)</f>
        <v>74.210506832298137</v>
      </c>
      <c r="AD270" s="8">
        <f t="shared" si="676"/>
        <v>150.59040434782608</v>
      </c>
      <c r="AE270" s="22">
        <f>AC270/AD270</f>
        <v>0.49279704874747843</v>
      </c>
      <c r="AF270" s="8">
        <f t="shared" ref="AF270:AM270" si="677">SUM(AF266:AF268)</f>
        <v>162.73340210526314</v>
      </c>
      <c r="AG270" s="8">
        <f t="shared" si="677"/>
        <v>10.752340448797579</v>
      </c>
      <c r="AH270" s="8">
        <f t="shared" si="677"/>
        <v>10.978628119452477</v>
      </c>
      <c r="AI270" s="8">
        <f t="shared" si="677"/>
        <v>73.840955604395617</v>
      </c>
      <c r="AJ270" s="8">
        <f t="shared" si="677"/>
        <v>1.0636824</v>
      </c>
      <c r="AK270" s="8">
        <f t="shared" si="677"/>
        <v>2945.8800571428574</v>
      </c>
      <c r="AL270" s="8">
        <f t="shared" si="677"/>
        <v>337.50150000000002</v>
      </c>
      <c r="AM270" s="8">
        <f t="shared" si="677"/>
        <v>239.994</v>
      </c>
      <c r="AN270" s="4"/>
      <c r="AO270" s="4"/>
      <c r="AP270" s="4"/>
      <c r="AQ270" s="4"/>
      <c r="AR270" s="4"/>
      <c r="AS270" s="4"/>
      <c r="AU270" s="4"/>
    </row>
    <row r="271" spans="1:70">
      <c r="B271" s="1"/>
      <c r="C271" s="4"/>
      <c r="D271" s="3"/>
      <c r="G271" s="4"/>
      <c r="I271" s="12"/>
      <c r="J271" s="4"/>
      <c r="L271" s="12"/>
      <c r="M271" s="4"/>
      <c r="O271" s="12"/>
      <c r="S271" s="4">
        <f t="shared" si="669"/>
        <v>0</v>
      </c>
      <c r="T271" s="12"/>
      <c r="AM271" s="4"/>
      <c r="AN271" s="4"/>
      <c r="AO271" s="4"/>
      <c r="AP271" s="4"/>
      <c r="AQ271" s="4"/>
      <c r="AR271" s="4"/>
      <c r="AS271" s="4"/>
      <c r="AU271" s="4"/>
    </row>
    <row r="272" spans="1:70">
      <c r="A272" s="1">
        <v>2</v>
      </c>
      <c r="B272" s="1" t="s">
        <v>52</v>
      </c>
      <c r="C272" s="4">
        <f>D77</f>
        <v>522.50000000000011</v>
      </c>
      <c r="D272" s="3">
        <f>H272+K272+N272+S272</f>
        <v>2786.669488</v>
      </c>
      <c r="E272" s="3">
        <f t="shared" ref="E272:E276" si="678">D272/4.18</f>
        <v>666.66734162679427</v>
      </c>
      <c r="F272" s="4">
        <f>D272/C272*100</f>
        <v>533.33387330143523</v>
      </c>
      <c r="G272" s="4">
        <f>G77</f>
        <v>22.596199999999996</v>
      </c>
      <c r="H272" s="4">
        <f>G272*37</f>
        <v>836.05939999999987</v>
      </c>
      <c r="I272" s="12">
        <f>H272/$D272*100</f>
        <v>30.002101203614277</v>
      </c>
      <c r="J272" s="4">
        <f>J77</f>
        <v>24.614000000000001</v>
      </c>
      <c r="K272" s="4">
        <f>J272*17</f>
        <v>418.43799999999999</v>
      </c>
      <c r="L272" s="12">
        <f>K272/$D272*100</f>
        <v>15.015702500848569</v>
      </c>
      <c r="M272" s="4">
        <f>M77</f>
        <v>89.81689999999999</v>
      </c>
      <c r="N272" s="4">
        <f>M272*16</f>
        <v>1437.0703999999998</v>
      </c>
      <c r="O272" s="12">
        <f>N272/$D272*100</f>
        <v>51.569459750728782</v>
      </c>
      <c r="P272" s="4">
        <f>P77</f>
        <v>0</v>
      </c>
      <c r="Q272" s="4">
        <f>Q77</f>
        <v>0</v>
      </c>
      <c r="R272" s="4">
        <f>R77</f>
        <v>11.375800000000002</v>
      </c>
      <c r="S272" s="4">
        <f t="shared" si="669"/>
        <v>95.10168800000001</v>
      </c>
      <c r="T272" s="12">
        <f>S272/$D272*100</f>
        <v>3.41273654480836</v>
      </c>
      <c r="U272" s="4">
        <f t="shared" ref="U272:AM272" si="679">U77</f>
        <v>2.6961999999999997</v>
      </c>
      <c r="V272" s="4">
        <f t="shared" si="679"/>
        <v>5.3841999999999999</v>
      </c>
      <c r="W272" s="4">
        <f t="shared" si="679"/>
        <v>199.21539999999999</v>
      </c>
      <c r="X272" s="4">
        <f t="shared" si="679"/>
        <v>77.944671843748836</v>
      </c>
      <c r="Y272" s="4">
        <f t="shared" si="679"/>
        <v>8.6660000000000004</v>
      </c>
      <c r="Z272" s="4">
        <f t="shared" si="679"/>
        <v>5.4569999999999999</v>
      </c>
      <c r="AA272" s="4" t="e">
        <f t="shared" si="679"/>
        <v>#DIV/0!</v>
      </c>
      <c r="AB272" s="4" t="e">
        <f t="shared" si="679"/>
        <v>#DIV/0!</v>
      </c>
      <c r="AC272" s="4">
        <f t="shared" si="679"/>
        <v>17.530200000000001</v>
      </c>
      <c r="AD272" s="4">
        <f t="shared" si="679"/>
        <v>44.365000000000002</v>
      </c>
      <c r="AE272" s="4" t="e">
        <f t="shared" si="679"/>
        <v>#DIV/0!</v>
      </c>
      <c r="AF272" s="4">
        <f t="shared" si="679"/>
        <v>234.50000000000003</v>
      </c>
      <c r="AG272" s="4">
        <f t="shared" si="679"/>
        <v>0</v>
      </c>
      <c r="AH272" s="4">
        <f t="shared" si="679"/>
        <v>8.3937999999999988</v>
      </c>
      <c r="AI272" s="4">
        <f t="shared" si="679"/>
        <v>0.3</v>
      </c>
      <c r="AJ272" s="4">
        <f t="shared" si="679"/>
        <v>2.1965000000000003</v>
      </c>
      <c r="AK272" s="4">
        <f t="shared" si="679"/>
        <v>2.6999999999999997</v>
      </c>
      <c r="AL272" s="4">
        <f t="shared" si="679"/>
        <v>121.10000000000001</v>
      </c>
      <c r="AM272" s="4">
        <f t="shared" si="679"/>
        <v>79.994</v>
      </c>
      <c r="AN272" s="4"/>
      <c r="AO272" s="4"/>
      <c r="AP272" s="4"/>
      <c r="AQ272" s="4"/>
      <c r="AR272" s="4"/>
      <c r="AS272" s="4"/>
      <c r="AU272" s="4"/>
    </row>
    <row r="273" spans="1:70">
      <c r="A273" s="1">
        <v>2</v>
      </c>
      <c r="B273" s="1" t="s">
        <v>53</v>
      </c>
      <c r="C273" s="4">
        <f>D104</f>
        <v>522.5</v>
      </c>
      <c r="D273" s="3">
        <f>H273+K273+N273+S273</f>
        <v>2786.6309324444446</v>
      </c>
      <c r="E273" s="3">
        <f t="shared" si="678"/>
        <v>666.65811780967579</v>
      </c>
      <c r="F273" s="4">
        <f>D273/C273*100</f>
        <v>533.32649424774058</v>
      </c>
      <c r="G273" s="4">
        <f>G104</f>
        <v>22.609766666666665</v>
      </c>
      <c r="H273" s="4">
        <f>G273*37</f>
        <v>836.56136666666657</v>
      </c>
      <c r="I273" s="12">
        <f>H273/$D273*100</f>
        <v>30.020529698664884</v>
      </c>
      <c r="J273" s="4">
        <f>J104</f>
        <v>24.554703174603176</v>
      </c>
      <c r="K273" s="4">
        <f>J273*17</f>
        <v>417.42995396825398</v>
      </c>
      <c r="L273" s="12">
        <f>K273/$D273*100</f>
        <v>14.979735892118395</v>
      </c>
      <c r="M273" s="4">
        <f>M104</f>
        <v>89.190009523809522</v>
      </c>
      <c r="N273" s="4">
        <f>M273*16</f>
        <v>1427.0401523809523</v>
      </c>
      <c r="O273" s="12">
        <f>N273/$D273*100</f>
        <v>51.210231529625148</v>
      </c>
      <c r="P273" s="4">
        <f>P104</f>
        <v>0</v>
      </c>
      <c r="Q273" s="4">
        <f>Q104</f>
        <v>0</v>
      </c>
      <c r="R273" s="4">
        <f>R104</f>
        <v>12.631514285714287</v>
      </c>
      <c r="S273" s="4">
        <f t="shared" si="669"/>
        <v>105.59945942857144</v>
      </c>
      <c r="T273" s="12">
        <f>S273/$D273*100</f>
        <v>3.7895028795915624</v>
      </c>
      <c r="U273" s="4">
        <f t="shared" ref="U273:AM273" si="680">U104</f>
        <v>4.7944099999999992</v>
      </c>
      <c r="V273" s="4">
        <f t="shared" si="680"/>
        <v>6.2077944444444437</v>
      </c>
      <c r="W273" s="4">
        <f t="shared" si="680"/>
        <v>229.68839444444444</v>
      </c>
      <c r="X273" s="4">
        <f t="shared" si="680"/>
        <v>8.3355035433957472</v>
      </c>
      <c r="Y273" s="4">
        <f t="shared" si="680"/>
        <v>7.9462833333333336</v>
      </c>
      <c r="Z273" s="4">
        <f t="shared" si="680"/>
        <v>3.6564388888888892</v>
      </c>
      <c r="AA273" s="4">
        <f t="shared" si="680"/>
        <v>0.78121987148429273</v>
      </c>
      <c r="AB273" s="4">
        <f t="shared" si="680"/>
        <v>1.6977705995055903</v>
      </c>
      <c r="AC273" s="4">
        <f t="shared" si="680"/>
        <v>34.265636507936506</v>
      </c>
      <c r="AD273" s="4">
        <f t="shared" si="680"/>
        <v>37.493744444444438</v>
      </c>
      <c r="AE273" s="4">
        <f t="shared" si="680"/>
        <v>0.91390275939787469</v>
      </c>
      <c r="AF273" s="4">
        <f t="shared" si="680"/>
        <v>191.46591555555554</v>
      </c>
      <c r="AG273" s="4">
        <f t="shared" si="680"/>
        <v>1.2885812857142858</v>
      </c>
      <c r="AH273" s="4">
        <f t="shared" si="680"/>
        <v>3.3797449428571436</v>
      </c>
      <c r="AI273" s="4">
        <f t="shared" si="680"/>
        <v>48.893788571428573</v>
      </c>
      <c r="AJ273" s="4">
        <f t="shared" si="680"/>
        <v>1.7346077333333336</v>
      </c>
      <c r="AK273" s="4">
        <f t="shared" si="680"/>
        <v>1910.8536285714288</v>
      </c>
      <c r="AL273" s="4">
        <f t="shared" si="680"/>
        <v>112.81574999999999</v>
      </c>
      <c r="AM273" s="4">
        <f t="shared" si="680"/>
        <v>80</v>
      </c>
      <c r="AN273" s="4"/>
      <c r="AO273" s="4"/>
      <c r="AP273" s="4"/>
      <c r="AQ273" s="4"/>
      <c r="AR273" s="4"/>
      <c r="AS273" s="4"/>
      <c r="AU273" s="4"/>
    </row>
    <row r="274" spans="1:70">
      <c r="A274" s="13">
        <v>2</v>
      </c>
      <c r="B274" s="13" t="s">
        <v>54</v>
      </c>
      <c r="C274" s="14">
        <f>D131</f>
        <v>522.50000000000011</v>
      </c>
      <c r="D274" s="15">
        <f>H274+K274+N274+S274</f>
        <v>2786.6763351999998</v>
      </c>
      <c r="E274" s="15">
        <f t="shared" si="678"/>
        <v>666.66897971291871</v>
      </c>
      <c r="F274" s="14">
        <f>D274/C274*100</f>
        <v>533.33518377033477</v>
      </c>
      <c r="G274" s="14">
        <f>G131</f>
        <v>22.59104</v>
      </c>
      <c r="H274" s="14">
        <f>G274*37</f>
        <v>835.86847999999998</v>
      </c>
      <c r="I274" s="36">
        <f>H274/$D274*100</f>
        <v>29.995176312429901</v>
      </c>
      <c r="J274" s="14">
        <f>J131</f>
        <v>24.593366666666668</v>
      </c>
      <c r="K274" s="14">
        <f>J274*17</f>
        <v>418.08723333333336</v>
      </c>
      <c r="L274" s="36">
        <f>K274/$D274*100</f>
        <v>15.003078328553975</v>
      </c>
      <c r="M274" s="14">
        <f>M131</f>
        <v>88.395226666666659</v>
      </c>
      <c r="N274" s="14">
        <f>M274*16</f>
        <v>1414.3236266666665</v>
      </c>
      <c r="O274" s="36">
        <f>N274/$D274*100</f>
        <v>50.753064100110521</v>
      </c>
      <c r="P274" s="14">
        <f>P131</f>
        <v>0</v>
      </c>
      <c r="Q274" s="14">
        <f>Q131</f>
        <v>0</v>
      </c>
      <c r="R274" s="14">
        <f>R131</f>
        <v>14.162319999999999</v>
      </c>
      <c r="S274" s="14">
        <f t="shared" si="669"/>
        <v>118.39699519999999</v>
      </c>
      <c r="T274" s="36">
        <f>S274/$D274*100</f>
        <v>4.2486812589056075</v>
      </c>
      <c r="U274" s="14">
        <f t="shared" ref="U274:AM274" si="681">U131</f>
        <v>3.2897850000000002</v>
      </c>
      <c r="V274" s="14">
        <f t="shared" si="681"/>
        <v>7.1393399999999998</v>
      </c>
      <c r="W274" s="14">
        <f t="shared" si="681"/>
        <v>264.15557999999999</v>
      </c>
      <c r="X274" s="14" t="e">
        <f t="shared" si="681"/>
        <v>#DIV/0!</v>
      </c>
      <c r="Y274" s="14">
        <f t="shared" si="681"/>
        <v>10.123200000000001</v>
      </c>
      <c r="Z274" s="14">
        <f t="shared" si="681"/>
        <v>2.5149999999999997</v>
      </c>
      <c r="AA274" s="14" t="e">
        <f t="shared" si="681"/>
        <v>#DIV/0!</v>
      </c>
      <c r="AB274" s="14" t="e">
        <f t="shared" si="681"/>
        <v>#DIV/0!</v>
      </c>
      <c r="AC274" s="14">
        <f t="shared" si="681"/>
        <v>25.764573333333335</v>
      </c>
      <c r="AD274" s="14">
        <f t="shared" si="681"/>
        <v>12.412333333333333</v>
      </c>
      <c r="AE274" s="14" t="e">
        <f t="shared" si="681"/>
        <v>#DIV/0!</v>
      </c>
      <c r="AF274" s="14">
        <f t="shared" si="681"/>
        <v>23.658999999999999</v>
      </c>
      <c r="AG274" s="14">
        <f t="shared" si="681"/>
        <v>1.1558999999999999</v>
      </c>
      <c r="AH274" s="14">
        <f t="shared" si="681"/>
        <v>7.1803000000000008</v>
      </c>
      <c r="AI274" s="14">
        <f t="shared" si="681"/>
        <v>49.074000000000005</v>
      </c>
      <c r="AJ274" s="14">
        <f t="shared" si="681"/>
        <v>0.38190000000000002</v>
      </c>
      <c r="AK274" s="14">
        <f t="shared" si="681"/>
        <v>1692.2270000000001</v>
      </c>
      <c r="AL274" s="14">
        <f t="shared" si="681"/>
        <v>98.410999999999987</v>
      </c>
      <c r="AM274" s="14">
        <f t="shared" si="681"/>
        <v>80</v>
      </c>
      <c r="AN274" s="4"/>
      <c r="AO274" s="4"/>
      <c r="AP274" s="4"/>
      <c r="AQ274" s="4"/>
      <c r="AR274" s="4"/>
      <c r="AS274" s="4"/>
      <c r="AU274" s="4"/>
    </row>
    <row r="275" spans="1:70">
      <c r="A275" s="1">
        <v>2</v>
      </c>
      <c r="B275" s="1" t="s">
        <v>45</v>
      </c>
      <c r="C275" s="4">
        <f t="shared" ref="C275:D275" si="682">AVERAGE(C272:C274)</f>
        <v>522.5</v>
      </c>
      <c r="D275" s="3">
        <f t="shared" si="682"/>
        <v>2786.658918548148</v>
      </c>
      <c r="E275" s="3">
        <f t="shared" si="678"/>
        <v>666.66481304979618</v>
      </c>
      <c r="F275" s="4">
        <f t="shared" ref="F275:AM275" si="683">AVERAGE(F272:F274)</f>
        <v>533.33185043983678</v>
      </c>
      <c r="G275" s="4">
        <f t="shared" si="683"/>
        <v>22.599002222222222</v>
      </c>
      <c r="H275" s="4">
        <f t="shared" si="683"/>
        <v>836.16308222222222</v>
      </c>
      <c r="I275" s="12">
        <f t="shared" si="683"/>
        <v>30.005935738236357</v>
      </c>
      <c r="J275" s="4">
        <f t="shared" si="683"/>
        <v>24.587356613756615</v>
      </c>
      <c r="K275" s="4">
        <f t="shared" si="683"/>
        <v>417.98506243386242</v>
      </c>
      <c r="L275" s="12">
        <f t="shared" si="683"/>
        <v>14.999505573840315</v>
      </c>
      <c r="M275" s="4">
        <f t="shared" si="683"/>
        <v>89.134045396825385</v>
      </c>
      <c r="N275" s="4">
        <f t="shared" si="683"/>
        <v>1426.1447263492062</v>
      </c>
      <c r="O275" s="12">
        <f t="shared" si="683"/>
        <v>51.177585126821477</v>
      </c>
      <c r="P275" s="4">
        <f t="shared" si="683"/>
        <v>0</v>
      </c>
      <c r="Q275" s="4">
        <f t="shared" si="683"/>
        <v>0</v>
      </c>
      <c r="R275" s="4">
        <f t="shared" si="683"/>
        <v>12.72321142857143</v>
      </c>
      <c r="S275" s="4">
        <f t="shared" si="669"/>
        <v>106.36604754285715</v>
      </c>
      <c r="T275" s="12">
        <f t="shared" ref="T275" si="684">AVERAGE(T272:T274)</f>
        <v>3.8169735611018432</v>
      </c>
      <c r="U275" s="4">
        <f t="shared" si="683"/>
        <v>3.5934649999999997</v>
      </c>
      <c r="V275" s="4">
        <f t="shared" si="683"/>
        <v>6.2437781481481478</v>
      </c>
      <c r="W275" s="4">
        <f t="shared" si="683"/>
        <v>231.01979148148146</v>
      </c>
      <c r="X275" s="4" t="e">
        <f t="shared" si="683"/>
        <v>#DIV/0!</v>
      </c>
      <c r="Y275" s="4">
        <f t="shared" si="683"/>
        <v>8.9118277777777788</v>
      </c>
      <c r="Z275" s="4">
        <f t="shared" si="683"/>
        <v>3.8761462962962967</v>
      </c>
      <c r="AA275" s="4" t="e">
        <f t="shared" si="683"/>
        <v>#DIV/0!</v>
      </c>
      <c r="AB275" s="4" t="e">
        <f t="shared" si="683"/>
        <v>#DIV/0!</v>
      </c>
      <c r="AC275" s="4">
        <f t="shared" si="683"/>
        <v>25.853469947089948</v>
      </c>
      <c r="AD275" s="4">
        <f t="shared" si="683"/>
        <v>31.423692592592591</v>
      </c>
      <c r="AE275" s="4" t="e">
        <f t="shared" si="683"/>
        <v>#DIV/0!</v>
      </c>
      <c r="AF275" s="4">
        <f t="shared" si="683"/>
        <v>149.87497185185185</v>
      </c>
      <c r="AG275" s="4">
        <f t="shared" si="683"/>
        <v>0.81482709523809527</v>
      </c>
      <c r="AH275" s="4">
        <f t="shared" si="683"/>
        <v>6.3179483142857151</v>
      </c>
      <c r="AI275" s="4">
        <f t="shared" si="683"/>
        <v>32.755929523809527</v>
      </c>
      <c r="AJ275" s="4">
        <f t="shared" si="683"/>
        <v>1.4376692444444448</v>
      </c>
      <c r="AK275" s="4">
        <f t="shared" si="683"/>
        <v>1201.9268761904762</v>
      </c>
      <c r="AL275" s="4">
        <f t="shared" si="683"/>
        <v>110.77558333333333</v>
      </c>
      <c r="AM275" s="4">
        <f t="shared" si="683"/>
        <v>79.998000000000005</v>
      </c>
      <c r="AN275" s="4"/>
      <c r="AO275" s="4"/>
      <c r="AP275" s="4"/>
      <c r="AQ275" s="4"/>
      <c r="AR275" s="4"/>
      <c r="AS275" s="4"/>
      <c r="AU275" s="4"/>
    </row>
    <row r="276" spans="1:70">
      <c r="A276" s="6">
        <v>2</v>
      </c>
      <c r="B276" s="6" t="s">
        <v>26</v>
      </c>
      <c r="C276" s="8">
        <f>SUM(C272:C274)</f>
        <v>1567.5</v>
      </c>
      <c r="D276" s="7">
        <f>SUM(D272:D274)</f>
        <v>8359.976755644444</v>
      </c>
      <c r="E276" s="7">
        <f t="shared" si="678"/>
        <v>1999.9944391493887</v>
      </c>
      <c r="F276" s="4">
        <f>D276/C276*100</f>
        <v>533.3318504398369</v>
      </c>
      <c r="G276" s="8">
        <f>SUM(G272:G274)</f>
        <v>67.797006666666661</v>
      </c>
      <c r="H276" s="4">
        <f>G276*37</f>
        <v>2508.4892466666665</v>
      </c>
      <c r="I276" s="9">
        <f>H276/$D276*100</f>
        <v>30.0059356621177</v>
      </c>
      <c r="J276" s="8">
        <f>SUM(J272:J274)</f>
        <v>73.762069841269849</v>
      </c>
      <c r="K276" s="4">
        <f>J276*17</f>
        <v>1253.9551873015873</v>
      </c>
      <c r="L276" s="9">
        <f>K276/$D276*100</f>
        <v>14.999505667942781</v>
      </c>
      <c r="M276" s="8">
        <f>SUM(M272:M274)</f>
        <v>267.40213619047614</v>
      </c>
      <c r="N276" s="4">
        <f>M276*16</f>
        <v>4278.4341790476183</v>
      </c>
      <c r="O276" s="9">
        <f>N276/$D276*100</f>
        <v>51.177584628556872</v>
      </c>
      <c r="P276" s="8">
        <f>SUM(P272:P274)</f>
        <v>0</v>
      </c>
      <c r="Q276" s="8">
        <f>SUM(Q272:Q274)</f>
        <v>0</v>
      </c>
      <c r="R276" s="8">
        <f>SUM(R272:R274)</f>
        <v>38.169634285714288</v>
      </c>
      <c r="S276" s="4">
        <f t="shared" si="669"/>
        <v>319.09814262857145</v>
      </c>
      <c r="T276" s="9">
        <f>S276/$D276*100</f>
        <v>3.8169740413826445</v>
      </c>
      <c r="U276" s="8">
        <f t="shared" ref="U276:Z276" si="685">SUM(U272:U274)</f>
        <v>10.780394999999999</v>
      </c>
      <c r="V276" s="8">
        <f t="shared" si="685"/>
        <v>18.731334444444443</v>
      </c>
      <c r="W276" s="8">
        <f t="shared" si="685"/>
        <v>693.05937444444442</v>
      </c>
      <c r="X276" s="8" t="e">
        <f t="shared" si="685"/>
        <v>#DIV/0!</v>
      </c>
      <c r="Y276" s="8">
        <f t="shared" si="685"/>
        <v>26.735483333333335</v>
      </c>
      <c r="Z276" s="8">
        <f t="shared" si="685"/>
        <v>11.628438888888891</v>
      </c>
      <c r="AA276" s="22">
        <f>V276/Y276</f>
        <v>0.70061701189035697</v>
      </c>
      <c r="AB276" s="22">
        <f>V276/Z276</f>
        <v>1.6108210761069959</v>
      </c>
      <c r="AC276" s="8">
        <f t="shared" ref="AC276:AD276" si="686">SUM(AC272:AC274)</f>
        <v>77.560409841269845</v>
      </c>
      <c r="AD276" s="8">
        <f t="shared" si="686"/>
        <v>94.271077777777776</v>
      </c>
      <c r="AE276" s="22">
        <f>AC276/AD276</f>
        <v>0.82273812572823812</v>
      </c>
      <c r="AF276" s="8">
        <f t="shared" ref="AF276:AM276" si="687">SUM(AF272:AF274)</f>
        <v>449.62491555555556</v>
      </c>
      <c r="AG276" s="8">
        <f t="shared" si="687"/>
        <v>2.4444812857142857</v>
      </c>
      <c r="AH276" s="8">
        <f t="shared" si="687"/>
        <v>18.953844942857145</v>
      </c>
      <c r="AI276" s="8">
        <f t="shared" si="687"/>
        <v>98.267788571428582</v>
      </c>
      <c r="AJ276" s="8">
        <f t="shared" si="687"/>
        <v>4.3130077333333343</v>
      </c>
      <c r="AK276" s="8">
        <f t="shared" si="687"/>
        <v>3605.7806285714287</v>
      </c>
      <c r="AL276" s="8">
        <f t="shared" si="687"/>
        <v>332.32675</v>
      </c>
      <c r="AM276" s="8">
        <f t="shared" si="687"/>
        <v>239.994</v>
      </c>
      <c r="AN276" s="4"/>
      <c r="AO276" s="4"/>
      <c r="AP276" s="4"/>
      <c r="AQ276" s="4"/>
      <c r="AR276" s="4"/>
      <c r="AS276" s="4"/>
      <c r="AU276" s="4"/>
    </row>
    <row r="277" spans="1:70">
      <c r="B277" s="1"/>
      <c r="C277" s="4"/>
      <c r="D277" s="3"/>
      <c r="G277" s="4"/>
      <c r="I277" s="12"/>
      <c r="J277" s="4"/>
      <c r="L277" s="12"/>
      <c r="M277" s="4"/>
      <c r="O277" s="12"/>
      <c r="S277" s="4">
        <f t="shared" si="669"/>
        <v>0</v>
      </c>
      <c r="T277" s="12"/>
      <c r="AM277" s="4"/>
      <c r="AN277" s="4"/>
      <c r="AO277" s="4"/>
      <c r="AP277" s="4"/>
      <c r="AQ277" s="4"/>
      <c r="AR277" s="4"/>
      <c r="AS277" s="4"/>
      <c r="AU277" s="4"/>
    </row>
    <row r="278" spans="1:70">
      <c r="A278" s="1">
        <v>3</v>
      </c>
      <c r="B278" s="1" t="s">
        <v>52</v>
      </c>
      <c r="C278" s="4">
        <f>D152</f>
        <v>522.5</v>
      </c>
      <c r="D278" s="3">
        <f>H278+K278+N278+S278</f>
        <v>2786.6765210000003</v>
      </c>
      <c r="E278" s="3">
        <f t="shared" ref="E278:E282" si="688">D278/4.18</f>
        <v>666.66902416267953</v>
      </c>
      <c r="F278" s="4">
        <f>D278/C278*100</f>
        <v>533.33521933014356</v>
      </c>
      <c r="G278" s="4">
        <f>G152</f>
        <v>22.610875000000004</v>
      </c>
      <c r="H278" s="4">
        <f>G278*37</f>
        <v>836.60237500000017</v>
      </c>
      <c r="I278" s="12">
        <f>H278/$D278*100</f>
        <v>30.021510164365434</v>
      </c>
      <c r="J278" s="4">
        <f>J152</f>
        <v>24.55545</v>
      </c>
      <c r="K278" s="4">
        <f>J278*17</f>
        <v>417.44265000000001</v>
      </c>
      <c r="L278" s="12">
        <f>K278/$D278*100</f>
        <v>14.979946429167907</v>
      </c>
      <c r="M278" s="4">
        <f>M152</f>
        <v>80.480950000000007</v>
      </c>
      <c r="N278" s="4">
        <f>M278*16</f>
        <v>1287.6952000000001</v>
      </c>
      <c r="O278" s="12">
        <f>N278/$D278*100</f>
        <v>46.208994488456447</v>
      </c>
      <c r="P278" s="4">
        <f>P152</f>
        <v>0</v>
      </c>
      <c r="Q278" s="4">
        <f>Q152</f>
        <v>0</v>
      </c>
      <c r="R278" s="4">
        <f>R152</f>
        <v>29.2986</v>
      </c>
      <c r="S278" s="4">
        <f t="shared" si="669"/>
        <v>244.936296</v>
      </c>
      <c r="T278" s="12">
        <f>S278/$D278*100</f>
        <v>8.7895489180102064</v>
      </c>
      <c r="U278" s="4">
        <f t="shared" ref="U278:AM278" si="689">U152</f>
        <v>2.12778</v>
      </c>
      <c r="V278" s="4">
        <f t="shared" si="689"/>
        <v>5.3561000000000005</v>
      </c>
      <c r="W278" s="4">
        <f t="shared" si="689"/>
        <v>198.17570000000003</v>
      </c>
      <c r="X278" s="4">
        <f t="shared" si="689"/>
        <v>7.4212112991797934</v>
      </c>
      <c r="Y278" s="4">
        <f t="shared" si="689"/>
        <v>6.1159999999999997</v>
      </c>
      <c r="Z278" s="4">
        <f t="shared" si="689"/>
        <v>8.5207999999999995</v>
      </c>
      <c r="AA278" s="4">
        <f t="shared" si="689"/>
        <v>0.87575212557226956</v>
      </c>
      <c r="AB278" s="4">
        <f t="shared" si="689"/>
        <v>0.62859121209276136</v>
      </c>
      <c r="AC278" s="4">
        <f t="shared" si="689"/>
        <v>41.201700000000002</v>
      </c>
      <c r="AD278" s="4">
        <f t="shared" si="689"/>
        <v>5.4543000000000008</v>
      </c>
      <c r="AE278" s="4">
        <f t="shared" si="689"/>
        <v>7.5539849293218184</v>
      </c>
      <c r="AF278" s="4">
        <f t="shared" si="689"/>
        <v>89.94</v>
      </c>
      <c r="AG278" s="4">
        <f t="shared" si="689"/>
        <v>17.160900000000002</v>
      </c>
      <c r="AH278" s="4">
        <f t="shared" si="689"/>
        <v>12.579829999999999</v>
      </c>
      <c r="AI278" s="4">
        <f t="shared" si="689"/>
        <v>1.411</v>
      </c>
      <c r="AJ278" s="4">
        <f t="shared" si="689"/>
        <v>2.6528</v>
      </c>
      <c r="AK278" s="4">
        <f t="shared" si="689"/>
        <v>186.71500000000003</v>
      </c>
      <c r="AL278" s="4">
        <f t="shared" si="689"/>
        <v>49.34</v>
      </c>
      <c r="AM278" s="4">
        <f t="shared" si="689"/>
        <v>80</v>
      </c>
      <c r="AN278" s="4"/>
      <c r="AO278" s="4"/>
      <c r="AP278" s="4"/>
      <c r="AQ278" s="4"/>
      <c r="AR278" s="4"/>
      <c r="AS278" s="4"/>
      <c r="AU278" s="4"/>
    </row>
    <row r="279" spans="1:70">
      <c r="A279" s="1">
        <v>3</v>
      </c>
      <c r="B279" s="1" t="s">
        <v>53</v>
      </c>
      <c r="C279" s="4">
        <f>D167</f>
        <v>522.5</v>
      </c>
      <c r="D279" s="3">
        <f>H279+K279+N279+S279</f>
        <v>2786.623732</v>
      </c>
      <c r="E279" s="3">
        <f t="shared" si="688"/>
        <v>666.65639521531102</v>
      </c>
      <c r="F279" s="4">
        <f>D279/C279*100</f>
        <v>533.32511617224884</v>
      </c>
      <c r="G279" s="4">
        <f>G167</f>
        <v>22.601299999999998</v>
      </c>
      <c r="H279" s="4">
        <f>G279*37</f>
        <v>836.24809999999991</v>
      </c>
      <c r="I279" s="12">
        <f>H279/$D279*100</f>
        <v>30.009365469654298</v>
      </c>
      <c r="J279" s="4">
        <f>J167</f>
        <v>24.559299999999997</v>
      </c>
      <c r="K279" s="4">
        <f>J279*17</f>
        <v>417.50809999999996</v>
      </c>
      <c r="L279" s="12">
        <f>K279/$D279*100</f>
        <v>14.982578925370321</v>
      </c>
      <c r="M279" s="4">
        <f>M167</f>
        <v>86.044599999999988</v>
      </c>
      <c r="N279" s="4">
        <f>M279*16</f>
        <v>1376.7135999999998</v>
      </c>
      <c r="O279" s="12">
        <f>N279/$D279*100</f>
        <v>49.404359267833861</v>
      </c>
      <c r="P279" s="4">
        <f>P167</f>
        <v>0</v>
      </c>
      <c r="Q279" s="4">
        <f>Q167</f>
        <v>0</v>
      </c>
      <c r="R279" s="4">
        <f>R167</f>
        <v>18.678699999999999</v>
      </c>
      <c r="S279" s="4">
        <f t="shared" si="669"/>
        <v>156.15393199999997</v>
      </c>
      <c r="T279" s="12">
        <f>S279/$D279*100</f>
        <v>5.6036963371415078</v>
      </c>
      <c r="U279" s="4">
        <f t="shared" ref="U279:AM279" si="690">U167</f>
        <v>2.3979200000000001</v>
      </c>
      <c r="V279" s="4">
        <f t="shared" si="690"/>
        <v>7.9732000000000003</v>
      </c>
      <c r="W279" s="4">
        <f t="shared" si="690"/>
        <v>295.00839999999994</v>
      </c>
      <c r="X279" s="4">
        <f t="shared" si="690"/>
        <v>10.652081649961183</v>
      </c>
      <c r="Y279" s="4">
        <f t="shared" si="690"/>
        <v>6.0885999999999996</v>
      </c>
      <c r="Z279" s="4">
        <f t="shared" si="690"/>
        <v>0.62919999999999998</v>
      </c>
      <c r="AA279" s="4">
        <f t="shared" si="690"/>
        <v>1.3095292842361135</v>
      </c>
      <c r="AB279" s="4">
        <f t="shared" si="690"/>
        <v>12.671964399237128</v>
      </c>
      <c r="AC279" s="4">
        <f t="shared" si="690"/>
        <v>31.638700000000004</v>
      </c>
      <c r="AD279" s="4">
        <f t="shared" si="690"/>
        <v>37.326100000000004</v>
      </c>
      <c r="AE279" s="4">
        <f t="shared" si="690"/>
        <v>0.84762940676899012</v>
      </c>
      <c r="AF279" s="4">
        <f t="shared" si="690"/>
        <v>7.49</v>
      </c>
      <c r="AG279" s="4">
        <f t="shared" si="690"/>
        <v>0.24062500000000001</v>
      </c>
      <c r="AH279" s="4">
        <f t="shared" si="690"/>
        <v>0.31359999999999993</v>
      </c>
      <c r="AI279" s="4">
        <f t="shared" si="690"/>
        <v>1.7918750000000001</v>
      </c>
      <c r="AJ279" s="4">
        <f t="shared" si="690"/>
        <v>0</v>
      </c>
      <c r="AK279" s="4">
        <f t="shared" si="690"/>
        <v>32.730000000000004</v>
      </c>
      <c r="AL279" s="4">
        <f t="shared" si="690"/>
        <v>22.470000000000002</v>
      </c>
      <c r="AM279" s="4">
        <f t="shared" si="690"/>
        <v>80.010000000000005</v>
      </c>
      <c r="AN279" s="4"/>
      <c r="AO279" s="4"/>
      <c r="AP279" s="4"/>
      <c r="AQ279" s="4"/>
      <c r="AR279" s="4"/>
      <c r="AS279" s="4"/>
      <c r="AT279" s="4"/>
      <c r="AV279" s="4"/>
      <c r="BR279" s="1"/>
    </row>
    <row r="280" spans="1:70">
      <c r="A280" s="13">
        <v>3</v>
      </c>
      <c r="B280" s="13" t="s">
        <v>54</v>
      </c>
      <c r="C280" s="14">
        <f>D195</f>
        <v>522.5</v>
      </c>
      <c r="D280" s="15">
        <f>H280+K280+N280+S280</f>
        <v>2786.6916416333333</v>
      </c>
      <c r="E280" s="15">
        <f t="shared" si="688"/>
        <v>666.67264153907502</v>
      </c>
      <c r="F280" s="14">
        <f>D280/C280*100</f>
        <v>533.33811323125997</v>
      </c>
      <c r="G280" s="14">
        <f>G195</f>
        <v>22.593259166666666</v>
      </c>
      <c r="H280" s="14">
        <f>G280*37</f>
        <v>835.95058916666665</v>
      </c>
      <c r="I280" s="36">
        <f>H280/$D280*100</f>
        <v>29.997958033013656</v>
      </c>
      <c r="J280" s="14">
        <f>J195</f>
        <v>24.585531666666672</v>
      </c>
      <c r="K280" s="14">
        <f>J280*17</f>
        <v>417.95403833333341</v>
      </c>
      <c r="L280" s="36">
        <f>K280/$D280*100</f>
        <v>14.998216239252168</v>
      </c>
      <c r="M280" s="14">
        <f>M195</f>
        <v>87.398548333333352</v>
      </c>
      <c r="N280" s="14">
        <f>M280*16</f>
        <v>1398.3767733333336</v>
      </c>
      <c r="O280" s="36">
        <f>N280/$D280*100</f>
        <v>50.180534955554613</v>
      </c>
      <c r="P280" s="14">
        <f>P195</f>
        <v>0</v>
      </c>
      <c r="Q280" s="14">
        <f>Q195</f>
        <v>0</v>
      </c>
      <c r="R280" s="14">
        <f>R195</f>
        <v>16.077780000000001</v>
      </c>
      <c r="S280" s="14">
        <f t="shared" si="669"/>
        <v>134.4102408</v>
      </c>
      <c r="T280" s="36">
        <f>S280/$D280*100</f>
        <v>4.8232907721795719</v>
      </c>
      <c r="U280" s="14">
        <f t="shared" ref="U280:AM280" si="691">U195</f>
        <v>1.7099866666666668</v>
      </c>
      <c r="V280" s="14">
        <f t="shared" si="691"/>
        <v>7.9906333333333341</v>
      </c>
      <c r="W280" s="14">
        <f t="shared" si="691"/>
        <v>295.6534333333334</v>
      </c>
      <c r="X280" s="14">
        <f t="shared" si="691"/>
        <v>11.00464038564904</v>
      </c>
      <c r="Y280" s="14">
        <f t="shared" si="691"/>
        <v>10.214033333333333</v>
      </c>
      <c r="Z280" s="14">
        <f t="shared" si="691"/>
        <v>1.5633999999999992</v>
      </c>
      <c r="AA280" s="14">
        <f t="shared" si="691"/>
        <v>0.78231909692873536</v>
      </c>
      <c r="AB280" s="14">
        <f t="shared" si="691"/>
        <v>5.1110613619888312</v>
      </c>
      <c r="AC280" s="14">
        <f t="shared" si="691"/>
        <v>30.668133333333337</v>
      </c>
      <c r="AD280" s="14">
        <f t="shared" si="691"/>
        <v>33.586900000000007</v>
      </c>
      <c r="AE280" s="14">
        <f t="shared" si="691"/>
        <v>0.91309806303449648</v>
      </c>
      <c r="AF280" s="14">
        <f t="shared" si="691"/>
        <v>18.590000000000003</v>
      </c>
      <c r="AG280" s="14">
        <f t="shared" si="691"/>
        <v>2.1166666666666671</v>
      </c>
      <c r="AH280" s="14">
        <f t="shared" si="691"/>
        <v>3.6457999999999995</v>
      </c>
      <c r="AI280" s="14">
        <f t="shared" si="691"/>
        <v>89.841666666666669</v>
      </c>
      <c r="AJ280" s="14">
        <f t="shared" si="691"/>
        <v>0</v>
      </c>
      <c r="AK280" s="14">
        <f t="shared" si="691"/>
        <v>2223.4726666666666</v>
      </c>
      <c r="AL280" s="14">
        <f t="shared" si="691"/>
        <v>85.800000000000011</v>
      </c>
      <c r="AM280" s="14">
        <f t="shared" si="691"/>
        <v>80</v>
      </c>
      <c r="AN280" s="4"/>
      <c r="AO280" s="4"/>
      <c r="AP280" s="4"/>
      <c r="AQ280" s="4"/>
      <c r="AR280" s="4"/>
      <c r="AS280" s="4"/>
      <c r="AT280" s="4"/>
      <c r="AV280" s="4"/>
      <c r="BR280" s="1"/>
    </row>
    <row r="281" spans="1:70">
      <c r="A281" s="1">
        <v>3</v>
      </c>
      <c r="B281" s="1" t="s">
        <v>45</v>
      </c>
      <c r="C281" s="4">
        <f t="shared" ref="C281:D281" si="692">AVERAGE(C278:C280)</f>
        <v>522.5</v>
      </c>
      <c r="D281" s="3">
        <f t="shared" si="692"/>
        <v>2786.6639648777782</v>
      </c>
      <c r="E281" s="3">
        <f t="shared" si="688"/>
        <v>666.66602030568856</v>
      </c>
      <c r="F281" s="4">
        <f t="shared" ref="F281:AM281" si="693">AVERAGE(F278:F280)</f>
        <v>533.33281624455083</v>
      </c>
      <c r="G281" s="4">
        <f t="shared" si="693"/>
        <v>22.601811388888891</v>
      </c>
      <c r="H281" s="4">
        <f t="shared" si="693"/>
        <v>836.26702138888902</v>
      </c>
      <c r="I281" s="12">
        <f t="shared" si="693"/>
        <v>30.009611222344464</v>
      </c>
      <c r="J281" s="4">
        <f t="shared" si="693"/>
        <v>24.566760555555557</v>
      </c>
      <c r="K281" s="4">
        <f t="shared" si="693"/>
        <v>417.63492944444442</v>
      </c>
      <c r="L281" s="12">
        <f t="shared" si="693"/>
        <v>14.986913864596799</v>
      </c>
      <c r="M281" s="4">
        <f t="shared" si="693"/>
        <v>84.641366111111111</v>
      </c>
      <c r="N281" s="4">
        <f t="shared" si="693"/>
        <v>1354.2618577777778</v>
      </c>
      <c r="O281" s="12">
        <f t="shared" si="693"/>
        <v>48.597962903948307</v>
      </c>
      <c r="P281" s="4">
        <f t="shared" si="693"/>
        <v>0</v>
      </c>
      <c r="Q281" s="4">
        <f t="shared" si="693"/>
        <v>0</v>
      </c>
      <c r="R281" s="4">
        <f t="shared" si="693"/>
        <v>21.351693333333333</v>
      </c>
      <c r="S281" s="4">
        <f t="shared" si="669"/>
        <v>178.50015626666666</v>
      </c>
      <c r="T281" s="12">
        <f t="shared" ref="T281" si="694">AVERAGE(T278:T280)</f>
        <v>6.4055120091104287</v>
      </c>
      <c r="U281" s="4">
        <f t="shared" si="693"/>
        <v>2.0785622222222222</v>
      </c>
      <c r="V281" s="4">
        <f t="shared" si="693"/>
        <v>7.106644444444445</v>
      </c>
      <c r="W281" s="4">
        <f t="shared" si="693"/>
        <v>262.94584444444445</v>
      </c>
      <c r="X281" s="4">
        <f t="shared" si="693"/>
        <v>9.6926444449300053</v>
      </c>
      <c r="Y281" s="4">
        <f t="shared" si="693"/>
        <v>7.4728777777777777</v>
      </c>
      <c r="Z281" s="4">
        <f t="shared" si="693"/>
        <v>3.5711333333333326</v>
      </c>
      <c r="AA281" s="4">
        <f t="shared" si="693"/>
        <v>0.98920016891237283</v>
      </c>
      <c r="AB281" s="4">
        <f t="shared" si="693"/>
        <v>6.1372056577729071</v>
      </c>
      <c r="AC281" s="4">
        <f t="shared" si="693"/>
        <v>34.502844444444442</v>
      </c>
      <c r="AD281" s="4">
        <f t="shared" si="693"/>
        <v>25.455766666666673</v>
      </c>
      <c r="AE281" s="4">
        <f t="shared" si="693"/>
        <v>3.1049041330417686</v>
      </c>
      <c r="AF281" s="4">
        <f t="shared" si="693"/>
        <v>38.673333333333332</v>
      </c>
      <c r="AG281" s="4">
        <f t="shared" si="693"/>
        <v>6.5060638888888898</v>
      </c>
      <c r="AH281" s="4">
        <f t="shared" si="693"/>
        <v>5.5130766666666657</v>
      </c>
      <c r="AI281" s="4">
        <f t="shared" si="693"/>
        <v>31.014847222222226</v>
      </c>
      <c r="AJ281" s="4">
        <f t="shared" si="693"/>
        <v>0.88426666666666665</v>
      </c>
      <c r="AK281" s="4">
        <f t="shared" si="693"/>
        <v>814.30588888888894</v>
      </c>
      <c r="AL281" s="4">
        <f t="shared" si="693"/>
        <v>52.536666666666669</v>
      </c>
      <c r="AM281" s="4">
        <f t="shared" si="693"/>
        <v>80.00333333333333</v>
      </c>
      <c r="AN281" s="4"/>
      <c r="AO281" s="4"/>
      <c r="AP281" s="4"/>
      <c r="AQ281" s="4"/>
      <c r="AR281" s="4"/>
      <c r="AS281" s="4"/>
      <c r="AT281" s="4"/>
      <c r="AV281" s="4"/>
      <c r="BR281" s="1"/>
    </row>
    <row r="282" spans="1:70">
      <c r="A282" s="6">
        <v>3</v>
      </c>
      <c r="B282" s="6" t="s">
        <v>26</v>
      </c>
      <c r="C282" s="8">
        <f>SUM(C278:C280)</f>
        <v>1567.5</v>
      </c>
      <c r="D282" s="7">
        <f>SUM(D278:D280)</f>
        <v>8359.9918946333346</v>
      </c>
      <c r="E282" s="7">
        <f t="shared" si="688"/>
        <v>1999.9980609170659</v>
      </c>
      <c r="F282" s="4">
        <f>D282/C282*100</f>
        <v>533.33281624455083</v>
      </c>
      <c r="G282" s="8">
        <f>SUM(G278:G280)</f>
        <v>67.805434166666672</v>
      </c>
      <c r="H282" s="4">
        <f>G282*37</f>
        <v>2508.8010641666669</v>
      </c>
      <c r="I282" s="9">
        <f>H282/$D282*100</f>
        <v>30.009611202819258</v>
      </c>
      <c r="J282" s="8">
        <f>SUM(J278:J280)</f>
        <v>73.700281666666669</v>
      </c>
      <c r="K282" s="4">
        <f>J282*17</f>
        <v>1252.9047883333333</v>
      </c>
      <c r="L282" s="9">
        <f>K282/$D282*100</f>
        <v>14.986913912412172</v>
      </c>
      <c r="M282" s="8">
        <f>SUM(M278:M280)</f>
        <v>253.92409833333335</v>
      </c>
      <c r="N282" s="4">
        <f>M282*16</f>
        <v>4062.7855733333336</v>
      </c>
      <c r="O282" s="9">
        <f>N282/$D282*100</f>
        <v>48.597960674356919</v>
      </c>
      <c r="P282" s="8">
        <f>SUM(P278:P280)</f>
        <v>0</v>
      </c>
      <c r="Q282" s="8">
        <f>SUM(Q278:Q280)</f>
        <v>0</v>
      </c>
      <c r="R282" s="8">
        <f>SUM(R278:R280)</f>
        <v>64.055080000000004</v>
      </c>
      <c r="S282" s="4">
        <f t="shared" si="669"/>
        <v>535.50046880000002</v>
      </c>
      <c r="T282" s="9">
        <f>S282/$D282*100</f>
        <v>6.4055142104116465</v>
      </c>
      <c r="U282" s="8">
        <f t="shared" ref="U282:Z282" si="695">SUM(U278:U280)</f>
        <v>6.235686666666667</v>
      </c>
      <c r="V282" s="8">
        <f t="shared" si="695"/>
        <v>21.319933333333335</v>
      </c>
      <c r="W282" s="8">
        <f t="shared" si="695"/>
        <v>788.83753333333334</v>
      </c>
      <c r="X282" s="8">
        <f t="shared" si="695"/>
        <v>29.077933334790018</v>
      </c>
      <c r="Y282" s="8">
        <f t="shared" si="695"/>
        <v>22.418633333333332</v>
      </c>
      <c r="Z282" s="8">
        <f t="shared" si="695"/>
        <v>10.713399999999998</v>
      </c>
      <c r="AA282" s="22">
        <f>V282/Y282</f>
        <v>0.95099166021122317</v>
      </c>
      <c r="AB282" s="22">
        <f>V282/Z282</f>
        <v>1.9900249531739074</v>
      </c>
      <c r="AC282" s="8">
        <f t="shared" ref="AC282:AD282" si="696">SUM(AC278:AC280)</f>
        <v>103.50853333333333</v>
      </c>
      <c r="AD282" s="8">
        <f t="shared" si="696"/>
        <v>76.367300000000014</v>
      </c>
      <c r="AE282" s="22">
        <f>AC282/AD282</f>
        <v>1.3554038617750439</v>
      </c>
      <c r="AF282" s="8">
        <f t="shared" ref="AF282:AM282" si="697">SUM(AF278:AF280)</f>
        <v>116.02</v>
      </c>
      <c r="AG282" s="8">
        <f t="shared" si="697"/>
        <v>19.51819166666667</v>
      </c>
      <c r="AH282" s="8">
        <f t="shared" si="697"/>
        <v>16.539229999999996</v>
      </c>
      <c r="AI282" s="8">
        <f t="shared" si="697"/>
        <v>93.044541666666674</v>
      </c>
      <c r="AJ282" s="8">
        <f t="shared" si="697"/>
        <v>2.6528</v>
      </c>
      <c r="AK282" s="8">
        <f t="shared" si="697"/>
        <v>2442.9176666666667</v>
      </c>
      <c r="AL282" s="8">
        <f t="shared" si="697"/>
        <v>157.61000000000001</v>
      </c>
      <c r="AM282" s="8">
        <f t="shared" si="697"/>
        <v>240.01</v>
      </c>
      <c r="AN282" s="4"/>
      <c r="AO282" s="4"/>
      <c r="AP282" s="4"/>
      <c r="AQ282" s="4"/>
      <c r="AR282" s="4"/>
      <c r="AS282" s="4"/>
      <c r="AU282" s="4"/>
      <c r="BR282" s="1"/>
    </row>
    <row r="283" spans="1:70">
      <c r="B283" s="1"/>
      <c r="C283" s="4"/>
      <c r="D283" s="3"/>
      <c r="G283" s="4"/>
      <c r="I283" s="12"/>
      <c r="J283" s="4"/>
      <c r="L283" s="12"/>
      <c r="M283" s="4"/>
      <c r="O283" s="12"/>
      <c r="S283" s="4">
        <f t="shared" si="669"/>
        <v>0</v>
      </c>
      <c r="T283" s="12"/>
      <c r="AM283" s="4"/>
      <c r="AN283" s="4"/>
      <c r="AO283" s="4"/>
      <c r="AP283" s="4"/>
      <c r="AQ283" s="4"/>
      <c r="AR283" s="4"/>
      <c r="AS283" s="4"/>
      <c r="AU283" s="4"/>
      <c r="BR283" s="1"/>
    </row>
    <row r="284" spans="1:70">
      <c r="A284" s="1">
        <v>4</v>
      </c>
      <c r="B284" s="1" t="s">
        <v>52</v>
      </c>
      <c r="C284" s="4">
        <f>D211</f>
        <v>522.5</v>
      </c>
      <c r="D284" s="3">
        <f>H284+K284+N284+S284</f>
        <v>2786.7575010666665</v>
      </c>
      <c r="E284" s="3">
        <f t="shared" ref="E284:E288" si="698">D284/4.18</f>
        <v>666.68839738436998</v>
      </c>
      <c r="F284" s="4">
        <f>D284/C284*100</f>
        <v>533.35071790749589</v>
      </c>
      <c r="G284" s="4">
        <f>G211</f>
        <v>22.59394</v>
      </c>
      <c r="H284" s="4">
        <f>G284*37</f>
        <v>835.97577999999999</v>
      </c>
      <c r="I284" s="12">
        <f>H284/$D284*100</f>
        <v>29.998153039151049</v>
      </c>
      <c r="J284" s="4">
        <f>J211</f>
        <v>24.537253333333339</v>
      </c>
      <c r="K284" s="4">
        <f>J284*17</f>
        <v>417.13330666666678</v>
      </c>
      <c r="L284" s="12">
        <f>K284/$D284*100</f>
        <v>14.968410653133752</v>
      </c>
      <c r="M284" s="4">
        <f>M211</f>
        <v>85.361553333333333</v>
      </c>
      <c r="N284" s="4">
        <f>M284*16</f>
        <v>1365.7848533333333</v>
      </c>
      <c r="O284" s="12">
        <f>N284/$D284*100</f>
        <v>49.009820653952204</v>
      </c>
      <c r="P284" s="4">
        <f>P211</f>
        <v>0</v>
      </c>
      <c r="Q284" s="4">
        <f>Q211</f>
        <v>0</v>
      </c>
      <c r="R284" s="4">
        <f>R211</f>
        <v>20.079373333333336</v>
      </c>
      <c r="S284" s="4">
        <f t="shared" si="669"/>
        <v>167.86356106666668</v>
      </c>
      <c r="T284" s="12">
        <f>S284/$D284*100</f>
        <v>6.023615653763013</v>
      </c>
      <c r="U284" s="4">
        <f t="shared" ref="U284:AM284" si="699">U211</f>
        <v>1.5461625000000001</v>
      </c>
      <c r="V284" s="4">
        <f t="shared" si="699"/>
        <v>5.5019999999999998</v>
      </c>
      <c r="W284" s="4">
        <f t="shared" si="699"/>
        <v>203.57399999999998</v>
      </c>
      <c r="X284" s="4">
        <f t="shared" si="699"/>
        <v>7.853148880574147</v>
      </c>
      <c r="Y284" s="4">
        <f t="shared" si="699"/>
        <v>5.8125</v>
      </c>
      <c r="Z284" s="4">
        <f t="shared" si="699"/>
        <v>8.8450000000000006</v>
      </c>
      <c r="AA284" s="4">
        <f t="shared" si="699"/>
        <v>0.94658064516129026</v>
      </c>
      <c r="AB284" s="4">
        <f t="shared" si="699"/>
        <v>0.62204635387224416</v>
      </c>
      <c r="AC284" s="4">
        <f t="shared" si="699"/>
        <v>18.543500000000002</v>
      </c>
      <c r="AD284" s="4">
        <f t="shared" si="699"/>
        <v>0</v>
      </c>
      <c r="AE284" s="4" t="e">
        <f t="shared" si="699"/>
        <v>#DIV/0!</v>
      </c>
      <c r="AF284" s="4">
        <f t="shared" si="699"/>
        <v>27.258333333333336</v>
      </c>
      <c r="AG284" s="4">
        <f t="shared" si="699"/>
        <v>1.7833333333333334</v>
      </c>
      <c r="AH284" s="4">
        <f t="shared" si="699"/>
        <v>12.95675</v>
      </c>
      <c r="AI284" s="4">
        <f t="shared" si="699"/>
        <v>1.0916666666666668</v>
      </c>
      <c r="AJ284" s="4">
        <f t="shared" si="699"/>
        <v>2.5499999999999998</v>
      </c>
      <c r="AK284" s="4">
        <f t="shared" si="699"/>
        <v>12.088333333333335</v>
      </c>
      <c r="AL284" s="4">
        <f t="shared" si="699"/>
        <v>15.435</v>
      </c>
      <c r="AM284" s="4">
        <f t="shared" si="699"/>
        <v>80</v>
      </c>
      <c r="AN284" s="4"/>
      <c r="AO284" s="4"/>
      <c r="AP284" s="4"/>
      <c r="AQ284" s="4"/>
      <c r="AR284" s="4"/>
      <c r="AS284" s="4"/>
      <c r="AU284" s="4"/>
      <c r="BR284" s="1"/>
    </row>
    <row r="285" spans="1:70">
      <c r="A285" s="1">
        <v>4</v>
      </c>
      <c r="B285" s="1" t="s">
        <v>53</v>
      </c>
      <c r="C285" s="4">
        <f>D237</f>
        <v>522.5</v>
      </c>
      <c r="D285" s="3">
        <f>H285+K285+N285+S285</f>
        <v>2786.6726800000001</v>
      </c>
      <c r="E285" s="3">
        <f t="shared" si="698"/>
        <v>666.66810526315794</v>
      </c>
      <c r="F285" s="4">
        <f>D285/C285*100</f>
        <v>533.33448421052628</v>
      </c>
      <c r="G285" s="4">
        <f>G237</f>
        <v>22.581899999999997</v>
      </c>
      <c r="H285" s="4">
        <f>G285*37</f>
        <v>835.5302999999999</v>
      </c>
      <c r="I285" s="12">
        <f>H285/$D285*100</f>
        <v>29.983080036511495</v>
      </c>
      <c r="J285" s="4">
        <f>J237</f>
        <v>24.601499999999998</v>
      </c>
      <c r="K285" s="4">
        <f>J285*17</f>
        <v>418.22549999999995</v>
      </c>
      <c r="L285" s="12">
        <f>K285/$D285*100</f>
        <v>15.008059719450076</v>
      </c>
      <c r="M285" s="4">
        <f>M237</f>
        <v>90.781899999999993</v>
      </c>
      <c r="N285" s="4">
        <f>M285*16</f>
        <v>1452.5103999999999</v>
      </c>
      <c r="O285" s="12">
        <f>N285/$D285*100</f>
        <v>52.123466470414449</v>
      </c>
      <c r="P285" s="4">
        <f>P237</f>
        <v>0</v>
      </c>
      <c r="Q285" s="4">
        <f>Q237</f>
        <v>0</v>
      </c>
      <c r="R285" s="4">
        <f>R237</f>
        <v>9.6179999999999986</v>
      </c>
      <c r="S285" s="4">
        <f t="shared" si="669"/>
        <v>80.406479999999988</v>
      </c>
      <c r="T285" s="12">
        <f>S285/$D285*100</f>
        <v>2.8853937736239619</v>
      </c>
      <c r="U285" s="4">
        <f t="shared" ref="U285:AM285" si="700">U237</f>
        <v>2.2561800000000001</v>
      </c>
      <c r="V285" s="4">
        <f t="shared" si="700"/>
        <v>7.0432000000000006</v>
      </c>
      <c r="W285" s="4">
        <f t="shared" si="700"/>
        <v>260.59840000000003</v>
      </c>
      <c r="X285" s="4">
        <f t="shared" si="700"/>
        <v>9.5841810230623654</v>
      </c>
      <c r="Y285" s="4">
        <f t="shared" si="700"/>
        <v>8.2503999999999991</v>
      </c>
      <c r="Z285" s="4">
        <f t="shared" si="700"/>
        <v>4.7890999999999995</v>
      </c>
      <c r="AA285" s="4">
        <f t="shared" si="700"/>
        <v>0.85367982158440825</v>
      </c>
      <c r="AB285" s="4">
        <f t="shared" si="700"/>
        <v>1.4706729865736781</v>
      </c>
      <c r="AC285" s="4">
        <f t="shared" si="700"/>
        <v>50.193400000000011</v>
      </c>
      <c r="AD285" s="4">
        <f t="shared" si="700"/>
        <v>11.445</v>
      </c>
      <c r="AE285" s="4">
        <f t="shared" si="700"/>
        <v>4.3856181738750557</v>
      </c>
      <c r="AF285" s="4">
        <f t="shared" si="700"/>
        <v>275.92500000000001</v>
      </c>
      <c r="AG285" s="4">
        <f t="shared" si="700"/>
        <v>0.77400000000000002</v>
      </c>
      <c r="AH285" s="4">
        <f t="shared" si="700"/>
        <v>1.2244099999999998</v>
      </c>
      <c r="AI285" s="4">
        <f t="shared" si="700"/>
        <v>20.707000000000001</v>
      </c>
      <c r="AJ285" s="4">
        <f t="shared" si="700"/>
        <v>1.22417</v>
      </c>
      <c r="AK285" s="4">
        <f t="shared" si="700"/>
        <v>658.21600000000001</v>
      </c>
      <c r="AL285" s="4">
        <f t="shared" si="700"/>
        <v>210.07999999999998</v>
      </c>
      <c r="AM285" s="4">
        <f t="shared" si="700"/>
        <v>80</v>
      </c>
      <c r="AN285" s="4"/>
      <c r="AO285" s="4"/>
      <c r="AP285" s="4"/>
      <c r="AQ285" s="4"/>
      <c r="AR285" s="4"/>
      <c r="AS285" s="4"/>
      <c r="AU285" s="4"/>
      <c r="BR285" s="1"/>
    </row>
    <row r="286" spans="1:70">
      <c r="A286" s="13">
        <v>4</v>
      </c>
      <c r="B286" s="13" t="s">
        <v>54</v>
      </c>
      <c r="C286" s="14">
        <f>D259</f>
        <v>522.5</v>
      </c>
      <c r="D286" s="15">
        <f>H286+K286+N286+S286</f>
        <v>2786.6197675000003</v>
      </c>
      <c r="E286" s="15">
        <f t="shared" si="698"/>
        <v>666.65544677033506</v>
      </c>
      <c r="F286" s="14">
        <f>D286/C286*100</f>
        <v>533.32435741626796</v>
      </c>
      <c r="G286" s="14">
        <f>G259</f>
        <v>22.606687499999996</v>
      </c>
      <c r="H286" s="14">
        <f>G286*37</f>
        <v>836.44743749999986</v>
      </c>
      <c r="I286" s="36">
        <f>H286/$D286*100</f>
        <v>30.016561543680346</v>
      </c>
      <c r="J286" s="14">
        <f>J259</f>
        <v>24.584491666666672</v>
      </c>
      <c r="K286" s="14">
        <f>J286*17</f>
        <v>417.93635833333343</v>
      </c>
      <c r="L286" s="36">
        <f>K286/$D286*100</f>
        <v>14.997968621613655</v>
      </c>
      <c r="M286" s="14">
        <f>M259</f>
        <v>86.734054166666681</v>
      </c>
      <c r="N286" s="14">
        <f>M286*16</f>
        <v>1387.7448666666669</v>
      </c>
      <c r="O286" s="36">
        <f>N286/$D286*100</f>
        <v>49.800295069020997</v>
      </c>
      <c r="P286" s="14">
        <f>P259</f>
        <v>0</v>
      </c>
      <c r="Q286" s="14">
        <f>Q259</f>
        <v>0</v>
      </c>
      <c r="R286" s="14">
        <f>R259</f>
        <v>17.283625000000001</v>
      </c>
      <c r="S286" s="14">
        <f t="shared" si="669"/>
        <v>144.491105</v>
      </c>
      <c r="T286" s="36">
        <f>S286/$D286*100</f>
        <v>5.1851747656849989</v>
      </c>
      <c r="U286" s="14">
        <f t="shared" ref="U286:AD286" si="701">U259</f>
        <v>3.5088500000000002</v>
      </c>
      <c r="V286" s="14">
        <f t="shared" si="701"/>
        <v>9.0334624999999988</v>
      </c>
      <c r="W286" s="14">
        <f t="shared" si="701"/>
        <v>334.23811249999994</v>
      </c>
      <c r="X286" s="14">
        <f t="shared" si="701"/>
        <v>12.046363552170428</v>
      </c>
      <c r="Y286" s="14">
        <f t="shared" si="701"/>
        <v>7.4982999999999995</v>
      </c>
      <c r="Z286" s="14">
        <f t="shared" si="701"/>
        <v>1.6013999999999999</v>
      </c>
      <c r="AA286" s="14">
        <f t="shared" si="701"/>
        <v>1.2047347398743715</v>
      </c>
      <c r="AB286" s="14">
        <f t="shared" si="701"/>
        <v>5.6409782065692511</v>
      </c>
      <c r="AC286" s="14">
        <f t="shared" si="701"/>
        <v>18.737720833333334</v>
      </c>
      <c r="AD286" s="14">
        <f t="shared" si="701"/>
        <v>47.088333333333331</v>
      </c>
      <c r="AE286" s="14">
        <f>AE259</f>
        <v>0.3979270342972428</v>
      </c>
      <c r="AF286" s="14">
        <f t="shared" ref="AF286:AL286" si="702">AF259</f>
        <v>26.680999999999997</v>
      </c>
      <c r="AG286" s="14">
        <f t="shared" si="702"/>
        <v>0</v>
      </c>
      <c r="AH286" s="14">
        <f t="shared" si="702"/>
        <v>1.1910421052631577</v>
      </c>
      <c r="AI286" s="14">
        <f t="shared" si="702"/>
        <v>41.900000000000006</v>
      </c>
      <c r="AJ286" s="14">
        <f t="shared" si="702"/>
        <v>8.7299999999999989E-2</v>
      </c>
      <c r="AK286" s="14">
        <f t="shared" si="702"/>
        <v>1396.9759999999999</v>
      </c>
      <c r="AL286" s="14">
        <f t="shared" si="702"/>
        <v>116.02599999999998</v>
      </c>
      <c r="AM286" s="14">
        <f>AM259</f>
        <v>80</v>
      </c>
      <c r="AN286" s="4"/>
      <c r="AO286" s="4"/>
      <c r="AP286" s="4"/>
      <c r="AQ286" s="4"/>
      <c r="AR286" s="4"/>
      <c r="AS286" s="4"/>
      <c r="AU286" s="4"/>
      <c r="BR286" s="1"/>
    </row>
    <row r="287" spans="1:70">
      <c r="A287" s="1">
        <v>4</v>
      </c>
      <c r="B287" s="1" t="s">
        <v>45</v>
      </c>
      <c r="C287" s="4">
        <f t="shared" ref="C287:D287" si="703">AVERAGE(C284:C286)</f>
        <v>522.5</v>
      </c>
      <c r="D287" s="3">
        <f t="shared" si="703"/>
        <v>2786.6833161888885</v>
      </c>
      <c r="E287" s="3">
        <f t="shared" si="698"/>
        <v>666.67064980595421</v>
      </c>
      <c r="F287" s="4">
        <f t="shared" ref="F287:AM287" si="704">AVERAGE(F284:F286)</f>
        <v>533.3365198447633</v>
      </c>
      <c r="G287" s="4">
        <f t="shared" si="704"/>
        <v>22.594175833333328</v>
      </c>
      <c r="H287" s="4">
        <f t="shared" si="704"/>
        <v>835.98450583333317</v>
      </c>
      <c r="I287" s="12">
        <f t="shared" si="704"/>
        <v>29.999264873114299</v>
      </c>
      <c r="J287" s="4">
        <f t="shared" si="704"/>
        <v>24.574415000000005</v>
      </c>
      <c r="K287" s="4">
        <f t="shared" si="704"/>
        <v>417.76505500000007</v>
      </c>
      <c r="L287" s="12">
        <f t="shared" si="704"/>
        <v>14.991479664732495</v>
      </c>
      <c r="M287" s="4">
        <f t="shared" si="704"/>
        <v>87.625835833333326</v>
      </c>
      <c r="N287" s="4">
        <f t="shared" si="704"/>
        <v>1402.0133733333332</v>
      </c>
      <c r="O287" s="12">
        <f t="shared" si="704"/>
        <v>50.311194064462548</v>
      </c>
      <c r="P287" s="4">
        <f t="shared" si="704"/>
        <v>0</v>
      </c>
      <c r="Q287" s="4">
        <f t="shared" si="704"/>
        <v>0</v>
      </c>
      <c r="R287" s="4">
        <f t="shared" si="704"/>
        <v>15.660332777777777</v>
      </c>
      <c r="S287" s="4">
        <f t="shared" si="669"/>
        <v>130.92038202222221</v>
      </c>
      <c r="T287" s="12">
        <f t="shared" ref="T287" si="705">AVERAGE(T284:T286)</f>
        <v>4.6980613976906582</v>
      </c>
      <c r="U287" s="4">
        <f t="shared" si="704"/>
        <v>2.437064166666667</v>
      </c>
      <c r="V287" s="4">
        <f t="shared" si="704"/>
        <v>7.1928875000000003</v>
      </c>
      <c r="W287" s="4">
        <f t="shared" si="704"/>
        <v>266.13683750000001</v>
      </c>
      <c r="X287" s="4">
        <f t="shared" si="704"/>
        <v>9.8278978186023149</v>
      </c>
      <c r="Y287" s="4">
        <f t="shared" si="704"/>
        <v>7.1870666666666665</v>
      </c>
      <c r="Z287" s="4">
        <f t="shared" si="704"/>
        <v>5.0785</v>
      </c>
      <c r="AA287" s="4">
        <f t="shared" si="704"/>
        <v>1.0016650688733566</v>
      </c>
      <c r="AB287" s="4">
        <f t="shared" si="704"/>
        <v>2.5778991823383914</v>
      </c>
      <c r="AC287" s="4">
        <f t="shared" si="704"/>
        <v>29.158206944444448</v>
      </c>
      <c r="AD287" s="4">
        <f t="shared" si="704"/>
        <v>19.511111111111109</v>
      </c>
      <c r="AE287" s="4" t="e">
        <f t="shared" si="704"/>
        <v>#DIV/0!</v>
      </c>
      <c r="AF287" s="4">
        <f t="shared" si="704"/>
        <v>109.95477777777778</v>
      </c>
      <c r="AG287" s="4">
        <f t="shared" si="704"/>
        <v>0.85244444444444445</v>
      </c>
      <c r="AH287" s="4">
        <f t="shared" si="704"/>
        <v>5.124067368421052</v>
      </c>
      <c r="AI287" s="4">
        <f t="shared" si="704"/>
        <v>21.23288888888889</v>
      </c>
      <c r="AJ287" s="4">
        <f t="shared" si="704"/>
        <v>1.2871566666666665</v>
      </c>
      <c r="AK287" s="4">
        <f t="shared" si="704"/>
        <v>689.09344444444434</v>
      </c>
      <c r="AL287" s="4">
        <f t="shared" si="704"/>
        <v>113.84699999999998</v>
      </c>
      <c r="AM287" s="4">
        <f t="shared" si="704"/>
        <v>80</v>
      </c>
      <c r="AN287" s="4"/>
      <c r="AO287" s="4"/>
      <c r="AP287" s="4"/>
      <c r="AQ287" s="4"/>
      <c r="AR287" s="4"/>
      <c r="AS287" s="4"/>
      <c r="AU287" s="4"/>
      <c r="BR287" s="1"/>
    </row>
    <row r="288" spans="1:70">
      <c r="A288" s="6">
        <v>4</v>
      </c>
      <c r="B288" s="6" t="s">
        <v>26</v>
      </c>
      <c r="C288" s="8">
        <f>SUM(C284:C286)</f>
        <v>1567.5</v>
      </c>
      <c r="D288" s="7">
        <f>SUM(D284:D286)</f>
        <v>8360.049948566666</v>
      </c>
      <c r="E288" s="7">
        <f t="shared" si="698"/>
        <v>2000.0119494178628</v>
      </c>
      <c r="F288" s="4">
        <f>D288/C288*100</f>
        <v>533.33651984476342</v>
      </c>
      <c r="G288" s="8">
        <f>SUM(G284:G286)</f>
        <v>67.782527499999986</v>
      </c>
      <c r="H288" s="4">
        <f>G288*37</f>
        <v>2507.9535174999996</v>
      </c>
      <c r="I288" s="9">
        <f>H288/$D288*100</f>
        <v>29.999264752359394</v>
      </c>
      <c r="J288" s="8">
        <f>SUM(J284:J286)</f>
        <v>73.72324500000002</v>
      </c>
      <c r="K288" s="4">
        <f>J288*17</f>
        <v>1253.2951650000005</v>
      </c>
      <c r="L288" s="9">
        <f>K288/$D288*100</f>
        <v>14.991479389604345</v>
      </c>
      <c r="M288" s="8">
        <f>SUM(M284:M286)</f>
        <v>262.87750749999998</v>
      </c>
      <c r="N288" s="4">
        <f>M288*16</f>
        <v>4206.0401199999997</v>
      </c>
      <c r="O288" s="9">
        <f>N288/$D288*100</f>
        <v>50.311184094314257</v>
      </c>
      <c r="P288" s="8">
        <f>SUM(P284:P286)</f>
        <v>0</v>
      </c>
      <c r="Q288" s="8">
        <f>SUM(Q284:Q286)</f>
        <v>0</v>
      </c>
      <c r="R288" s="8">
        <f>SUM(R284:R286)</f>
        <v>46.980998333333332</v>
      </c>
      <c r="S288" s="4">
        <f t="shared" si="669"/>
        <v>392.76114606666664</v>
      </c>
      <c r="T288" s="9">
        <f>S288/$D288*100</f>
        <v>4.6980717637220062</v>
      </c>
      <c r="U288" s="8">
        <f t="shared" ref="U288:Z288" si="706">SUM(U284:U286)</f>
        <v>7.3111925000000006</v>
      </c>
      <c r="V288" s="8">
        <f t="shared" si="706"/>
        <v>21.5786625</v>
      </c>
      <c r="W288" s="8">
        <f t="shared" si="706"/>
        <v>798.41051249999998</v>
      </c>
      <c r="X288" s="8">
        <f t="shared" si="706"/>
        <v>29.483693455806943</v>
      </c>
      <c r="Y288" s="8">
        <f t="shared" si="706"/>
        <v>21.561199999999999</v>
      </c>
      <c r="Z288" s="8">
        <f t="shared" si="706"/>
        <v>15.2355</v>
      </c>
      <c r="AA288" s="22">
        <f>V288/Y288</f>
        <v>1.0008099039014526</v>
      </c>
      <c r="AB288" s="22">
        <f>V288/Z288</f>
        <v>1.4163409471300581</v>
      </c>
      <c r="AC288" s="8">
        <f t="shared" ref="AC288:AD288" si="707">SUM(AC284:AC286)</f>
        <v>87.474620833333347</v>
      </c>
      <c r="AD288" s="8">
        <f t="shared" si="707"/>
        <v>58.533333333333331</v>
      </c>
      <c r="AE288" s="22">
        <f>AC288/AD288</f>
        <v>1.4944411304100231</v>
      </c>
      <c r="AF288" s="8">
        <f t="shared" ref="AF288:AM288" si="708">SUM(AF284:AF286)</f>
        <v>329.86433333333332</v>
      </c>
      <c r="AG288" s="8">
        <f t="shared" si="708"/>
        <v>2.5573333333333332</v>
      </c>
      <c r="AH288" s="8">
        <f t="shared" si="708"/>
        <v>15.372202105263156</v>
      </c>
      <c r="AI288" s="8">
        <f t="shared" si="708"/>
        <v>63.698666666666675</v>
      </c>
      <c r="AJ288" s="8">
        <f t="shared" si="708"/>
        <v>3.8614699999999997</v>
      </c>
      <c r="AK288" s="8">
        <f t="shared" si="708"/>
        <v>2067.2803333333331</v>
      </c>
      <c r="AL288" s="8">
        <f t="shared" si="708"/>
        <v>341.54099999999994</v>
      </c>
      <c r="AM288" s="8">
        <f t="shared" si="708"/>
        <v>240</v>
      </c>
      <c r="AN288" s="4"/>
      <c r="AO288" s="4"/>
      <c r="AP288" s="4"/>
      <c r="AQ288" s="4"/>
      <c r="AR288" s="4"/>
      <c r="AS288" s="4"/>
      <c r="AU288" s="4"/>
      <c r="BR288" s="1"/>
    </row>
    <row r="289" spans="1:70" ht="15.75" thickBot="1">
      <c r="B289" s="1"/>
      <c r="C289" s="37"/>
      <c r="D289" s="29"/>
      <c r="E289" s="29"/>
      <c r="F289" s="3"/>
      <c r="G289" s="37"/>
      <c r="I289" s="12"/>
      <c r="J289" s="37"/>
      <c r="L289" s="12"/>
      <c r="M289" s="37"/>
      <c r="O289" s="12"/>
      <c r="P289" s="37"/>
      <c r="Q289" s="37"/>
      <c r="R289" s="37"/>
      <c r="T289" s="12"/>
      <c r="U289" s="3"/>
      <c r="V289" s="37"/>
      <c r="W289" s="3"/>
      <c r="X289" s="3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4"/>
      <c r="AO289" s="4"/>
      <c r="AP289" s="4"/>
      <c r="AQ289" s="4"/>
      <c r="AR289" s="4"/>
      <c r="AS289" s="4"/>
      <c r="AT289" s="4"/>
      <c r="AV289" s="4"/>
      <c r="BR289" s="1"/>
    </row>
    <row r="290" spans="1:70" ht="15.75" thickTop="1">
      <c r="A290" s="38" t="s">
        <v>55</v>
      </c>
      <c r="B290" s="38" t="s">
        <v>56</v>
      </c>
      <c r="C290" s="39">
        <f>AVERAGE(C272:C274,C284:C286,C278:C280,C266:C268)</f>
        <v>561.18333333333328</v>
      </c>
      <c r="D290" s="40">
        <f>AVERAGE(D272:D274,D284:D286,D278:D280,D266:D268)</f>
        <v>2786.6633006421494</v>
      </c>
      <c r="E290" s="40">
        <f t="shared" ref="E290:E291" si="709">D290/4.18</f>
        <v>666.66586139764343</v>
      </c>
      <c r="F290" s="39">
        <f t="shared" ref="F290:AL290" si="710">AVERAGE(F272:F274,F284:F286,F278:F280,F266:F268)</f>
        <v>512.42378146044302</v>
      </c>
      <c r="G290" s="39">
        <f t="shared" si="710"/>
        <v>22.595849776570049</v>
      </c>
      <c r="H290" s="39">
        <f t="shared" si="710"/>
        <v>836.0464417330918</v>
      </c>
      <c r="I290" s="44">
        <f t="shared" si="710"/>
        <v>30.001702861170312</v>
      </c>
      <c r="J290" s="39">
        <f t="shared" si="710"/>
        <v>24.58224209121839</v>
      </c>
      <c r="K290" s="39">
        <f t="shared" si="710"/>
        <v>417.89811555071259</v>
      </c>
      <c r="L290" s="44">
        <f t="shared" si="710"/>
        <v>14.996362022121646</v>
      </c>
      <c r="M290" s="39">
        <f t="shared" si="710"/>
        <v>87.67571795624967</v>
      </c>
      <c r="N290" s="39">
        <f t="shared" si="710"/>
        <v>1402.8114872999947</v>
      </c>
      <c r="O290" s="44">
        <f t="shared" si="710"/>
        <v>50.340191170720026</v>
      </c>
      <c r="P290" s="39">
        <f t="shared" si="710"/>
        <v>0</v>
      </c>
      <c r="Q290" s="39">
        <f t="shared" si="710"/>
        <v>0</v>
      </c>
      <c r="R290" s="39">
        <f t="shared" si="710"/>
        <v>15.539145461525189</v>
      </c>
      <c r="S290" s="39">
        <f t="shared" si="710"/>
        <v>129.90725605835058</v>
      </c>
      <c r="T290" s="44">
        <f t="shared" si="710"/>
        <v>4.6617439459880208</v>
      </c>
      <c r="U290" s="39">
        <f t="shared" si="710"/>
        <v>2.5668474305555553</v>
      </c>
      <c r="V290" s="39">
        <f t="shared" si="710"/>
        <v>7.1196967578290531</v>
      </c>
      <c r="W290" s="39">
        <f t="shared" si="710"/>
        <v>263.42878003967496</v>
      </c>
      <c r="X290" s="39" t="e">
        <f t="shared" si="710"/>
        <v>#DIV/0!</v>
      </c>
      <c r="Y290" s="39">
        <f t="shared" si="710"/>
        <v>7.8876539569031285</v>
      </c>
      <c r="Z290" s="39">
        <f t="shared" si="710"/>
        <v>3.9478407693448596</v>
      </c>
      <c r="AA290" s="39" t="e">
        <f>AA229</f>
        <v>#DIV/0!</v>
      </c>
      <c r="AB290" s="39" t="e">
        <f>AB229</f>
        <v>#DIV/0!</v>
      </c>
      <c r="AC290" s="39">
        <f t="shared" si="710"/>
        <v>28.562839236686216</v>
      </c>
      <c r="AD290" s="39">
        <f t="shared" si="710"/>
        <v>31.646842954911431</v>
      </c>
      <c r="AE290" s="39" t="e">
        <f>AE229</f>
        <v>#DIV/0!</v>
      </c>
      <c r="AF290" s="39">
        <f t="shared" si="710"/>
        <v>88.186887582845998</v>
      </c>
      <c r="AG290" s="39">
        <f t="shared" si="710"/>
        <v>2.9393622278759892</v>
      </c>
      <c r="AH290" s="39">
        <f t="shared" si="710"/>
        <v>5.1536587639643985</v>
      </c>
      <c r="AI290" s="39">
        <f t="shared" si="710"/>
        <v>27.404329375763126</v>
      </c>
      <c r="AJ290" s="39">
        <f t="shared" si="710"/>
        <v>0.99091334444444479</v>
      </c>
      <c r="AK290" s="39">
        <f t="shared" si="710"/>
        <v>921.82155714285693</v>
      </c>
      <c r="AL290" s="39">
        <f t="shared" si="710"/>
        <v>97.414937499999994</v>
      </c>
      <c r="AM290" s="39">
        <f>AVERAGE(AM272:AM274,AM284:AM286,AM278:AM280,AM266:AM268)</f>
        <v>79.999833333333342</v>
      </c>
      <c r="AN290" s="4"/>
      <c r="AO290" s="4"/>
      <c r="AP290" s="4"/>
      <c r="AQ290" s="4"/>
      <c r="AR290" s="4"/>
      <c r="AS290" s="4"/>
      <c r="AT290" s="4"/>
      <c r="AV290" s="4"/>
      <c r="BR290" s="1"/>
    </row>
    <row r="291" spans="1:70">
      <c r="A291" s="6" t="s">
        <v>55</v>
      </c>
      <c r="B291" s="6" t="s">
        <v>26</v>
      </c>
      <c r="C291" s="8">
        <f>SUM(C276,C282,C288,C270)</f>
        <v>6734.2000000000007</v>
      </c>
      <c r="D291" s="7">
        <f>SUM(D276,D282,D288,D270)</f>
        <v>33439.959607705794</v>
      </c>
      <c r="E291" s="7">
        <f t="shared" si="709"/>
        <v>7999.9903367717216</v>
      </c>
      <c r="F291" s="8">
        <f t="shared" ref="F291:AL291" si="711">SUM(F276,F282,F288,F270)</f>
        <v>2011.4763555433437</v>
      </c>
      <c r="G291" s="8">
        <f t="shared" si="711"/>
        <v>271.15019731884058</v>
      </c>
      <c r="H291" s="8">
        <f t="shared" si="711"/>
        <v>10032.557300797102</v>
      </c>
      <c r="I291" s="9">
        <f>H291/$D291*100</f>
        <v>30.001702808532198</v>
      </c>
      <c r="J291" s="8">
        <f t="shared" si="711"/>
        <v>294.98690509462062</v>
      </c>
      <c r="K291" s="8">
        <f t="shared" si="711"/>
        <v>5014.7773866085508</v>
      </c>
      <c r="L291" s="9">
        <f>K291/$D291*100</f>
        <v>14.99636197363397</v>
      </c>
      <c r="M291" s="8">
        <f t="shared" si="711"/>
        <v>1052.108615474996</v>
      </c>
      <c r="N291" s="8">
        <f t="shared" si="711"/>
        <v>16833.737847599936</v>
      </c>
      <c r="O291" s="9">
        <f>N291/$D291*100</f>
        <v>50.340185948432861</v>
      </c>
      <c r="P291" s="8">
        <f t="shared" si="711"/>
        <v>0</v>
      </c>
      <c r="Q291" s="8">
        <f t="shared" si="711"/>
        <v>0</v>
      </c>
      <c r="R291" s="8">
        <f t="shared" si="711"/>
        <v>186.46974553830231</v>
      </c>
      <c r="S291" s="8">
        <f t="shared" si="711"/>
        <v>1558.8870727002072</v>
      </c>
      <c r="T291" s="9">
        <f>S291/$D291*100</f>
        <v>4.6617492694009783</v>
      </c>
      <c r="U291" s="8">
        <f t="shared" si="711"/>
        <v>30.802169166666665</v>
      </c>
      <c r="V291" s="8">
        <f t="shared" si="711"/>
        <v>85.436361093948648</v>
      </c>
      <c r="W291" s="8">
        <f t="shared" si="711"/>
        <v>3161.1453604761</v>
      </c>
      <c r="X291" s="8">
        <f>W291/$D291*100</f>
        <v>9.4531973051416482</v>
      </c>
      <c r="Y291" s="8">
        <f t="shared" si="711"/>
        <v>94.651847482837525</v>
      </c>
      <c r="Z291" s="8">
        <f t="shared" si="711"/>
        <v>47.374089232138317</v>
      </c>
      <c r="AA291" s="22">
        <f>V291/Y291</f>
        <v>0.90263807169152355</v>
      </c>
      <c r="AB291" s="22">
        <f>V291/Z291</f>
        <v>1.8034407094414198</v>
      </c>
      <c r="AC291" s="8">
        <f t="shared" si="711"/>
        <v>342.7540708402347</v>
      </c>
      <c r="AD291" s="8">
        <f t="shared" si="711"/>
        <v>379.76211545893722</v>
      </c>
      <c r="AE291" s="22">
        <f>AC291/AD291</f>
        <v>0.9025494036602919</v>
      </c>
      <c r="AF291" s="8">
        <f t="shared" si="711"/>
        <v>1058.242650994152</v>
      </c>
      <c r="AG291" s="8">
        <f t="shared" si="711"/>
        <v>35.272346734511871</v>
      </c>
      <c r="AH291" s="8">
        <f t="shared" si="711"/>
        <v>61.843905167572771</v>
      </c>
      <c r="AI291" s="8">
        <f t="shared" si="711"/>
        <v>328.85195250915751</v>
      </c>
      <c r="AJ291" s="8">
        <f t="shared" si="711"/>
        <v>11.890960133333333</v>
      </c>
      <c r="AK291" s="8">
        <f t="shared" si="711"/>
        <v>11061.858685714285</v>
      </c>
      <c r="AL291" s="8">
        <f t="shared" si="711"/>
        <v>1168.9792500000001</v>
      </c>
      <c r="AM291" s="8">
        <f>SUM(AM276,AM282,AM288,AM270)</f>
        <v>959.99800000000005</v>
      </c>
      <c r="AN291" s="4"/>
      <c r="AO291" s="4"/>
      <c r="AP291" s="4"/>
      <c r="AQ291" s="4"/>
      <c r="AR291" s="4"/>
      <c r="AS291" s="4"/>
      <c r="AU291" s="4"/>
      <c r="BR291" s="1"/>
    </row>
    <row r="292" spans="1:70">
      <c r="D292" s="4"/>
      <c r="E292" s="4">
        <f>AVERAGE(E288,E282,E276,E270)</f>
        <v>1999.9975841929304</v>
      </c>
      <c r="F292" s="3"/>
      <c r="G292" s="4"/>
      <c r="H292" s="12"/>
      <c r="I292" s="4"/>
      <c r="J292" s="3"/>
      <c r="K292" s="12"/>
      <c r="L292" s="4"/>
      <c r="M292" s="3"/>
      <c r="N292" s="12"/>
      <c r="O292" s="4"/>
      <c r="P292" s="3"/>
      <c r="S292" s="12"/>
      <c r="AM292" s="4">
        <f>AVERAGE(AM288,AM282,AM276,AM270)</f>
        <v>239.99950000000001</v>
      </c>
      <c r="BR292" s="1"/>
    </row>
    <row r="299" spans="1:70">
      <c r="B299" s="1"/>
      <c r="C299" s="2" t="s">
        <v>83</v>
      </c>
      <c r="D299" s="1">
        <v>4.5</v>
      </c>
      <c r="E299" s="3">
        <f t="shared" ref="E299:H305" si="712">AR299*($D299/$AQ299)</f>
        <v>32.2515</v>
      </c>
      <c r="F299" s="4">
        <f t="shared" si="712"/>
        <v>7.7156698564593302</v>
      </c>
      <c r="G299" s="12">
        <f t="shared" si="712"/>
        <v>6.7500000000000004E-2</v>
      </c>
      <c r="H299" s="4">
        <f t="shared" si="712"/>
        <v>2.4975000000000001</v>
      </c>
      <c r="I299" s="3">
        <f t="shared" ref="I299:I305" si="713">H299/$E299*100</f>
        <v>7.7438258685642527</v>
      </c>
      <c r="J299" s="12">
        <f t="shared" ref="J299:K305" si="714">AV299*($D299/$AQ299)</f>
        <v>1.6020000000000001</v>
      </c>
      <c r="K299" s="4">
        <f t="shared" si="714"/>
        <v>27.234000000000002</v>
      </c>
      <c r="L299" s="3">
        <f t="shared" ref="L299:L305" si="715">K299/$E299*100</f>
        <v>84.442584065857403</v>
      </c>
      <c r="M299" s="12">
        <f t="shared" ref="M299:N305" si="716">AX299*($D299/$AQ299)</f>
        <v>0.1575</v>
      </c>
      <c r="N299" s="4">
        <f t="shared" si="716"/>
        <v>2.52</v>
      </c>
      <c r="O299" s="3">
        <f t="shared" ref="O299:O305" si="717">N299/$E299*100</f>
        <v>7.813590065578345</v>
      </c>
      <c r="P299" s="4">
        <f t="shared" ref="P299:R305" si="718">AZ299*($D299/$AQ299)</f>
        <v>0</v>
      </c>
      <c r="Q299" s="4">
        <f t="shared" si="718"/>
        <v>0</v>
      </c>
      <c r="R299" s="4">
        <f t="shared" si="718"/>
        <v>0</v>
      </c>
      <c r="S299" s="4">
        <f t="shared" ref="S299:S305" si="719">R299*8.36</f>
        <v>0</v>
      </c>
      <c r="T299" s="4">
        <f t="shared" ref="T299:T305" si="720">S299/$E299*100</f>
        <v>0</v>
      </c>
      <c r="U299" s="4">
        <f t="shared" ref="U299:V305" si="721">BD299*($D299/$AQ299)</f>
        <v>5.6249999999999998E-3</v>
      </c>
      <c r="V299" s="4">
        <f t="shared" si="721"/>
        <v>0</v>
      </c>
      <c r="W299" s="4">
        <f t="shared" ref="W299:W305" si="722">V299*37</f>
        <v>0</v>
      </c>
      <c r="X299" s="4">
        <f t="shared" ref="X299:X305" si="723">W299/$E299*100</f>
        <v>0</v>
      </c>
      <c r="Y299" s="4">
        <f t="shared" ref="Y299:Z305" si="724">BG299*($D299/$AQ299)</f>
        <v>0</v>
      </c>
      <c r="Z299" s="4">
        <f t="shared" si="724"/>
        <v>0</v>
      </c>
      <c r="AA299" s="4" t="e">
        <f t="shared" ref="AA299:AA305" si="725">V299/Y299</f>
        <v>#DIV/0!</v>
      </c>
      <c r="AB299" s="4" t="e">
        <f t="shared" ref="AB299:AB305" si="726">V299/Z299</f>
        <v>#DIV/0!</v>
      </c>
      <c r="AC299" s="4">
        <f t="shared" ref="AC299:AD305" si="727">BI299*($D299/$AQ299)</f>
        <v>0</v>
      </c>
      <c r="AD299" s="4">
        <f t="shared" si="727"/>
        <v>0.1575</v>
      </c>
      <c r="AE299" s="4">
        <f t="shared" ref="AE299:AE305" si="728">AC299/AD299</f>
        <v>0</v>
      </c>
      <c r="AF299" s="4">
        <f t="shared" ref="AF299:AM305" si="729">BK299*($D299/$AQ299)</f>
        <v>0</v>
      </c>
      <c r="AG299" s="4">
        <f t="shared" si="729"/>
        <v>0.88649999999999995</v>
      </c>
      <c r="AH299" s="4">
        <f t="shared" si="729"/>
        <v>0</v>
      </c>
      <c r="AI299" s="4">
        <f t="shared" si="729"/>
        <v>0</v>
      </c>
      <c r="AJ299" s="4">
        <f t="shared" si="729"/>
        <v>0</v>
      </c>
      <c r="AK299" s="4">
        <f t="shared" si="729"/>
        <v>0</v>
      </c>
      <c r="AL299" s="4">
        <f t="shared" si="729"/>
        <v>0</v>
      </c>
      <c r="AM299" s="1">
        <f t="shared" si="729"/>
        <v>0</v>
      </c>
      <c r="AN299" s="1">
        <f t="shared" ref="AN299:AN305" si="730">E299/D299*100</f>
        <v>716.69999999999993</v>
      </c>
      <c r="AP299" s="2" t="s">
        <v>83</v>
      </c>
      <c r="AQ299" s="1">
        <v>100</v>
      </c>
      <c r="AR299" s="1">
        <v>716.7</v>
      </c>
      <c r="AS299" s="1">
        <v>171.45933014354068</v>
      </c>
      <c r="AT299" s="1">
        <v>1.5</v>
      </c>
      <c r="AU299" s="1">
        <f t="shared" ref="AU299:AU305" si="731">AT299*37</f>
        <v>55.5</v>
      </c>
      <c r="AV299" s="1">
        <v>35.6</v>
      </c>
      <c r="AW299" s="1">
        <f t="shared" ref="AW299:AW300" si="732">AV299*17</f>
        <v>605.20000000000005</v>
      </c>
      <c r="AX299" s="1">
        <v>3.5</v>
      </c>
      <c r="AY299" s="1">
        <f t="shared" ref="AY299:AY300" si="733">AX299*16</f>
        <v>56</v>
      </c>
      <c r="AZ299" s="1">
        <v>0</v>
      </c>
      <c r="BA299" s="1">
        <v>0</v>
      </c>
      <c r="BB299" s="1">
        <v>0</v>
      </c>
      <c r="BC299" s="1">
        <f t="shared" ref="BC299:BC300" si="734">BB299*2</f>
        <v>0</v>
      </c>
      <c r="BD299" s="1">
        <v>0.125</v>
      </c>
      <c r="BE299" s="1">
        <v>0</v>
      </c>
      <c r="BF299" s="1">
        <f t="shared" ref="BF299:BF305" si="735">BE299*37</f>
        <v>0</v>
      </c>
      <c r="BG299" s="1">
        <v>0</v>
      </c>
      <c r="BH299" s="1">
        <v>0</v>
      </c>
      <c r="BI299" s="1">
        <v>0</v>
      </c>
      <c r="BJ299" s="1">
        <v>3.5</v>
      </c>
      <c r="BK299" s="1">
        <v>0</v>
      </c>
      <c r="BL299" s="1">
        <v>19.7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4">
        <v>0</v>
      </c>
    </row>
    <row r="300" spans="1:70">
      <c r="B300" s="1"/>
      <c r="C300" s="2" t="s">
        <v>84</v>
      </c>
      <c r="D300" s="1">
        <v>380</v>
      </c>
      <c r="E300" s="3">
        <f t="shared" si="712"/>
        <v>0</v>
      </c>
      <c r="F300" s="4">
        <f t="shared" si="712"/>
        <v>0</v>
      </c>
      <c r="G300" s="12">
        <f t="shared" si="712"/>
        <v>0</v>
      </c>
      <c r="H300" s="4">
        <f t="shared" si="712"/>
        <v>0</v>
      </c>
      <c r="I300" s="3" t="e">
        <f t="shared" si="713"/>
        <v>#DIV/0!</v>
      </c>
      <c r="J300" s="12">
        <f t="shared" si="714"/>
        <v>0</v>
      </c>
      <c r="K300" s="4">
        <f t="shared" si="714"/>
        <v>0</v>
      </c>
      <c r="L300" s="3" t="e">
        <f t="shared" si="715"/>
        <v>#DIV/0!</v>
      </c>
      <c r="M300" s="12">
        <f t="shared" si="716"/>
        <v>0</v>
      </c>
      <c r="N300" s="4">
        <f t="shared" si="716"/>
        <v>0</v>
      </c>
      <c r="O300" s="3" t="e">
        <f t="shared" si="717"/>
        <v>#DIV/0!</v>
      </c>
      <c r="P300" s="4">
        <f t="shared" si="718"/>
        <v>0</v>
      </c>
      <c r="Q300" s="4">
        <f t="shared" si="718"/>
        <v>0</v>
      </c>
      <c r="R300" s="4">
        <f t="shared" si="718"/>
        <v>0</v>
      </c>
      <c r="S300" s="4">
        <f t="shared" si="719"/>
        <v>0</v>
      </c>
      <c r="T300" s="4" t="e">
        <f t="shared" si="720"/>
        <v>#DIV/0!</v>
      </c>
      <c r="U300" s="4">
        <f t="shared" si="721"/>
        <v>0</v>
      </c>
      <c r="V300" s="4">
        <f t="shared" si="721"/>
        <v>0</v>
      </c>
      <c r="W300" s="4">
        <f t="shared" si="722"/>
        <v>0</v>
      </c>
      <c r="X300" s="4" t="e">
        <f t="shared" si="723"/>
        <v>#DIV/0!</v>
      </c>
      <c r="Y300" s="4">
        <f t="shared" si="724"/>
        <v>0</v>
      </c>
      <c r="Z300" s="4">
        <f t="shared" si="724"/>
        <v>0</v>
      </c>
      <c r="AA300" s="4" t="e">
        <f t="shared" si="725"/>
        <v>#DIV/0!</v>
      </c>
      <c r="AB300" s="4" t="e">
        <f t="shared" si="726"/>
        <v>#DIV/0!</v>
      </c>
      <c r="AC300" s="4">
        <f t="shared" si="727"/>
        <v>0</v>
      </c>
      <c r="AD300" s="4">
        <f t="shared" si="727"/>
        <v>0</v>
      </c>
      <c r="AE300" s="4" t="e">
        <f t="shared" si="728"/>
        <v>#DIV/0!</v>
      </c>
      <c r="AF300" s="4">
        <f t="shared" si="729"/>
        <v>0</v>
      </c>
      <c r="AG300" s="4">
        <f t="shared" si="729"/>
        <v>0</v>
      </c>
      <c r="AH300" s="4">
        <f t="shared" si="729"/>
        <v>0</v>
      </c>
      <c r="AI300" s="4">
        <f t="shared" si="729"/>
        <v>0</v>
      </c>
      <c r="AJ300" s="4">
        <f t="shared" si="729"/>
        <v>0</v>
      </c>
      <c r="AK300" s="4">
        <f t="shared" si="729"/>
        <v>0</v>
      </c>
      <c r="AL300" s="4">
        <f t="shared" si="729"/>
        <v>0</v>
      </c>
      <c r="AM300" s="1">
        <f t="shared" si="729"/>
        <v>0</v>
      </c>
      <c r="AN300" s="1">
        <f t="shared" si="730"/>
        <v>0</v>
      </c>
      <c r="AP300" s="2" t="s">
        <v>84</v>
      </c>
      <c r="AQ300" s="1">
        <v>100</v>
      </c>
      <c r="AR300" s="1">
        <v>0</v>
      </c>
      <c r="AS300" s="1">
        <v>0</v>
      </c>
      <c r="AT300" s="1">
        <v>0</v>
      </c>
      <c r="AU300" s="1">
        <f t="shared" si="731"/>
        <v>0</v>
      </c>
      <c r="AV300" s="1">
        <v>0</v>
      </c>
      <c r="AW300" s="1">
        <f t="shared" si="732"/>
        <v>0</v>
      </c>
      <c r="AX300" s="1">
        <v>0</v>
      </c>
      <c r="AY300" s="1">
        <f t="shared" si="733"/>
        <v>0</v>
      </c>
      <c r="AZ300" s="1">
        <v>0</v>
      </c>
      <c r="BA300" s="1">
        <v>0</v>
      </c>
      <c r="BB300" s="1">
        <v>0</v>
      </c>
      <c r="BC300" s="1">
        <f t="shared" si="734"/>
        <v>0</v>
      </c>
      <c r="BD300" s="1">
        <v>0</v>
      </c>
      <c r="BE300" s="1">
        <v>0</v>
      </c>
      <c r="BF300" s="1">
        <f t="shared" si="735"/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4">
        <v>0</v>
      </c>
    </row>
    <row r="301" spans="1:70">
      <c r="B301" s="1"/>
      <c r="C301" s="2" t="s">
        <v>82</v>
      </c>
      <c r="D301" s="1">
        <v>497</v>
      </c>
      <c r="E301" s="3">
        <f t="shared" si="712"/>
        <v>6753.1773539999995</v>
      </c>
      <c r="F301" s="4">
        <f t="shared" si="712"/>
        <v>1607.8993700000001</v>
      </c>
      <c r="G301" s="12">
        <f t="shared" si="712"/>
        <v>7.3086335</v>
      </c>
      <c r="H301" s="4">
        <f t="shared" si="712"/>
        <v>270.41943950000001</v>
      </c>
      <c r="I301" s="3">
        <f t="shared" si="713"/>
        <v>4.004329004329005</v>
      </c>
      <c r="J301" s="12">
        <f t="shared" si="714"/>
        <v>131.55540299999998</v>
      </c>
      <c r="K301" s="4">
        <f t="shared" si="714"/>
        <v>2236.4418509999996</v>
      </c>
      <c r="L301" s="3">
        <f t="shared" si="715"/>
        <v>33.116883116883109</v>
      </c>
      <c r="M301" s="12">
        <f t="shared" si="716"/>
        <v>277.72807299999999</v>
      </c>
      <c r="N301" s="4">
        <f t="shared" si="716"/>
        <v>4443.6491679999999</v>
      </c>
      <c r="O301" s="3">
        <f t="shared" si="717"/>
        <v>65.800865800865807</v>
      </c>
      <c r="P301" s="4">
        <f t="shared" si="718"/>
        <v>0</v>
      </c>
      <c r="Q301" s="4">
        <f t="shared" si="718"/>
        <v>0</v>
      </c>
      <c r="R301" s="4">
        <f t="shared" si="718"/>
        <v>116.938136</v>
      </c>
      <c r="S301" s="4">
        <f t="shared" si="719"/>
        <v>977.60281695999993</v>
      </c>
      <c r="T301" s="4">
        <f t="shared" si="720"/>
        <v>14.476190476190476</v>
      </c>
      <c r="U301" s="4">
        <f t="shared" si="721"/>
        <v>0</v>
      </c>
      <c r="V301" s="4">
        <f t="shared" si="721"/>
        <v>0</v>
      </c>
      <c r="W301" s="4">
        <f t="shared" si="722"/>
        <v>0</v>
      </c>
      <c r="X301" s="4">
        <f t="shared" si="723"/>
        <v>0</v>
      </c>
      <c r="Y301" s="4">
        <f t="shared" si="724"/>
        <v>0</v>
      </c>
      <c r="Z301" s="4">
        <f t="shared" si="724"/>
        <v>0</v>
      </c>
      <c r="AA301" s="4" t="e">
        <f t="shared" si="725"/>
        <v>#DIV/0!</v>
      </c>
      <c r="AB301" s="4" t="e">
        <f t="shared" si="726"/>
        <v>#DIV/0!</v>
      </c>
      <c r="AC301" s="4">
        <f t="shared" si="727"/>
        <v>0</v>
      </c>
      <c r="AD301" s="4">
        <f t="shared" si="727"/>
        <v>0</v>
      </c>
      <c r="AE301" s="4" t="e">
        <f t="shared" si="728"/>
        <v>#DIV/0!</v>
      </c>
      <c r="AF301" s="4">
        <f t="shared" si="729"/>
        <v>0</v>
      </c>
      <c r="AG301" s="4">
        <f t="shared" si="729"/>
        <v>0</v>
      </c>
      <c r="AH301" s="4">
        <f t="shared" si="729"/>
        <v>0</v>
      </c>
      <c r="AI301" s="4">
        <f t="shared" si="729"/>
        <v>0</v>
      </c>
      <c r="AJ301" s="4">
        <f t="shared" si="729"/>
        <v>0</v>
      </c>
      <c r="AK301" s="4">
        <f t="shared" si="729"/>
        <v>0</v>
      </c>
      <c r="AL301" s="4">
        <f t="shared" si="729"/>
        <v>0</v>
      </c>
      <c r="AM301" s="1">
        <f t="shared" si="729"/>
        <v>497</v>
      </c>
      <c r="AN301" s="1">
        <f t="shared" si="730"/>
        <v>1358.7882</v>
      </c>
      <c r="AP301" s="45" t="s">
        <v>82</v>
      </c>
      <c r="AQ301" s="1">
        <v>100</v>
      </c>
      <c r="AR301" s="1">
        <v>1358.7882</v>
      </c>
      <c r="AS301" s="1">
        <v>323.52100000000002</v>
      </c>
      <c r="AT301" s="1">
        <v>1.47055</v>
      </c>
      <c r="AU301" s="1">
        <v>54.410350000000001</v>
      </c>
      <c r="AV301" s="1">
        <v>26.469899999999999</v>
      </c>
      <c r="AW301" s="1">
        <v>449.98829999999998</v>
      </c>
      <c r="AX301" s="1">
        <v>55.880900000000004</v>
      </c>
      <c r="AY301" s="1">
        <v>894.09440000000006</v>
      </c>
      <c r="AZ301" s="1">
        <v>0</v>
      </c>
      <c r="BA301" s="1">
        <v>0</v>
      </c>
      <c r="BB301" s="1">
        <v>23.5288</v>
      </c>
      <c r="BC301" s="1">
        <v>196.70076799999998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4">
        <v>100</v>
      </c>
    </row>
    <row r="302" spans="1:70">
      <c r="B302" s="1"/>
      <c r="C302" s="2" t="s">
        <v>85</v>
      </c>
      <c r="D302" s="1">
        <v>100</v>
      </c>
      <c r="E302" s="3">
        <f t="shared" si="712"/>
        <v>663.8</v>
      </c>
      <c r="F302" s="4">
        <f t="shared" si="712"/>
        <v>158.80382775119617</v>
      </c>
      <c r="G302" s="12">
        <f t="shared" si="712"/>
        <v>11.6</v>
      </c>
      <c r="H302" s="4">
        <f t="shared" si="712"/>
        <v>429.2</v>
      </c>
      <c r="I302" s="3">
        <f t="shared" si="713"/>
        <v>64.658029526965947</v>
      </c>
      <c r="J302" s="12">
        <f t="shared" si="714"/>
        <v>13.8</v>
      </c>
      <c r="K302" s="4">
        <f t="shared" si="714"/>
        <v>234.60000000000002</v>
      </c>
      <c r="L302" s="3">
        <f t="shared" si="715"/>
        <v>35.341970473034053</v>
      </c>
      <c r="M302" s="12">
        <f t="shared" si="716"/>
        <v>0</v>
      </c>
      <c r="N302" s="4">
        <f t="shared" si="716"/>
        <v>0</v>
      </c>
      <c r="O302" s="3">
        <f t="shared" si="717"/>
        <v>0</v>
      </c>
      <c r="P302" s="4">
        <f t="shared" si="718"/>
        <v>0</v>
      </c>
      <c r="Q302" s="4">
        <f t="shared" si="718"/>
        <v>0</v>
      </c>
      <c r="R302" s="4">
        <f t="shared" si="718"/>
        <v>0</v>
      </c>
      <c r="S302" s="4">
        <f t="shared" si="719"/>
        <v>0</v>
      </c>
      <c r="T302" s="4">
        <f t="shared" si="720"/>
        <v>0</v>
      </c>
      <c r="U302" s="4">
        <f t="shared" si="721"/>
        <v>0.375</v>
      </c>
      <c r="V302" s="4">
        <f t="shared" si="721"/>
        <v>3.3</v>
      </c>
      <c r="W302" s="4">
        <f t="shared" si="722"/>
        <v>122.1</v>
      </c>
      <c r="X302" s="4">
        <f t="shared" si="723"/>
        <v>18.394094606809279</v>
      </c>
      <c r="Y302" s="4">
        <f t="shared" si="724"/>
        <v>5</v>
      </c>
      <c r="Z302" s="4">
        <f t="shared" si="724"/>
        <v>1.3</v>
      </c>
      <c r="AA302" s="4">
        <f t="shared" si="725"/>
        <v>0.65999999999999992</v>
      </c>
      <c r="AB302" s="4">
        <f t="shared" si="726"/>
        <v>2.5384615384615383</v>
      </c>
      <c r="AC302" s="4">
        <f t="shared" si="727"/>
        <v>0</v>
      </c>
      <c r="AD302" s="4">
        <f t="shared" si="727"/>
        <v>0</v>
      </c>
      <c r="AE302" s="4" t="e">
        <f t="shared" si="728"/>
        <v>#DIV/0!</v>
      </c>
      <c r="AF302" s="4">
        <f t="shared" si="729"/>
        <v>415</v>
      </c>
      <c r="AG302" s="4">
        <f t="shared" si="729"/>
        <v>0</v>
      </c>
      <c r="AH302" s="4">
        <f t="shared" si="729"/>
        <v>1.2</v>
      </c>
      <c r="AI302" s="4">
        <f t="shared" si="729"/>
        <v>0</v>
      </c>
      <c r="AJ302" s="4">
        <f t="shared" si="729"/>
        <v>1.9</v>
      </c>
      <c r="AK302" s="4">
        <f t="shared" si="729"/>
        <v>0</v>
      </c>
      <c r="AL302" s="4">
        <f t="shared" si="729"/>
        <v>205</v>
      </c>
      <c r="AM302" s="1">
        <f t="shared" si="729"/>
        <v>0</v>
      </c>
      <c r="AN302" s="1">
        <f t="shared" si="730"/>
        <v>663.8</v>
      </c>
      <c r="AP302" s="2" t="s">
        <v>85</v>
      </c>
      <c r="AQ302" s="1">
        <v>100</v>
      </c>
      <c r="AR302" s="1">
        <v>663.8</v>
      </c>
      <c r="AS302" s="1">
        <v>158.80382775119617</v>
      </c>
      <c r="AT302" s="1">
        <v>11.6</v>
      </c>
      <c r="AU302" s="1">
        <f t="shared" si="731"/>
        <v>429.2</v>
      </c>
      <c r="AV302" s="1">
        <v>13.8</v>
      </c>
      <c r="AW302" s="1">
        <v>234.60000000000002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0.375</v>
      </c>
      <c r="BE302" s="1">
        <v>3.3</v>
      </c>
      <c r="BF302" s="1">
        <f t="shared" si="735"/>
        <v>122.1</v>
      </c>
      <c r="BG302" s="1">
        <v>5</v>
      </c>
      <c r="BH302" s="1">
        <v>1.3</v>
      </c>
      <c r="BI302" s="1">
        <v>0</v>
      </c>
      <c r="BJ302" s="1">
        <v>0</v>
      </c>
      <c r="BK302" s="1">
        <v>415</v>
      </c>
      <c r="BL302" s="1">
        <v>0</v>
      </c>
      <c r="BM302" s="1">
        <v>1.2</v>
      </c>
      <c r="BN302" s="1">
        <v>0</v>
      </c>
      <c r="BO302" s="1">
        <v>1.9</v>
      </c>
      <c r="BP302" s="1">
        <v>0</v>
      </c>
      <c r="BQ302" s="1">
        <v>205</v>
      </c>
      <c r="BR302" s="4">
        <v>0</v>
      </c>
    </row>
    <row r="303" spans="1:70">
      <c r="B303" s="1"/>
      <c r="C303" s="2" t="s">
        <v>27</v>
      </c>
      <c r="D303" s="1">
        <v>6.5</v>
      </c>
      <c r="E303" s="3">
        <f t="shared" si="712"/>
        <v>0</v>
      </c>
      <c r="F303" s="4">
        <f t="shared" si="712"/>
        <v>0</v>
      </c>
      <c r="G303" s="12">
        <f t="shared" si="712"/>
        <v>0</v>
      </c>
      <c r="H303" s="4">
        <f t="shared" si="712"/>
        <v>0</v>
      </c>
      <c r="I303" s="3" t="e">
        <f t="shared" si="713"/>
        <v>#DIV/0!</v>
      </c>
      <c r="J303" s="12">
        <f t="shared" si="714"/>
        <v>0</v>
      </c>
      <c r="K303" s="4">
        <f t="shared" si="714"/>
        <v>0</v>
      </c>
      <c r="L303" s="3" t="e">
        <f t="shared" si="715"/>
        <v>#DIV/0!</v>
      </c>
      <c r="M303" s="12">
        <f t="shared" si="716"/>
        <v>0</v>
      </c>
      <c r="N303" s="4">
        <f t="shared" si="716"/>
        <v>0</v>
      </c>
      <c r="O303" s="3" t="e">
        <f t="shared" si="717"/>
        <v>#DIV/0!</v>
      </c>
      <c r="P303" s="4">
        <f t="shared" si="718"/>
        <v>0</v>
      </c>
      <c r="Q303" s="4">
        <f t="shared" si="718"/>
        <v>0</v>
      </c>
      <c r="R303" s="4">
        <f t="shared" si="718"/>
        <v>0</v>
      </c>
      <c r="S303" s="4">
        <f t="shared" si="719"/>
        <v>0</v>
      </c>
      <c r="T303" s="4" t="e">
        <f t="shared" si="720"/>
        <v>#DIV/0!</v>
      </c>
      <c r="U303" s="4">
        <f t="shared" si="721"/>
        <v>6.3131250000000003</v>
      </c>
      <c r="V303" s="4">
        <f t="shared" si="721"/>
        <v>0</v>
      </c>
      <c r="W303" s="4">
        <f t="shared" si="722"/>
        <v>0</v>
      </c>
      <c r="X303" s="4" t="e">
        <f t="shared" si="723"/>
        <v>#DIV/0!</v>
      </c>
      <c r="Y303" s="4">
        <f t="shared" si="724"/>
        <v>0</v>
      </c>
      <c r="Z303" s="4">
        <f t="shared" si="724"/>
        <v>0</v>
      </c>
      <c r="AA303" s="4" t="e">
        <f t="shared" si="725"/>
        <v>#DIV/0!</v>
      </c>
      <c r="AB303" s="4" t="e">
        <f t="shared" si="726"/>
        <v>#DIV/0!</v>
      </c>
      <c r="AC303" s="4">
        <f t="shared" si="727"/>
        <v>0</v>
      </c>
      <c r="AD303" s="4">
        <f t="shared" si="727"/>
        <v>0</v>
      </c>
      <c r="AE303" s="4" t="e">
        <f t="shared" si="728"/>
        <v>#DIV/0!</v>
      </c>
      <c r="AF303" s="4">
        <f t="shared" si="729"/>
        <v>0</v>
      </c>
      <c r="AG303" s="4">
        <f t="shared" si="729"/>
        <v>0</v>
      </c>
      <c r="AH303" s="4">
        <f t="shared" si="729"/>
        <v>0</v>
      </c>
      <c r="AI303" s="4">
        <f t="shared" si="729"/>
        <v>0</v>
      </c>
      <c r="AJ303" s="4">
        <f t="shared" si="729"/>
        <v>0</v>
      </c>
      <c r="AK303" s="4">
        <f t="shared" si="729"/>
        <v>0</v>
      </c>
      <c r="AL303" s="4">
        <f t="shared" si="729"/>
        <v>0</v>
      </c>
      <c r="AM303" s="1">
        <f t="shared" si="729"/>
        <v>0</v>
      </c>
      <c r="AN303" s="1">
        <f t="shared" si="730"/>
        <v>0</v>
      </c>
      <c r="AP303" s="2" t="s">
        <v>27</v>
      </c>
      <c r="AQ303" s="1">
        <v>100</v>
      </c>
      <c r="AR303" s="1">
        <v>0</v>
      </c>
      <c r="AS303" s="1">
        <v>0</v>
      </c>
      <c r="AT303" s="1">
        <v>0</v>
      </c>
      <c r="AU303" s="1">
        <f t="shared" si="731"/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97.125</v>
      </c>
      <c r="BE303" s="1">
        <v>0</v>
      </c>
      <c r="BF303" s="1">
        <f t="shared" si="735"/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4">
        <v>0</v>
      </c>
    </row>
    <row r="304" spans="1:70">
      <c r="B304" s="1"/>
      <c r="C304" s="2" t="s">
        <v>86</v>
      </c>
      <c r="D304" s="1">
        <v>6</v>
      </c>
      <c r="E304" s="3">
        <f t="shared" si="712"/>
        <v>100.8</v>
      </c>
      <c r="F304" s="4">
        <f t="shared" si="712"/>
        <v>24.114832535885171</v>
      </c>
      <c r="G304" s="12">
        <f t="shared" si="712"/>
        <v>0</v>
      </c>
      <c r="H304" s="4">
        <f t="shared" si="712"/>
        <v>0</v>
      </c>
      <c r="I304" s="3">
        <f t="shared" si="713"/>
        <v>0</v>
      </c>
      <c r="J304" s="12">
        <f t="shared" si="714"/>
        <v>0</v>
      </c>
      <c r="K304" s="4">
        <f t="shared" si="714"/>
        <v>0</v>
      </c>
      <c r="L304" s="3">
        <f t="shared" si="715"/>
        <v>0</v>
      </c>
      <c r="M304" s="12">
        <f t="shared" si="716"/>
        <v>6.3</v>
      </c>
      <c r="N304" s="4">
        <f t="shared" si="716"/>
        <v>100.8</v>
      </c>
      <c r="O304" s="3">
        <f t="shared" si="717"/>
        <v>100</v>
      </c>
      <c r="P304" s="4">
        <f t="shared" si="718"/>
        <v>0</v>
      </c>
      <c r="Q304" s="4">
        <f t="shared" si="718"/>
        <v>0</v>
      </c>
      <c r="R304" s="4">
        <f t="shared" si="718"/>
        <v>0</v>
      </c>
      <c r="S304" s="4">
        <f t="shared" si="719"/>
        <v>0</v>
      </c>
      <c r="T304" s="4">
        <f t="shared" si="720"/>
        <v>0</v>
      </c>
      <c r="U304" s="4">
        <f t="shared" si="721"/>
        <v>0</v>
      </c>
      <c r="V304" s="4">
        <f t="shared" si="721"/>
        <v>0</v>
      </c>
      <c r="W304" s="4">
        <f t="shared" si="722"/>
        <v>0</v>
      </c>
      <c r="X304" s="4">
        <f t="shared" si="723"/>
        <v>0</v>
      </c>
      <c r="Y304" s="4">
        <f t="shared" si="724"/>
        <v>0</v>
      </c>
      <c r="Z304" s="4">
        <f t="shared" si="724"/>
        <v>0</v>
      </c>
      <c r="AA304" s="4" t="e">
        <f t="shared" si="725"/>
        <v>#DIV/0!</v>
      </c>
      <c r="AB304" s="4" t="e">
        <f t="shared" si="726"/>
        <v>#DIV/0!</v>
      </c>
      <c r="AC304" s="4">
        <f t="shared" si="727"/>
        <v>6.3</v>
      </c>
      <c r="AD304" s="4">
        <f t="shared" si="727"/>
        <v>0</v>
      </c>
      <c r="AE304" s="4" t="e">
        <f t="shared" si="728"/>
        <v>#DIV/0!</v>
      </c>
      <c r="AF304" s="4">
        <f t="shared" si="729"/>
        <v>0</v>
      </c>
      <c r="AG304" s="4">
        <f t="shared" si="729"/>
        <v>0</v>
      </c>
      <c r="AH304" s="4">
        <f t="shared" si="729"/>
        <v>0</v>
      </c>
      <c r="AI304" s="4">
        <f t="shared" si="729"/>
        <v>0</v>
      </c>
      <c r="AJ304" s="4">
        <f t="shared" si="729"/>
        <v>0</v>
      </c>
      <c r="AK304" s="4">
        <f t="shared" si="729"/>
        <v>0</v>
      </c>
      <c r="AL304" s="4">
        <f t="shared" si="729"/>
        <v>0</v>
      </c>
      <c r="AM304" s="1">
        <f t="shared" si="729"/>
        <v>0</v>
      </c>
      <c r="AN304" s="1">
        <f t="shared" si="730"/>
        <v>1680</v>
      </c>
      <c r="AP304" s="2" t="s">
        <v>86</v>
      </c>
      <c r="AQ304" s="1">
        <v>100</v>
      </c>
      <c r="AR304" s="1">
        <v>1680</v>
      </c>
      <c r="AS304" s="1">
        <v>401.91387559808618</v>
      </c>
      <c r="AT304" s="1">
        <v>0</v>
      </c>
      <c r="AU304" s="1">
        <f t="shared" si="731"/>
        <v>0</v>
      </c>
      <c r="AV304" s="1">
        <v>0</v>
      </c>
      <c r="AW304" s="1">
        <v>0</v>
      </c>
      <c r="AX304" s="1">
        <v>105</v>
      </c>
      <c r="AY304" s="1">
        <v>1680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f t="shared" si="735"/>
        <v>0</v>
      </c>
      <c r="BG304" s="1">
        <v>0</v>
      </c>
      <c r="BH304" s="1">
        <v>0</v>
      </c>
      <c r="BI304" s="1">
        <v>105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4">
        <v>0</v>
      </c>
    </row>
    <row r="305" spans="2:70">
      <c r="B305" s="1"/>
      <c r="C305" s="2" t="s">
        <v>87</v>
      </c>
      <c r="D305" s="1">
        <v>14.5</v>
      </c>
      <c r="E305" s="3">
        <f t="shared" si="712"/>
        <v>535.91999999999996</v>
      </c>
      <c r="F305" s="4">
        <f t="shared" si="712"/>
        <v>130.35499999999999</v>
      </c>
      <c r="G305" s="12">
        <f t="shared" si="712"/>
        <v>14.4855</v>
      </c>
      <c r="H305" s="4">
        <f t="shared" si="712"/>
        <v>535.96349999999995</v>
      </c>
      <c r="I305" s="3">
        <f t="shared" si="713"/>
        <v>100.00811688311688</v>
      </c>
      <c r="J305" s="12">
        <f t="shared" si="714"/>
        <v>0</v>
      </c>
      <c r="K305" s="4">
        <f t="shared" si="714"/>
        <v>0</v>
      </c>
      <c r="L305" s="3">
        <f t="shared" si="715"/>
        <v>0</v>
      </c>
      <c r="M305" s="12">
        <f t="shared" si="716"/>
        <v>0</v>
      </c>
      <c r="N305" s="4">
        <f t="shared" si="716"/>
        <v>0</v>
      </c>
      <c r="O305" s="3">
        <f t="shared" si="717"/>
        <v>0</v>
      </c>
      <c r="P305" s="4">
        <f t="shared" si="718"/>
        <v>0</v>
      </c>
      <c r="Q305" s="4">
        <f t="shared" si="718"/>
        <v>0</v>
      </c>
      <c r="R305" s="4">
        <f t="shared" si="718"/>
        <v>0</v>
      </c>
      <c r="S305" s="4">
        <f t="shared" si="719"/>
        <v>0</v>
      </c>
      <c r="T305" s="4">
        <f t="shared" si="720"/>
        <v>0</v>
      </c>
      <c r="U305" s="4">
        <f t="shared" si="721"/>
        <v>0</v>
      </c>
      <c r="V305" s="4">
        <f t="shared" si="721"/>
        <v>1.6964999999999997</v>
      </c>
      <c r="W305" s="4">
        <f t="shared" si="722"/>
        <v>62.770499999999991</v>
      </c>
      <c r="X305" s="4">
        <f t="shared" si="723"/>
        <v>11.712662337662337</v>
      </c>
      <c r="Y305" s="4">
        <f t="shared" si="724"/>
        <v>7.7284999999999995</v>
      </c>
      <c r="Z305" s="4">
        <f t="shared" si="724"/>
        <v>4.3209999999999997</v>
      </c>
      <c r="AA305" s="4">
        <f t="shared" si="725"/>
        <v>0.21951219512195119</v>
      </c>
      <c r="AB305" s="4">
        <f t="shared" si="726"/>
        <v>0.39261744966442946</v>
      </c>
      <c r="AC305" s="4">
        <f t="shared" si="727"/>
        <v>0</v>
      </c>
      <c r="AD305" s="4">
        <f t="shared" si="727"/>
        <v>0</v>
      </c>
      <c r="AE305" s="4" t="e">
        <f t="shared" si="728"/>
        <v>#DIV/0!</v>
      </c>
      <c r="AF305" s="4">
        <f t="shared" si="729"/>
        <v>0</v>
      </c>
      <c r="AG305" s="4">
        <f t="shared" si="729"/>
        <v>0</v>
      </c>
      <c r="AH305" s="4">
        <f t="shared" si="729"/>
        <v>0</v>
      </c>
      <c r="AI305" s="4">
        <f t="shared" si="729"/>
        <v>0</v>
      </c>
      <c r="AJ305" s="4">
        <f t="shared" si="729"/>
        <v>0</v>
      </c>
      <c r="AK305" s="4">
        <f t="shared" si="729"/>
        <v>0</v>
      </c>
      <c r="AL305" s="4">
        <f t="shared" si="729"/>
        <v>0</v>
      </c>
      <c r="AM305" s="1">
        <f t="shared" si="729"/>
        <v>0</v>
      </c>
      <c r="AN305" s="1">
        <f t="shared" si="730"/>
        <v>3695.9999999999995</v>
      </c>
      <c r="AP305" s="2" t="s">
        <v>87</v>
      </c>
      <c r="AQ305" s="1">
        <v>100</v>
      </c>
      <c r="AR305" s="1">
        <v>3696</v>
      </c>
      <c r="AS305" s="1">
        <v>899</v>
      </c>
      <c r="AT305" s="1">
        <v>99.9</v>
      </c>
      <c r="AU305" s="1">
        <f t="shared" si="731"/>
        <v>3696.3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11.7</v>
      </c>
      <c r="BF305" s="1">
        <f t="shared" si="735"/>
        <v>432.9</v>
      </c>
      <c r="BG305" s="1">
        <v>53.3</v>
      </c>
      <c r="BH305" s="1">
        <v>29.8</v>
      </c>
    </row>
    <row r="307" spans="2:70">
      <c r="B307" s="1"/>
      <c r="C307" s="47" t="s">
        <v>26</v>
      </c>
      <c r="D307" s="1">
        <f>SUM(D299:D305)</f>
        <v>1008.5</v>
      </c>
      <c r="E307" s="3">
        <f>SUM(E299:E305)</f>
        <v>8085.9488540000002</v>
      </c>
      <c r="F307" s="4">
        <f>SUM(F299:F305)</f>
        <v>1928.8887001435407</v>
      </c>
      <c r="G307" s="12">
        <f>SUM(G299:G305)</f>
        <v>33.461633499999998</v>
      </c>
      <c r="H307" s="4">
        <f>SUM(H299:H305)</f>
        <v>1238.0804395</v>
      </c>
      <c r="I307" s="3">
        <f>H307/$E307*100</f>
        <v>15.311504708412047</v>
      </c>
      <c r="J307" s="12">
        <f>SUM(J299:J305)</f>
        <v>146.957403</v>
      </c>
      <c r="K307" s="4">
        <f>SUM(K299:K305)</f>
        <v>2498.2758509999994</v>
      </c>
      <c r="L307" s="3">
        <f>K307/$E307*100</f>
        <v>30.896508203414356</v>
      </c>
      <c r="M307" s="12">
        <f>SUM(M299:M305)</f>
        <v>284.18557300000003</v>
      </c>
      <c r="N307" s="4">
        <f>SUM(N299:N305)</f>
        <v>4546.9691680000005</v>
      </c>
      <c r="O307" s="3">
        <f>N307/$E307*100</f>
        <v>56.232969687295039</v>
      </c>
      <c r="P307" s="4">
        <f>SUM(P299:P305)</f>
        <v>0</v>
      </c>
      <c r="Q307" s="4">
        <f>SUM(Q299:Q305)</f>
        <v>0</v>
      </c>
      <c r="R307" s="4">
        <f>SUM(R299:R305)</f>
        <v>116.938136</v>
      </c>
      <c r="S307" s="4">
        <f>SUM(S299:S305)</f>
        <v>977.60281695999993</v>
      </c>
      <c r="T307" s="4">
        <f>S307/$E307*100</f>
        <v>12.090143465060308</v>
      </c>
      <c r="U307" s="4">
        <f>SUM(U299:U305)</f>
        <v>6.6937500000000005</v>
      </c>
      <c r="V307" s="4">
        <f>SUM(V299:V305)</f>
        <v>4.9964999999999993</v>
      </c>
      <c r="W307" s="4">
        <f>SUM(W299:W305)</f>
        <v>184.87049999999999</v>
      </c>
      <c r="X307" s="4">
        <f>W307/$E307*100</f>
        <v>2.2863179490499408</v>
      </c>
      <c r="Y307" s="4">
        <f>SUM(Y299:Y305)</f>
        <v>12.7285</v>
      </c>
      <c r="Z307" s="4">
        <f>SUM(Z299:Z305)</f>
        <v>5.6209999999999996</v>
      </c>
      <c r="AA307" s="4">
        <f>V307/Y307</f>
        <v>0.39254429037199978</v>
      </c>
      <c r="AB307" s="4">
        <f>V307/Z307</f>
        <v>0.88889877246041626</v>
      </c>
      <c r="AC307" s="4">
        <f>SUM(AC299:AC305)</f>
        <v>6.3</v>
      </c>
      <c r="AD307" s="4">
        <f>SUM(AD299:AD305)</f>
        <v>0.1575</v>
      </c>
      <c r="AE307" s="4">
        <f>AC307/AD307</f>
        <v>40</v>
      </c>
      <c r="AF307" s="4">
        <f t="shared" ref="AF307:AM307" si="736">SUM(AF299:AF305)</f>
        <v>415</v>
      </c>
      <c r="AG307" s="4">
        <f t="shared" si="736"/>
        <v>0.88649999999999995</v>
      </c>
      <c r="AH307" s="4">
        <f t="shared" si="736"/>
        <v>1.2</v>
      </c>
      <c r="AI307" s="4">
        <f t="shared" si="736"/>
        <v>0</v>
      </c>
      <c r="AJ307" s="4">
        <f t="shared" si="736"/>
        <v>1.9</v>
      </c>
      <c r="AK307" s="4">
        <f t="shared" si="736"/>
        <v>0</v>
      </c>
      <c r="AL307" s="4">
        <f t="shared" si="736"/>
        <v>205</v>
      </c>
      <c r="AM307" s="1">
        <f t="shared" si="736"/>
        <v>497</v>
      </c>
      <c r="AN307" s="1">
        <f>E307/D307*100</f>
        <v>801.77975746157665</v>
      </c>
    </row>
    <row r="308" spans="2:70">
      <c r="B308" s="1"/>
      <c r="C308" s="47" t="s">
        <v>36</v>
      </c>
      <c r="E308" s="3">
        <f>SUM(G308,J308,M308,R308)</f>
        <v>9260.928275459999</v>
      </c>
      <c r="G308" s="12">
        <f>G307*37</f>
        <v>1238.0804395</v>
      </c>
      <c r="J308" s="12">
        <f>J307*17</f>
        <v>2498.2758509999999</v>
      </c>
      <c r="M308" s="12">
        <f>M307*16</f>
        <v>4546.9691680000005</v>
      </c>
      <c r="R308" s="4">
        <f>R307*8.36</f>
        <v>977.60281695999993</v>
      </c>
    </row>
    <row r="309" spans="2:70">
      <c r="B309" s="1"/>
      <c r="C309" s="47" t="s">
        <v>37</v>
      </c>
      <c r="G309" s="12">
        <f>G308/$E308*100</f>
        <v>13.368858959643582</v>
      </c>
      <c r="J309" s="12">
        <f>J308/$E308*100</f>
        <v>26.976516572534496</v>
      </c>
      <c r="M309" s="12">
        <f>M308/$E308*100</f>
        <v>49.09841684066113</v>
      </c>
      <c r="R309" s="4">
        <f>R308/$E308*100</f>
        <v>10.556207627160804</v>
      </c>
    </row>
    <row r="310" spans="2:70">
      <c r="B310" s="1"/>
      <c r="C310" s="47" t="s">
        <v>40</v>
      </c>
      <c r="D310" s="1">
        <f>E308/D307*100</f>
        <v>918.28738477540901</v>
      </c>
    </row>
    <row r="312" spans="2:70">
      <c r="B312" s="1"/>
      <c r="C312" s="2" t="s">
        <v>72</v>
      </c>
      <c r="D312" s="49">
        <v>4.5999999999999996</v>
      </c>
      <c r="E312" s="3">
        <f t="shared" ref="E312:H321" si="737">AR312*($D312/$AQ312)</f>
        <v>36.891999999999996</v>
      </c>
      <c r="F312" s="4">
        <f t="shared" si="737"/>
        <v>8.8260199999999998</v>
      </c>
      <c r="G312" s="12">
        <f t="shared" si="737"/>
        <v>3.2199999999999999E-2</v>
      </c>
      <c r="H312" s="4">
        <f t="shared" si="737"/>
        <v>1.1914</v>
      </c>
      <c r="I312" s="3">
        <f t="shared" ref="I312:I321" si="738">H312/$E312*100</f>
        <v>3.2294264339152128</v>
      </c>
      <c r="J312" s="12">
        <f t="shared" ref="J312:K321" si="739">AV312*($D312/$AQ312)</f>
        <v>0.2208</v>
      </c>
      <c r="K312" s="4">
        <f t="shared" si="739"/>
        <v>3.7535999999999996</v>
      </c>
      <c r="L312" s="3">
        <f t="shared" ref="L312:L321" si="740">K312/$E312*100</f>
        <v>10.174563591022444</v>
      </c>
      <c r="M312" s="12">
        <f t="shared" ref="M312:N321" si="741">AX312*($D312/$AQ312)</f>
        <v>1.9964</v>
      </c>
      <c r="N312" s="4">
        <f t="shared" si="741"/>
        <v>31.942399999999999</v>
      </c>
      <c r="O312" s="3">
        <f t="shared" ref="O312:O321" si="742">N312/$E312*100</f>
        <v>86.583541147132181</v>
      </c>
      <c r="P312" s="4">
        <f t="shared" ref="P312:R321" si="743">AZ312*($D312/$AQ312)</f>
        <v>0</v>
      </c>
      <c r="Q312" s="4">
        <f t="shared" si="743"/>
        <v>0</v>
      </c>
      <c r="R312" s="4">
        <f t="shared" si="743"/>
        <v>0.41399999999999998</v>
      </c>
      <c r="S312" s="4">
        <f t="shared" ref="S312:S321" si="744">R312*8.36</f>
        <v>3.4610399999999997</v>
      </c>
      <c r="T312" s="4">
        <f t="shared" ref="T312:T321" si="745">S312/$E312*100</f>
        <v>9.381546134663342</v>
      </c>
      <c r="U312" s="4">
        <f t="shared" ref="U312:V321" si="746">BD312*($D312/$AQ312)</f>
        <v>6.4400000000000004E-3</v>
      </c>
      <c r="V312" s="4">
        <f t="shared" si="746"/>
        <v>0</v>
      </c>
      <c r="W312" s="4">
        <f t="shared" ref="W312:W321" si="747">V312*37</f>
        <v>0</v>
      </c>
      <c r="X312" s="4">
        <f t="shared" ref="X312:X321" si="748">W312/$E312*100</f>
        <v>0</v>
      </c>
      <c r="Y312" s="4">
        <f t="shared" ref="Y312:Z321" si="749">BG312*($D312/$AQ312)</f>
        <v>0</v>
      </c>
      <c r="Z312" s="4">
        <f t="shared" si="749"/>
        <v>0</v>
      </c>
      <c r="AA312" s="4" t="e">
        <f t="shared" ref="AA312:AA321" si="750">V312/Y312</f>
        <v>#DIV/0!</v>
      </c>
      <c r="AB312" s="4" t="e">
        <f t="shared" ref="AB312:AB321" si="751">V312/Z312</f>
        <v>#DIV/0!</v>
      </c>
      <c r="AC312" s="4">
        <f t="shared" ref="AC312:AD321" si="752">BI312*($D312/$AQ312)</f>
        <v>1.9964</v>
      </c>
      <c r="AD312" s="4">
        <f t="shared" si="752"/>
        <v>0</v>
      </c>
      <c r="AE312" s="4" t="e">
        <f t="shared" ref="AE312:AE321" si="753">AC312/AD312</f>
        <v>#DIV/0!</v>
      </c>
      <c r="AF312" s="4">
        <f t="shared" ref="AF312:AM321" si="754">BK312*($D312/$AQ312)</f>
        <v>0</v>
      </c>
      <c r="AG312" s="4">
        <f t="shared" si="754"/>
        <v>0.99360000000000004</v>
      </c>
      <c r="AH312" s="4">
        <f t="shared" si="754"/>
        <v>0</v>
      </c>
      <c r="AI312" s="4">
        <f t="shared" si="754"/>
        <v>0</v>
      </c>
      <c r="AJ312" s="4">
        <f t="shared" si="754"/>
        <v>0</v>
      </c>
      <c r="AK312" s="4">
        <f t="shared" si="754"/>
        <v>29.669999999999998</v>
      </c>
      <c r="AL312" s="4">
        <f t="shared" si="754"/>
        <v>0</v>
      </c>
      <c r="AM312" s="1">
        <f t="shared" si="754"/>
        <v>0</v>
      </c>
      <c r="AN312" s="1">
        <f t="shared" ref="AN312:AN321" si="755">E312/D312*100</f>
        <v>802</v>
      </c>
      <c r="AP312" s="2" t="s">
        <v>72</v>
      </c>
      <c r="AQ312" s="1">
        <v>100</v>
      </c>
      <c r="AR312" s="1">
        <v>802</v>
      </c>
      <c r="AS312" s="1">
        <v>191.87</v>
      </c>
      <c r="AT312" s="1">
        <v>0.7</v>
      </c>
      <c r="AU312" s="1">
        <v>25.9</v>
      </c>
      <c r="AV312" s="1">
        <v>4.8</v>
      </c>
      <c r="AW312" s="1">
        <v>81.599999999999994</v>
      </c>
      <c r="AX312" s="1">
        <v>43.4</v>
      </c>
      <c r="AY312" s="1">
        <v>694.4</v>
      </c>
      <c r="AZ312" s="1">
        <v>0</v>
      </c>
      <c r="BA312" s="1">
        <v>0</v>
      </c>
      <c r="BB312" s="1">
        <v>9</v>
      </c>
      <c r="BC312" s="1">
        <f t="shared" ref="BC312:BC321" si="756">BB312*8.36</f>
        <v>75.239999999999995</v>
      </c>
      <c r="BD312" s="1">
        <v>0.14000000000000001</v>
      </c>
      <c r="BE312" s="1">
        <v>0</v>
      </c>
      <c r="BF312" s="1">
        <v>0</v>
      </c>
      <c r="BG312" s="1">
        <v>0</v>
      </c>
      <c r="BH312" s="1">
        <v>0</v>
      </c>
      <c r="BI312" s="1">
        <v>43.4</v>
      </c>
      <c r="BJ312" s="1">
        <v>0</v>
      </c>
      <c r="BK312" s="1">
        <v>0</v>
      </c>
      <c r="BL312" s="1">
        <v>21.6</v>
      </c>
      <c r="BM312" s="1">
        <v>0</v>
      </c>
      <c r="BN312" s="1">
        <v>0</v>
      </c>
      <c r="BO312" s="1">
        <v>0</v>
      </c>
      <c r="BP312" s="1">
        <v>645</v>
      </c>
      <c r="BQ312" s="1">
        <v>0</v>
      </c>
      <c r="BR312" s="4">
        <v>0</v>
      </c>
    </row>
    <row r="313" spans="2:70">
      <c r="B313" s="1"/>
      <c r="C313" s="2" t="s">
        <v>78</v>
      </c>
      <c r="D313" s="49">
        <v>0.4</v>
      </c>
      <c r="E313" s="3">
        <f t="shared" si="737"/>
        <v>2.7720000000000002</v>
      </c>
      <c r="F313" s="4">
        <f t="shared" si="737"/>
        <v>0.66315999999999997</v>
      </c>
      <c r="G313" s="12">
        <f t="shared" si="737"/>
        <v>0</v>
      </c>
      <c r="H313" s="4">
        <f t="shared" si="737"/>
        <v>0</v>
      </c>
      <c r="I313" s="3">
        <f t="shared" si="738"/>
        <v>0</v>
      </c>
      <c r="J313" s="12">
        <f t="shared" si="739"/>
        <v>2.0800000000000003E-2</v>
      </c>
      <c r="K313" s="4">
        <f t="shared" si="739"/>
        <v>0.35360000000000003</v>
      </c>
      <c r="L313" s="3">
        <f t="shared" si="740"/>
        <v>12.756132756132757</v>
      </c>
      <c r="M313" s="12">
        <f t="shared" si="741"/>
        <v>0.1512</v>
      </c>
      <c r="N313" s="4">
        <f t="shared" si="741"/>
        <v>2.4192</v>
      </c>
      <c r="O313" s="3">
        <f t="shared" si="742"/>
        <v>87.272727272727266</v>
      </c>
      <c r="P313" s="4">
        <f t="shared" si="743"/>
        <v>0</v>
      </c>
      <c r="Q313" s="4">
        <f t="shared" si="743"/>
        <v>0</v>
      </c>
      <c r="R313" s="4">
        <f t="shared" si="743"/>
        <v>0</v>
      </c>
      <c r="S313" s="4">
        <f t="shared" si="744"/>
        <v>0</v>
      </c>
      <c r="T313" s="4">
        <f t="shared" si="745"/>
        <v>0</v>
      </c>
      <c r="U313" s="4">
        <f t="shared" si="746"/>
        <v>0.11800000000000001</v>
      </c>
      <c r="V313" s="4">
        <f t="shared" si="746"/>
        <v>0</v>
      </c>
      <c r="W313" s="4">
        <f t="shared" si="747"/>
        <v>0</v>
      </c>
      <c r="X313" s="4">
        <f t="shared" si="748"/>
        <v>0</v>
      </c>
      <c r="Y313" s="4">
        <f t="shared" si="749"/>
        <v>0</v>
      </c>
      <c r="Z313" s="4">
        <f t="shared" si="749"/>
        <v>0</v>
      </c>
      <c r="AA313" s="4" t="e">
        <f t="shared" si="750"/>
        <v>#DIV/0!</v>
      </c>
      <c r="AB313" s="4" t="e">
        <f t="shared" si="751"/>
        <v>#DIV/0!</v>
      </c>
      <c r="AC313" s="4">
        <f t="shared" si="752"/>
        <v>0</v>
      </c>
      <c r="AD313" s="4">
        <f t="shared" si="752"/>
        <v>0.1512</v>
      </c>
      <c r="AE313" s="4">
        <f t="shared" si="753"/>
        <v>0</v>
      </c>
      <c r="AF313" s="4">
        <f t="shared" si="754"/>
        <v>0</v>
      </c>
      <c r="AG313" s="4">
        <f t="shared" si="754"/>
        <v>0</v>
      </c>
      <c r="AH313" s="4">
        <f t="shared" si="754"/>
        <v>0</v>
      </c>
      <c r="AI313" s="4">
        <f t="shared" si="754"/>
        <v>0</v>
      </c>
      <c r="AJ313" s="4">
        <f t="shared" si="754"/>
        <v>0</v>
      </c>
      <c r="AK313" s="4">
        <f t="shared" si="754"/>
        <v>0</v>
      </c>
      <c r="AL313" s="4">
        <f t="shared" si="754"/>
        <v>0</v>
      </c>
      <c r="AM313" s="1">
        <f t="shared" si="754"/>
        <v>0</v>
      </c>
      <c r="AN313" s="1">
        <f t="shared" si="755"/>
        <v>693.00000000000011</v>
      </c>
      <c r="AP313" s="2" t="s">
        <v>78</v>
      </c>
      <c r="AQ313" s="1">
        <v>100</v>
      </c>
      <c r="AR313" s="1">
        <v>693</v>
      </c>
      <c r="AS313" s="1">
        <v>165.79</v>
      </c>
      <c r="AT313" s="1">
        <v>0</v>
      </c>
      <c r="AU313" s="1">
        <v>0</v>
      </c>
      <c r="AV313" s="1">
        <v>5.2</v>
      </c>
      <c r="AW313" s="1">
        <v>88.4</v>
      </c>
      <c r="AX313" s="1">
        <v>37.799999999999997</v>
      </c>
      <c r="AY313" s="1">
        <v>604.79999999999995</v>
      </c>
      <c r="AZ313" s="1">
        <v>0</v>
      </c>
      <c r="BA313" s="1">
        <v>0</v>
      </c>
      <c r="BB313" s="1">
        <v>0</v>
      </c>
      <c r="BC313" s="1">
        <f t="shared" si="756"/>
        <v>0</v>
      </c>
      <c r="BD313" s="1">
        <v>29.5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37.799999999999997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4">
        <v>0</v>
      </c>
    </row>
    <row r="314" spans="2:70">
      <c r="B314" s="1"/>
      <c r="C314" s="2" t="s">
        <v>112</v>
      </c>
      <c r="D314" s="46">
        <v>0.4</v>
      </c>
      <c r="E314" s="3">
        <f t="shared" si="737"/>
        <v>0</v>
      </c>
      <c r="F314" s="4">
        <f t="shared" si="737"/>
        <v>0</v>
      </c>
      <c r="G314" s="12">
        <f t="shared" si="737"/>
        <v>0</v>
      </c>
      <c r="H314" s="4">
        <f t="shared" si="737"/>
        <v>0</v>
      </c>
      <c r="I314" s="3" t="e">
        <f t="shared" si="738"/>
        <v>#DIV/0!</v>
      </c>
      <c r="J314" s="12">
        <f t="shared" si="739"/>
        <v>0</v>
      </c>
      <c r="K314" s="4">
        <f t="shared" si="739"/>
        <v>0</v>
      </c>
      <c r="L314" s="3" t="e">
        <f t="shared" si="740"/>
        <v>#DIV/0!</v>
      </c>
      <c r="M314" s="12">
        <f t="shared" si="741"/>
        <v>0</v>
      </c>
      <c r="N314" s="4">
        <f t="shared" si="741"/>
        <v>0</v>
      </c>
      <c r="O314" s="3" t="e">
        <f t="shared" si="742"/>
        <v>#DIV/0!</v>
      </c>
      <c r="P314" s="4">
        <f t="shared" si="743"/>
        <v>0</v>
      </c>
      <c r="Q314" s="4">
        <f t="shared" si="743"/>
        <v>0</v>
      </c>
      <c r="R314" s="4">
        <f t="shared" si="743"/>
        <v>0</v>
      </c>
      <c r="S314" s="4">
        <f t="shared" si="744"/>
        <v>0</v>
      </c>
      <c r="T314" s="4" t="e">
        <f t="shared" si="745"/>
        <v>#DIV/0!</v>
      </c>
      <c r="U314" s="4">
        <f t="shared" si="746"/>
        <v>0.27380000000000004</v>
      </c>
      <c r="V314" s="4">
        <f t="shared" si="746"/>
        <v>0</v>
      </c>
      <c r="W314" s="4">
        <f t="shared" si="747"/>
        <v>0</v>
      </c>
      <c r="X314" s="4" t="e">
        <f t="shared" si="748"/>
        <v>#DIV/0!</v>
      </c>
      <c r="Y314" s="4">
        <f t="shared" si="749"/>
        <v>0</v>
      </c>
      <c r="Z314" s="4">
        <f t="shared" si="749"/>
        <v>0</v>
      </c>
      <c r="AA314" s="4" t="e">
        <f t="shared" si="750"/>
        <v>#DIV/0!</v>
      </c>
      <c r="AB314" s="4" t="e">
        <f t="shared" si="751"/>
        <v>#DIV/0!</v>
      </c>
      <c r="AC314" s="4">
        <f t="shared" si="752"/>
        <v>0</v>
      </c>
      <c r="AD314" s="4">
        <f t="shared" si="752"/>
        <v>0</v>
      </c>
      <c r="AE314" s="4" t="e">
        <f t="shared" si="753"/>
        <v>#DIV/0!</v>
      </c>
      <c r="AF314" s="4">
        <f t="shared" si="754"/>
        <v>0</v>
      </c>
      <c r="AG314" s="4">
        <f t="shared" si="754"/>
        <v>0</v>
      </c>
      <c r="AH314" s="4">
        <f t="shared" si="754"/>
        <v>0</v>
      </c>
      <c r="AI314" s="4">
        <f t="shared" si="754"/>
        <v>0</v>
      </c>
      <c r="AJ314" s="4">
        <f t="shared" si="754"/>
        <v>0</v>
      </c>
      <c r="AK314" s="4">
        <f t="shared" si="754"/>
        <v>0</v>
      </c>
      <c r="AL314" s="4">
        <f t="shared" si="754"/>
        <v>0</v>
      </c>
      <c r="AM314" s="1">
        <f t="shared" si="754"/>
        <v>0</v>
      </c>
      <c r="AN314" s="1">
        <f t="shared" si="755"/>
        <v>0</v>
      </c>
      <c r="AP314" s="2" t="s">
        <v>112</v>
      </c>
      <c r="AQ314" s="1">
        <v>100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f t="shared" si="756"/>
        <v>0</v>
      </c>
      <c r="BD314" s="1">
        <v>68.45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4">
        <v>0</v>
      </c>
    </row>
    <row r="315" spans="2:70">
      <c r="B315" s="1"/>
      <c r="C315" s="2" t="s">
        <v>113</v>
      </c>
      <c r="D315" s="49">
        <v>4.9000000000000004</v>
      </c>
      <c r="E315" s="3">
        <f t="shared" si="737"/>
        <v>42.728000000000002</v>
      </c>
      <c r="F315" s="4">
        <f t="shared" si="737"/>
        <v>10.221890000000002</v>
      </c>
      <c r="G315" s="12">
        <f t="shared" si="737"/>
        <v>0.26950000000000002</v>
      </c>
      <c r="H315" s="4">
        <f t="shared" si="737"/>
        <v>9.9715000000000007</v>
      </c>
      <c r="I315" s="3">
        <f t="shared" si="738"/>
        <v>23.337155963302752</v>
      </c>
      <c r="J315" s="12">
        <f t="shared" si="739"/>
        <v>0.69089999999999996</v>
      </c>
      <c r="K315" s="4">
        <f t="shared" si="739"/>
        <v>11.7453</v>
      </c>
      <c r="L315" s="3">
        <f t="shared" si="740"/>
        <v>27.488532110091739</v>
      </c>
      <c r="M315" s="12">
        <f t="shared" si="741"/>
        <v>1.3132000000000001</v>
      </c>
      <c r="N315" s="4">
        <f t="shared" si="741"/>
        <v>21.011200000000002</v>
      </c>
      <c r="O315" s="3">
        <f t="shared" si="742"/>
        <v>49.174311926605505</v>
      </c>
      <c r="P315" s="4">
        <f t="shared" si="743"/>
        <v>0</v>
      </c>
      <c r="Q315" s="4">
        <f t="shared" si="743"/>
        <v>0</v>
      </c>
      <c r="R315" s="4">
        <f t="shared" si="743"/>
        <v>2.0236999999999998</v>
      </c>
      <c r="S315" s="4">
        <f t="shared" si="744"/>
        <v>16.918131999999996</v>
      </c>
      <c r="T315" s="4">
        <f t="shared" si="745"/>
        <v>39.594954128440357</v>
      </c>
      <c r="U315" s="4">
        <f t="shared" si="746"/>
        <v>3.4300000000000003E-3</v>
      </c>
      <c r="V315" s="4">
        <f t="shared" si="746"/>
        <v>4.41E-2</v>
      </c>
      <c r="W315" s="4">
        <f t="shared" si="747"/>
        <v>1.6316999999999999</v>
      </c>
      <c r="X315" s="4">
        <f t="shared" si="748"/>
        <v>3.818807339449541</v>
      </c>
      <c r="Y315" s="4">
        <f t="shared" si="749"/>
        <v>3.4299999999999997E-2</v>
      </c>
      <c r="Z315" s="4">
        <f t="shared" si="749"/>
        <v>0.1421</v>
      </c>
      <c r="AA315" s="4">
        <f t="shared" si="750"/>
        <v>1.2857142857142858</v>
      </c>
      <c r="AB315" s="4">
        <f t="shared" si="751"/>
        <v>0.31034482758620691</v>
      </c>
      <c r="AC315" s="4">
        <f t="shared" si="752"/>
        <v>0.1862</v>
      </c>
      <c r="AD315" s="4">
        <f t="shared" si="752"/>
        <v>1.127</v>
      </c>
      <c r="AE315" s="4">
        <f t="shared" si="753"/>
        <v>0.16521739130434782</v>
      </c>
      <c r="AF315" s="4">
        <f t="shared" si="754"/>
        <v>0</v>
      </c>
      <c r="AG315" s="4">
        <f t="shared" si="754"/>
        <v>1.9404000000000001</v>
      </c>
      <c r="AH315" s="4">
        <f t="shared" si="754"/>
        <v>0.12740000000000001</v>
      </c>
      <c r="AI315" s="4">
        <f t="shared" si="754"/>
        <v>0</v>
      </c>
      <c r="AJ315" s="4">
        <f t="shared" si="754"/>
        <v>0</v>
      </c>
      <c r="AK315" s="4">
        <f t="shared" si="754"/>
        <v>0</v>
      </c>
      <c r="AL315" s="4">
        <f t="shared" si="754"/>
        <v>0</v>
      </c>
      <c r="AM315" s="1">
        <f t="shared" si="754"/>
        <v>0</v>
      </c>
      <c r="AN315" s="1">
        <f t="shared" si="755"/>
        <v>871.99999999999989</v>
      </c>
      <c r="AP315" s="2" t="s">
        <v>113</v>
      </c>
      <c r="AQ315" s="1">
        <v>100</v>
      </c>
      <c r="AR315" s="1">
        <v>872</v>
      </c>
      <c r="AS315" s="1">
        <v>208.61</v>
      </c>
      <c r="AT315" s="1">
        <v>5.5</v>
      </c>
      <c r="AU315" s="1">
        <v>203.5</v>
      </c>
      <c r="AV315" s="1">
        <v>14.1</v>
      </c>
      <c r="AW315" s="1">
        <v>239.7</v>
      </c>
      <c r="AX315" s="1">
        <v>26.8</v>
      </c>
      <c r="AY315" s="1">
        <v>428.8</v>
      </c>
      <c r="AZ315" s="1">
        <v>0</v>
      </c>
      <c r="BA315" s="1">
        <v>0</v>
      </c>
      <c r="BB315" s="1">
        <v>41.3</v>
      </c>
      <c r="BC315" s="1">
        <f t="shared" si="756"/>
        <v>345.26799999999997</v>
      </c>
      <c r="BD315" s="1">
        <v>7.0000000000000007E-2</v>
      </c>
      <c r="BE315" s="1">
        <v>0.9</v>
      </c>
      <c r="BF315" s="1">
        <v>33.299999999999997</v>
      </c>
      <c r="BG315" s="1">
        <v>0.7</v>
      </c>
      <c r="BH315" s="1">
        <v>2.9</v>
      </c>
      <c r="BI315" s="1">
        <v>3.8</v>
      </c>
      <c r="BJ315" s="1">
        <v>23</v>
      </c>
      <c r="BK315" s="1">
        <v>0</v>
      </c>
      <c r="BL315" s="1">
        <v>39.6</v>
      </c>
      <c r="BM315" s="1">
        <v>2.6</v>
      </c>
      <c r="BN315" s="1">
        <v>0</v>
      </c>
      <c r="BO315" s="1">
        <v>0</v>
      </c>
      <c r="BP315" s="1">
        <v>0</v>
      </c>
      <c r="BQ315" s="1">
        <v>0</v>
      </c>
      <c r="BR315" s="4">
        <v>0</v>
      </c>
    </row>
    <row r="316" spans="2:70">
      <c r="B316" s="1"/>
      <c r="C316" s="2" t="s">
        <v>74</v>
      </c>
      <c r="D316" s="48">
        <v>0.3</v>
      </c>
      <c r="E316" s="3">
        <f t="shared" si="737"/>
        <v>0</v>
      </c>
      <c r="F316" s="4">
        <f t="shared" si="737"/>
        <v>0</v>
      </c>
      <c r="G316" s="12">
        <f t="shared" si="737"/>
        <v>9.6000000000000009E-3</v>
      </c>
      <c r="H316" s="4">
        <f t="shared" si="737"/>
        <v>0.35520000000000002</v>
      </c>
      <c r="I316" s="3" t="e">
        <f t="shared" si="738"/>
        <v>#DIV/0!</v>
      </c>
      <c r="J316" s="12">
        <f t="shared" si="739"/>
        <v>1.17E-2</v>
      </c>
      <c r="K316" s="4">
        <f t="shared" si="739"/>
        <v>0.19889999999999999</v>
      </c>
      <c r="L316" s="3" t="e">
        <f t="shared" si="740"/>
        <v>#DIV/0!</v>
      </c>
      <c r="M316" s="12">
        <f t="shared" si="741"/>
        <v>0</v>
      </c>
      <c r="N316" s="4">
        <f t="shared" si="741"/>
        <v>0</v>
      </c>
      <c r="O316" s="3" t="e">
        <f t="shared" si="742"/>
        <v>#DIV/0!</v>
      </c>
      <c r="P316" s="4">
        <f t="shared" si="743"/>
        <v>0</v>
      </c>
      <c r="Q316" s="4">
        <f t="shared" si="743"/>
        <v>0</v>
      </c>
      <c r="R316" s="4">
        <f t="shared" si="743"/>
        <v>0.16289999999999999</v>
      </c>
      <c r="S316" s="4">
        <f t="shared" si="744"/>
        <v>1.3618439999999998</v>
      </c>
      <c r="T316" s="4" t="e">
        <f t="shared" si="745"/>
        <v>#DIV/0!</v>
      </c>
      <c r="U316" s="4">
        <f t="shared" si="746"/>
        <v>2.1000000000000004E-4</v>
      </c>
      <c r="V316" s="4">
        <f t="shared" si="746"/>
        <v>2.0999999999999999E-3</v>
      </c>
      <c r="W316" s="4">
        <f t="shared" si="747"/>
        <v>7.7699999999999991E-2</v>
      </c>
      <c r="X316" s="4" t="e">
        <f t="shared" si="748"/>
        <v>#DIV/0!</v>
      </c>
      <c r="Y316" s="4">
        <f t="shared" si="749"/>
        <v>1.5E-3</v>
      </c>
      <c r="Z316" s="4">
        <f t="shared" si="749"/>
        <v>1.5E-3</v>
      </c>
      <c r="AA316" s="4">
        <f t="shared" si="750"/>
        <v>1.4</v>
      </c>
      <c r="AB316" s="4">
        <f t="shared" si="751"/>
        <v>1.4</v>
      </c>
      <c r="AC316" s="4">
        <f t="shared" si="752"/>
        <v>0</v>
      </c>
      <c r="AD316" s="4">
        <f t="shared" si="752"/>
        <v>0</v>
      </c>
      <c r="AE316" s="4" t="e">
        <f t="shared" si="753"/>
        <v>#DIV/0!</v>
      </c>
      <c r="AF316" s="4">
        <f t="shared" si="754"/>
        <v>0</v>
      </c>
      <c r="AG316" s="4">
        <f t="shared" si="754"/>
        <v>0</v>
      </c>
      <c r="AH316" s="4">
        <f t="shared" si="754"/>
        <v>0</v>
      </c>
      <c r="AI316" s="4">
        <f t="shared" si="754"/>
        <v>0</v>
      </c>
      <c r="AJ316" s="4">
        <f t="shared" si="754"/>
        <v>0</v>
      </c>
      <c r="AK316" s="4">
        <f t="shared" si="754"/>
        <v>0.46500000000000002</v>
      </c>
      <c r="AL316" s="4">
        <f t="shared" si="754"/>
        <v>0</v>
      </c>
      <c r="AM316" s="1">
        <f t="shared" si="754"/>
        <v>0</v>
      </c>
      <c r="AN316" s="1">
        <f t="shared" si="755"/>
        <v>0</v>
      </c>
      <c r="AP316" s="2" t="s">
        <v>74</v>
      </c>
      <c r="AQ316" s="1">
        <v>100</v>
      </c>
      <c r="AR316" s="1">
        <v>0</v>
      </c>
      <c r="AS316" s="1">
        <v>0</v>
      </c>
      <c r="AT316" s="1">
        <v>3.2</v>
      </c>
      <c r="AU316" s="1">
        <v>118.4</v>
      </c>
      <c r="AV316" s="1">
        <v>3.9</v>
      </c>
      <c r="AW316" s="1">
        <v>66.3</v>
      </c>
      <c r="AX316" s="1">
        <v>0</v>
      </c>
      <c r="AY316" s="1">
        <v>0</v>
      </c>
      <c r="AZ316" s="1">
        <v>0</v>
      </c>
      <c r="BA316" s="1">
        <v>0</v>
      </c>
      <c r="BB316" s="1">
        <v>54.3</v>
      </c>
      <c r="BC316" s="1">
        <f t="shared" si="756"/>
        <v>453.94799999999992</v>
      </c>
      <c r="BD316" s="1">
        <v>7.0000000000000007E-2</v>
      </c>
      <c r="BE316" s="1">
        <v>0.7</v>
      </c>
      <c r="BF316" s="1">
        <v>25.9</v>
      </c>
      <c r="BG316" s="1">
        <v>0.5</v>
      </c>
      <c r="BH316" s="1">
        <v>0.5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155</v>
      </c>
      <c r="BQ316" s="1">
        <v>0</v>
      </c>
      <c r="BR316" s="4">
        <v>0</v>
      </c>
    </row>
    <row r="317" spans="2:70">
      <c r="B317" s="1"/>
      <c r="C317" s="2" t="s">
        <v>85</v>
      </c>
      <c r="D317" s="46">
        <v>4.9000000000000004</v>
      </c>
      <c r="E317" s="3">
        <f t="shared" si="737"/>
        <v>32.526199999999996</v>
      </c>
      <c r="F317" s="4">
        <f t="shared" si="737"/>
        <v>7.781200000000001</v>
      </c>
      <c r="G317" s="12">
        <f t="shared" si="737"/>
        <v>0.56840000000000002</v>
      </c>
      <c r="H317" s="4">
        <f t="shared" si="737"/>
        <v>21.030799999999999</v>
      </c>
      <c r="I317" s="3">
        <f t="shared" si="738"/>
        <v>64.658029526965947</v>
      </c>
      <c r="J317" s="12">
        <f t="shared" si="739"/>
        <v>0.67620000000000002</v>
      </c>
      <c r="K317" s="4">
        <f t="shared" si="739"/>
        <v>11.4954</v>
      </c>
      <c r="L317" s="3">
        <f t="shared" si="740"/>
        <v>35.341970473034053</v>
      </c>
      <c r="M317" s="12">
        <f t="shared" si="741"/>
        <v>0</v>
      </c>
      <c r="N317" s="4">
        <f t="shared" si="741"/>
        <v>0</v>
      </c>
      <c r="O317" s="3">
        <f t="shared" si="742"/>
        <v>0</v>
      </c>
      <c r="P317" s="4">
        <f t="shared" si="743"/>
        <v>0</v>
      </c>
      <c r="Q317" s="4">
        <f t="shared" si="743"/>
        <v>0</v>
      </c>
      <c r="R317" s="4">
        <f t="shared" si="743"/>
        <v>0</v>
      </c>
      <c r="S317" s="4">
        <f t="shared" si="744"/>
        <v>0</v>
      </c>
      <c r="T317" s="4">
        <f t="shared" si="745"/>
        <v>0</v>
      </c>
      <c r="U317" s="4">
        <f t="shared" si="746"/>
        <v>1.8620000000000001E-2</v>
      </c>
      <c r="V317" s="4">
        <f t="shared" si="746"/>
        <v>0.16170000000000001</v>
      </c>
      <c r="W317" s="4">
        <f t="shared" si="747"/>
        <v>5.9829000000000008</v>
      </c>
      <c r="X317" s="4">
        <f t="shared" si="748"/>
        <v>18.394094606809286</v>
      </c>
      <c r="Y317" s="4">
        <f t="shared" si="749"/>
        <v>0.245</v>
      </c>
      <c r="Z317" s="4">
        <f t="shared" si="749"/>
        <v>6.3700000000000007E-2</v>
      </c>
      <c r="AA317" s="4">
        <f t="shared" si="750"/>
        <v>0.66</v>
      </c>
      <c r="AB317" s="4">
        <f t="shared" si="751"/>
        <v>2.5384615384615383</v>
      </c>
      <c r="AC317" s="4">
        <f t="shared" si="752"/>
        <v>0</v>
      </c>
      <c r="AD317" s="4">
        <f t="shared" si="752"/>
        <v>0</v>
      </c>
      <c r="AE317" s="4" t="e">
        <f t="shared" si="753"/>
        <v>#DIV/0!</v>
      </c>
      <c r="AF317" s="4">
        <f t="shared" si="754"/>
        <v>20.335000000000001</v>
      </c>
      <c r="AG317" s="4">
        <f t="shared" si="754"/>
        <v>0</v>
      </c>
      <c r="AH317" s="4">
        <f t="shared" si="754"/>
        <v>5.8799999999999998E-2</v>
      </c>
      <c r="AI317" s="4">
        <f t="shared" si="754"/>
        <v>0</v>
      </c>
      <c r="AJ317" s="4">
        <f t="shared" si="754"/>
        <v>9.3100000000000002E-2</v>
      </c>
      <c r="AK317" s="4">
        <f t="shared" si="754"/>
        <v>0</v>
      </c>
      <c r="AL317" s="4">
        <f t="shared" si="754"/>
        <v>10.045</v>
      </c>
      <c r="AM317" s="1">
        <f t="shared" si="754"/>
        <v>0</v>
      </c>
      <c r="AN317" s="1">
        <f t="shared" si="755"/>
        <v>663.8</v>
      </c>
      <c r="AP317" s="2" t="s">
        <v>85</v>
      </c>
      <c r="AQ317" s="1">
        <v>100</v>
      </c>
      <c r="AR317" s="1">
        <v>663.8</v>
      </c>
      <c r="AS317" s="1">
        <v>158.80000000000001</v>
      </c>
      <c r="AT317" s="1">
        <v>11.6</v>
      </c>
      <c r="AU317" s="1">
        <v>429.2</v>
      </c>
      <c r="AV317" s="1">
        <v>13.8</v>
      </c>
      <c r="AW317" s="1">
        <v>234.6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f t="shared" si="756"/>
        <v>0</v>
      </c>
      <c r="BD317" s="1">
        <v>0.38</v>
      </c>
      <c r="BE317" s="1">
        <v>3.3</v>
      </c>
      <c r="BF317" s="1">
        <v>122.1</v>
      </c>
      <c r="BG317" s="1">
        <v>5</v>
      </c>
      <c r="BH317" s="1">
        <v>1.3</v>
      </c>
      <c r="BI317" s="1">
        <v>0</v>
      </c>
      <c r="BJ317" s="1">
        <v>0</v>
      </c>
      <c r="BK317" s="1">
        <v>415</v>
      </c>
      <c r="BL317" s="1">
        <v>0</v>
      </c>
      <c r="BM317" s="1">
        <v>1.2</v>
      </c>
      <c r="BN317" s="1">
        <v>0</v>
      </c>
      <c r="BO317" s="1">
        <v>1.9</v>
      </c>
      <c r="BP317" s="1">
        <v>0</v>
      </c>
      <c r="BQ317" s="1">
        <v>205</v>
      </c>
      <c r="BR317" s="4">
        <v>0</v>
      </c>
    </row>
    <row r="318" spans="2:70">
      <c r="B318" s="1"/>
      <c r="C318" s="2" t="s">
        <v>86</v>
      </c>
      <c r="D318" s="46">
        <v>8.1</v>
      </c>
      <c r="E318" s="3">
        <f t="shared" si="737"/>
        <v>136.08000000000001</v>
      </c>
      <c r="F318" s="4">
        <f t="shared" si="737"/>
        <v>32.55471</v>
      </c>
      <c r="G318" s="12">
        <f t="shared" si="737"/>
        <v>0</v>
      </c>
      <c r="H318" s="4">
        <f t="shared" si="737"/>
        <v>0</v>
      </c>
      <c r="I318" s="3">
        <f t="shared" si="738"/>
        <v>0</v>
      </c>
      <c r="J318" s="12">
        <f t="shared" si="739"/>
        <v>0</v>
      </c>
      <c r="K318" s="4">
        <f t="shared" si="739"/>
        <v>0</v>
      </c>
      <c r="L318" s="3">
        <f t="shared" si="740"/>
        <v>0</v>
      </c>
      <c r="M318" s="12">
        <f t="shared" si="741"/>
        <v>8.5050000000000008</v>
      </c>
      <c r="N318" s="4">
        <f t="shared" si="741"/>
        <v>136.08000000000001</v>
      </c>
      <c r="O318" s="3">
        <f t="shared" si="742"/>
        <v>100</v>
      </c>
      <c r="P318" s="4">
        <f t="shared" si="743"/>
        <v>0</v>
      </c>
      <c r="Q318" s="4">
        <f t="shared" si="743"/>
        <v>0</v>
      </c>
      <c r="R318" s="4">
        <f t="shared" si="743"/>
        <v>0</v>
      </c>
      <c r="S318" s="4">
        <f t="shared" si="744"/>
        <v>0</v>
      </c>
      <c r="T318" s="4">
        <f t="shared" si="745"/>
        <v>0</v>
      </c>
      <c r="U318" s="4">
        <f t="shared" si="746"/>
        <v>0</v>
      </c>
      <c r="V318" s="4">
        <f t="shared" si="746"/>
        <v>0</v>
      </c>
      <c r="W318" s="4">
        <f t="shared" si="747"/>
        <v>0</v>
      </c>
      <c r="X318" s="4">
        <f t="shared" si="748"/>
        <v>0</v>
      </c>
      <c r="Y318" s="4">
        <f t="shared" si="749"/>
        <v>0</v>
      </c>
      <c r="Z318" s="4">
        <f t="shared" si="749"/>
        <v>0</v>
      </c>
      <c r="AA318" s="4" t="e">
        <f t="shared" si="750"/>
        <v>#DIV/0!</v>
      </c>
      <c r="AB318" s="4" t="e">
        <f t="shared" si="751"/>
        <v>#DIV/0!</v>
      </c>
      <c r="AC318" s="4">
        <f t="shared" si="752"/>
        <v>8.5050000000000008</v>
      </c>
      <c r="AD318" s="4">
        <f t="shared" si="752"/>
        <v>0</v>
      </c>
      <c r="AE318" s="4" t="e">
        <f t="shared" si="753"/>
        <v>#DIV/0!</v>
      </c>
      <c r="AF318" s="4">
        <f t="shared" si="754"/>
        <v>0</v>
      </c>
      <c r="AG318" s="4">
        <f t="shared" si="754"/>
        <v>0</v>
      </c>
      <c r="AH318" s="4">
        <f t="shared" si="754"/>
        <v>0</v>
      </c>
      <c r="AI318" s="4">
        <f t="shared" si="754"/>
        <v>0</v>
      </c>
      <c r="AJ318" s="4">
        <f t="shared" si="754"/>
        <v>0</v>
      </c>
      <c r="AK318" s="4">
        <f t="shared" si="754"/>
        <v>0</v>
      </c>
      <c r="AL318" s="4">
        <f t="shared" si="754"/>
        <v>0</v>
      </c>
      <c r="AM318" s="1">
        <f t="shared" si="754"/>
        <v>0</v>
      </c>
      <c r="AN318" s="1">
        <f t="shared" si="755"/>
        <v>1680</v>
      </c>
      <c r="AP318" s="2" t="s">
        <v>86</v>
      </c>
      <c r="AQ318" s="1">
        <v>100</v>
      </c>
      <c r="AR318" s="1">
        <v>1680</v>
      </c>
      <c r="AS318" s="1">
        <v>401.91</v>
      </c>
      <c r="AT318" s="1">
        <v>0</v>
      </c>
      <c r="AU318" s="1">
        <v>0</v>
      </c>
      <c r="AV318" s="1">
        <v>0</v>
      </c>
      <c r="AW318" s="1">
        <v>0</v>
      </c>
      <c r="AX318" s="1">
        <v>105</v>
      </c>
      <c r="AY318" s="1">
        <v>1680</v>
      </c>
      <c r="AZ318" s="1">
        <v>0</v>
      </c>
      <c r="BA318" s="1">
        <v>0</v>
      </c>
      <c r="BB318" s="1">
        <v>0</v>
      </c>
      <c r="BC318" s="1">
        <f t="shared" si="756"/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105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4">
        <v>0</v>
      </c>
    </row>
    <row r="319" spans="2:70">
      <c r="B319" s="1"/>
      <c r="C319" s="2" t="s">
        <v>88</v>
      </c>
      <c r="D319" s="46">
        <v>9.1</v>
      </c>
      <c r="E319" s="3">
        <f t="shared" si="737"/>
        <v>199.29</v>
      </c>
      <c r="F319" s="4">
        <f t="shared" si="737"/>
        <v>47.676719999999996</v>
      </c>
      <c r="G319" s="12">
        <f t="shared" si="737"/>
        <v>5.3689999999999998</v>
      </c>
      <c r="H319" s="4">
        <f t="shared" si="737"/>
        <v>198.65299999999999</v>
      </c>
      <c r="I319" s="3">
        <f t="shared" si="738"/>
        <v>99.680365296803657</v>
      </c>
      <c r="J319" s="12">
        <f t="shared" si="739"/>
        <v>9.1000000000000004E-3</v>
      </c>
      <c r="K319" s="4">
        <f t="shared" si="739"/>
        <v>0.1547</v>
      </c>
      <c r="L319" s="3">
        <f t="shared" si="740"/>
        <v>7.7625570776255717E-2</v>
      </c>
      <c r="M319" s="12">
        <f t="shared" si="741"/>
        <v>1.8200000000000001E-2</v>
      </c>
      <c r="N319" s="4">
        <f t="shared" si="741"/>
        <v>0.29120000000000001</v>
      </c>
      <c r="O319" s="3">
        <f t="shared" si="742"/>
        <v>0.14611872146118721</v>
      </c>
      <c r="P319" s="4">
        <f t="shared" si="743"/>
        <v>0</v>
      </c>
      <c r="Q319" s="4">
        <f t="shared" si="743"/>
        <v>0</v>
      </c>
      <c r="R319" s="4">
        <f t="shared" si="743"/>
        <v>0</v>
      </c>
      <c r="S319" s="4">
        <f t="shared" si="744"/>
        <v>0</v>
      </c>
      <c r="T319" s="4">
        <f t="shared" si="745"/>
        <v>0</v>
      </c>
      <c r="U319" s="4">
        <f t="shared" si="746"/>
        <v>0.11374999999999999</v>
      </c>
      <c r="V319" s="4">
        <f t="shared" si="746"/>
        <v>1.274</v>
      </c>
      <c r="W319" s="4">
        <f t="shared" si="747"/>
        <v>47.137999999999998</v>
      </c>
      <c r="X319" s="4">
        <f t="shared" si="748"/>
        <v>23.652968036529682</v>
      </c>
      <c r="Y319" s="4">
        <f t="shared" si="749"/>
        <v>1.456</v>
      </c>
      <c r="Z319" s="4">
        <f t="shared" si="749"/>
        <v>2.3660000000000001</v>
      </c>
      <c r="AA319" s="4">
        <f t="shared" si="750"/>
        <v>0.875</v>
      </c>
      <c r="AB319" s="4">
        <f t="shared" si="751"/>
        <v>0.53846153846153844</v>
      </c>
      <c r="AC319" s="4">
        <f t="shared" si="752"/>
        <v>1.8200000000000001E-2</v>
      </c>
      <c r="AD319" s="4">
        <f t="shared" si="752"/>
        <v>0</v>
      </c>
      <c r="AE319" s="4" t="e">
        <f t="shared" si="753"/>
        <v>#DIV/0!</v>
      </c>
      <c r="AF319" s="4">
        <f t="shared" si="754"/>
        <v>0</v>
      </c>
      <c r="AG319" s="4">
        <f t="shared" si="754"/>
        <v>0</v>
      </c>
      <c r="AH319" s="4">
        <f t="shared" si="754"/>
        <v>3.4579999999999997</v>
      </c>
      <c r="AI319" s="4">
        <f t="shared" si="754"/>
        <v>0</v>
      </c>
      <c r="AJ319" s="4">
        <f t="shared" si="754"/>
        <v>0.6825</v>
      </c>
      <c r="AK319" s="4">
        <f t="shared" si="754"/>
        <v>0</v>
      </c>
      <c r="AL319" s="4">
        <f t="shared" si="754"/>
        <v>0</v>
      </c>
      <c r="AM319" s="1">
        <f t="shared" si="754"/>
        <v>0</v>
      </c>
      <c r="AN319" s="1">
        <f t="shared" si="755"/>
        <v>2190</v>
      </c>
      <c r="AP319" s="2" t="s">
        <v>88</v>
      </c>
      <c r="AQ319" s="1">
        <v>100</v>
      </c>
      <c r="AR319" s="1">
        <v>2190</v>
      </c>
      <c r="AS319" s="1">
        <v>523.91999999999996</v>
      </c>
      <c r="AT319" s="1">
        <v>59</v>
      </c>
      <c r="AU319" s="1">
        <v>2183</v>
      </c>
      <c r="AV319" s="1">
        <v>0.1</v>
      </c>
      <c r="AW319" s="1">
        <v>1.7</v>
      </c>
      <c r="AX319" s="1">
        <v>0.2</v>
      </c>
      <c r="AY319" s="1">
        <v>3.2</v>
      </c>
      <c r="AZ319" s="1">
        <v>0</v>
      </c>
      <c r="BA319" s="1">
        <v>0</v>
      </c>
      <c r="BB319" s="1">
        <v>0</v>
      </c>
      <c r="BC319" s="1">
        <f t="shared" si="756"/>
        <v>0</v>
      </c>
      <c r="BD319" s="1">
        <v>1.25</v>
      </c>
      <c r="BE319" s="1">
        <v>14</v>
      </c>
      <c r="BF319" s="1">
        <v>518</v>
      </c>
      <c r="BG319" s="1">
        <v>16</v>
      </c>
      <c r="BH319" s="1">
        <v>26</v>
      </c>
      <c r="BI319" s="1">
        <v>0.2</v>
      </c>
      <c r="BJ319" s="1">
        <v>0</v>
      </c>
      <c r="BK319" s="1">
        <v>0</v>
      </c>
      <c r="BL319" s="1">
        <v>0</v>
      </c>
      <c r="BM319" s="1">
        <v>38</v>
      </c>
      <c r="BN319" s="1">
        <v>0</v>
      </c>
      <c r="BO319" s="1">
        <v>7.5</v>
      </c>
      <c r="BP319" s="1">
        <v>0</v>
      </c>
      <c r="BQ319" s="1">
        <v>0</v>
      </c>
      <c r="BR319" s="4">
        <v>0</v>
      </c>
    </row>
    <row r="320" spans="2:70">
      <c r="B320" s="1"/>
      <c r="C320" s="2" t="s">
        <v>82</v>
      </c>
      <c r="D320" s="46">
        <v>12</v>
      </c>
      <c r="E320" s="3">
        <f t="shared" si="737"/>
        <v>55.44</v>
      </c>
      <c r="F320" s="4">
        <f t="shared" si="737"/>
        <v>13.2</v>
      </c>
      <c r="G320" s="12">
        <f t="shared" si="737"/>
        <v>0.6</v>
      </c>
      <c r="H320" s="4">
        <f t="shared" si="737"/>
        <v>22.2</v>
      </c>
      <c r="I320" s="3">
        <f t="shared" si="738"/>
        <v>40.043290043290042</v>
      </c>
      <c r="J320" s="12">
        <f t="shared" si="739"/>
        <v>1.08</v>
      </c>
      <c r="K320" s="4">
        <f t="shared" si="739"/>
        <v>18.36</v>
      </c>
      <c r="L320" s="3">
        <f t="shared" si="740"/>
        <v>33.116883116883116</v>
      </c>
      <c r="M320" s="12">
        <f t="shared" si="741"/>
        <v>2.2799999999999998</v>
      </c>
      <c r="N320" s="4">
        <f t="shared" si="741"/>
        <v>36.479999999999997</v>
      </c>
      <c r="O320" s="3">
        <f t="shared" si="742"/>
        <v>65.800865800865793</v>
      </c>
      <c r="P320" s="4">
        <f t="shared" si="743"/>
        <v>0</v>
      </c>
      <c r="Q320" s="4">
        <f t="shared" si="743"/>
        <v>0</v>
      </c>
      <c r="R320" s="4">
        <f t="shared" si="743"/>
        <v>0.96</v>
      </c>
      <c r="S320" s="4">
        <f t="shared" si="744"/>
        <v>8.025599999999999</v>
      </c>
      <c r="T320" s="4">
        <f t="shared" si="745"/>
        <v>14.476190476190476</v>
      </c>
      <c r="U320" s="4">
        <f t="shared" si="746"/>
        <v>0</v>
      </c>
      <c r="V320" s="4">
        <f t="shared" si="746"/>
        <v>0</v>
      </c>
      <c r="W320" s="4">
        <f t="shared" si="747"/>
        <v>0</v>
      </c>
      <c r="X320" s="4">
        <f t="shared" si="748"/>
        <v>0</v>
      </c>
      <c r="Y320" s="4">
        <f t="shared" si="749"/>
        <v>0</v>
      </c>
      <c r="Z320" s="4">
        <f t="shared" si="749"/>
        <v>0</v>
      </c>
      <c r="AA320" s="4" t="e">
        <f t="shared" si="750"/>
        <v>#DIV/0!</v>
      </c>
      <c r="AB320" s="4" t="e">
        <f t="shared" si="751"/>
        <v>#DIV/0!</v>
      </c>
      <c r="AC320" s="4">
        <f t="shared" si="752"/>
        <v>0</v>
      </c>
      <c r="AD320" s="4">
        <f t="shared" si="752"/>
        <v>0</v>
      </c>
      <c r="AE320" s="4" t="e">
        <f t="shared" si="753"/>
        <v>#DIV/0!</v>
      </c>
      <c r="AF320" s="4">
        <f t="shared" si="754"/>
        <v>0</v>
      </c>
      <c r="AG320" s="4">
        <f t="shared" si="754"/>
        <v>0</v>
      </c>
      <c r="AH320" s="4">
        <f t="shared" si="754"/>
        <v>0</v>
      </c>
      <c r="AI320" s="4">
        <f t="shared" si="754"/>
        <v>0</v>
      </c>
      <c r="AJ320" s="4">
        <f t="shared" si="754"/>
        <v>0</v>
      </c>
      <c r="AK320" s="4">
        <f t="shared" si="754"/>
        <v>0</v>
      </c>
      <c r="AL320" s="4">
        <f t="shared" si="754"/>
        <v>0</v>
      </c>
      <c r="AM320" s="1">
        <f t="shared" si="754"/>
        <v>12</v>
      </c>
      <c r="AN320" s="1">
        <f t="shared" si="755"/>
        <v>462</v>
      </c>
      <c r="AP320" s="17" t="s">
        <v>82</v>
      </c>
      <c r="AQ320" s="16">
        <v>100</v>
      </c>
      <c r="AR320" s="19">
        <v>462</v>
      </c>
      <c r="AS320" s="19">
        <v>110</v>
      </c>
      <c r="AT320" s="19">
        <v>5</v>
      </c>
      <c r="AU320" s="19">
        <f>AT320*37</f>
        <v>185</v>
      </c>
      <c r="AV320" s="19">
        <v>9</v>
      </c>
      <c r="AW320" s="19">
        <f>AV320*17</f>
        <v>153</v>
      </c>
      <c r="AX320" s="19">
        <v>19</v>
      </c>
      <c r="AY320" s="19">
        <f>AX320*16</f>
        <v>304</v>
      </c>
      <c r="AZ320" s="19">
        <v>0</v>
      </c>
      <c r="BA320" s="19">
        <v>0</v>
      </c>
      <c r="BB320" s="19">
        <v>8</v>
      </c>
      <c r="BC320" s="19">
        <f>BB320*8.36</f>
        <v>66.88</v>
      </c>
      <c r="BD320" s="19">
        <v>0</v>
      </c>
      <c r="BE320" s="19">
        <v>0</v>
      </c>
      <c r="BF320" s="19">
        <v>0</v>
      </c>
      <c r="BG320" s="19">
        <v>0</v>
      </c>
      <c r="BH320" s="19">
        <v>0</v>
      </c>
      <c r="BI320" s="19"/>
      <c r="BJ320" s="19">
        <v>0</v>
      </c>
      <c r="BK320" s="19">
        <v>0</v>
      </c>
      <c r="BL320" s="19">
        <v>0</v>
      </c>
      <c r="BM320" s="19">
        <v>0</v>
      </c>
      <c r="BN320" s="19">
        <v>0</v>
      </c>
      <c r="BO320" s="4">
        <v>0</v>
      </c>
      <c r="BP320" s="4">
        <v>0</v>
      </c>
      <c r="BQ320" s="4">
        <v>0</v>
      </c>
      <c r="BR320" s="19">
        <v>100</v>
      </c>
    </row>
    <row r="321" spans="2:70">
      <c r="B321" s="1"/>
      <c r="C321" s="2" t="s">
        <v>105</v>
      </c>
      <c r="D321" s="46">
        <v>8.1</v>
      </c>
      <c r="E321" s="3">
        <f t="shared" si="737"/>
        <v>15.795</v>
      </c>
      <c r="F321" s="4">
        <f t="shared" si="737"/>
        <v>3.7786499999999998</v>
      </c>
      <c r="G321" s="12">
        <f t="shared" si="737"/>
        <v>0.12960000000000002</v>
      </c>
      <c r="H321" s="4">
        <f t="shared" si="737"/>
        <v>4.7952000000000004</v>
      </c>
      <c r="I321" s="3">
        <f t="shared" si="738"/>
        <v>30.358974358974361</v>
      </c>
      <c r="J321" s="12">
        <f t="shared" si="739"/>
        <v>0.26729999999999998</v>
      </c>
      <c r="K321" s="4">
        <f t="shared" si="739"/>
        <v>4.5441000000000003</v>
      </c>
      <c r="L321" s="3">
        <f t="shared" si="740"/>
        <v>28.76923076923077</v>
      </c>
      <c r="M321" s="12">
        <f t="shared" si="741"/>
        <v>0.40500000000000003</v>
      </c>
      <c r="N321" s="4">
        <f t="shared" si="741"/>
        <v>6.48</v>
      </c>
      <c r="O321" s="3">
        <f t="shared" si="742"/>
        <v>41.025641025641029</v>
      </c>
      <c r="P321" s="4">
        <f t="shared" si="743"/>
        <v>0</v>
      </c>
      <c r="Q321" s="4">
        <f t="shared" si="743"/>
        <v>0</v>
      </c>
      <c r="R321" s="4">
        <f t="shared" si="743"/>
        <v>0</v>
      </c>
      <c r="S321" s="4">
        <f t="shared" si="744"/>
        <v>0</v>
      </c>
      <c r="T321" s="4">
        <f t="shared" si="745"/>
        <v>0</v>
      </c>
      <c r="U321" s="4">
        <f t="shared" si="746"/>
        <v>1.1340000000000001E-2</v>
      </c>
      <c r="V321" s="4">
        <f t="shared" si="746"/>
        <v>8.1000000000000003E-2</v>
      </c>
      <c r="W321" s="4">
        <f t="shared" si="747"/>
        <v>2.9969999999999999</v>
      </c>
      <c r="X321" s="4">
        <f t="shared" si="748"/>
        <v>18.974358974358974</v>
      </c>
      <c r="Y321" s="4">
        <f t="shared" si="749"/>
        <v>4.0500000000000001E-2</v>
      </c>
      <c r="Z321" s="4">
        <f t="shared" si="749"/>
        <v>0</v>
      </c>
      <c r="AA321" s="4">
        <f t="shared" si="750"/>
        <v>2</v>
      </c>
      <c r="AB321" s="4" t="e">
        <f t="shared" si="751"/>
        <v>#DIV/0!</v>
      </c>
      <c r="AC321" s="4">
        <f t="shared" si="752"/>
        <v>0.40500000000000003</v>
      </c>
      <c r="AD321" s="4">
        <f t="shared" si="752"/>
        <v>0</v>
      </c>
      <c r="AE321" s="4" t="e">
        <f t="shared" si="753"/>
        <v>#DIV/0!</v>
      </c>
      <c r="AF321" s="4">
        <f t="shared" si="754"/>
        <v>0.56700000000000006</v>
      </c>
      <c r="AG321" s="4">
        <f t="shared" si="754"/>
        <v>0</v>
      </c>
      <c r="AH321" s="4">
        <f t="shared" si="754"/>
        <v>4.0500000000000006E-3</v>
      </c>
      <c r="AI321" s="4">
        <f t="shared" si="754"/>
        <v>8.1000000000000003E-2</v>
      </c>
      <c r="AJ321" s="4">
        <f t="shared" si="754"/>
        <v>0</v>
      </c>
      <c r="AK321" s="4">
        <f t="shared" si="754"/>
        <v>0.72899999999999998</v>
      </c>
      <c r="AL321" s="4">
        <f t="shared" si="754"/>
        <v>1.7010000000000001</v>
      </c>
      <c r="AM321" s="1">
        <f t="shared" si="754"/>
        <v>0</v>
      </c>
      <c r="AN321" s="1">
        <f t="shared" si="755"/>
        <v>195.00000000000003</v>
      </c>
      <c r="AP321" s="2" t="s">
        <v>105</v>
      </c>
      <c r="AQ321" s="1">
        <v>100</v>
      </c>
      <c r="AR321" s="1">
        <v>195</v>
      </c>
      <c r="AS321" s="1">
        <v>46.65</v>
      </c>
      <c r="AT321" s="1">
        <v>1.6</v>
      </c>
      <c r="AU321" s="1">
        <v>59.2</v>
      </c>
      <c r="AV321" s="1">
        <v>3.3</v>
      </c>
      <c r="AW321" s="1">
        <v>56.1</v>
      </c>
      <c r="AX321" s="1">
        <v>5</v>
      </c>
      <c r="AY321" s="1">
        <v>80</v>
      </c>
      <c r="AZ321" s="1">
        <v>0</v>
      </c>
      <c r="BA321" s="1">
        <v>0</v>
      </c>
      <c r="BB321" s="1">
        <v>0</v>
      </c>
      <c r="BC321" s="1">
        <f t="shared" si="756"/>
        <v>0</v>
      </c>
      <c r="BD321" s="1">
        <v>0.14000000000000001</v>
      </c>
      <c r="BE321" s="1">
        <v>1</v>
      </c>
      <c r="BF321" s="1">
        <v>37</v>
      </c>
      <c r="BG321" s="1">
        <v>0.5</v>
      </c>
      <c r="BH321" s="1">
        <v>0</v>
      </c>
      <c r="BI321" s="1">
        <v>5</v>
      </c>
      <c r="BJ321" s="1">
        <v>0</v>
      </c>
      <c r="BK321" s="1">
        <v>7</v>
      </c>
      <c r="BL321" s="1">
        <v>0</v>
      </c>
      <c r="BM321" s="1">
        <v>0.05</v>
      </c>
      <c r="BN321" s="1">
        <v>1</v>
      </c>
      <c r="BO321" s="1">
        <v>0</v>
      </c>
      <c r="BP321" s="1">
        <v>9</v>
      </c>
      <c r="BQ321" s="1">
        <v>21</v>
      </c>
      <c r="BR321" s="4">
        <v>0</v>
      </c>
    </row>
    <row r="323" spans="2:70">
      <c r="B323" s="1"/>
      <c r="C323" s="47" t="s">
        <v>26</v>
      </c>
      <c r="D323" s="4">
        <f t="shared" ref="D323:AN323" si="757">SUM(D312:D321)</f>
        <v>52.800000000000004</v>
      </c>
      <c r="E323" s="4">
        <f t="shared" si="757"/>
        <v>521.52319999999997</v>
      </c>
      <c r="F323" s="4">
        <f t="shared" si="757"/>
        <v>124.70235000000001</v>
      </c>
      <c r="G323" s="4">
        <f t="shared" si="757"/>
        <v>6.9782999999999991</v>
      </c>
      <c r="H323" s="4">
        <f t="shared" si="757"/>
        <v>258.19709999999998</v>
      </c>
      <c r="I323" s="1" t="e">
        <f t="shared" si="757"/>
        <v>#DIV/0!</v>
      </c>
      <c r="J323" s="4">
        <f t="shared" si="757"/>
        <v>2.9768000000000003</v>
      </c>
      <c r="K323" s="4">
        <f t="shared" si="757"/>
        <v>50.605599999999995</v>
      </c>
      <c r="L323" s="1" t="e">
        <f t="shared" si="757"/>
        <v>#DIV/0!</v>
      </c>
      <c r="M323" s="4">
        <f t="shared" si="757"/>
        <v>14.669</v>
      </c>
      <c r="N323" s="4">
        <f t="shared" si="757"/>
        <v>234.70400000000001</v>
      </c>
      <c r="O323" s="1" t="e">
        <f t="shared" si="757"/>
        <v>#DIV/0!</v>
      </c>
      <c r="P323" s="1">
        <f t="shared" si="757"/>
        <v>0</v>
      </c>
      <c r="Q323" s="1">
        <f t="shared" si="757"/>
        <v>0</v>
      </c>
      <c r="R323" s="4">
        <f t="shared" si="757"/>
        <v>3.5606</v>
      </c>
      <c r="S323" s="4">
        <f t="shared" si="757"/>
        <v>29.766615999999999</v>
      </c>
      <c r="T323" s="4" t="e">
        <f t="shared" si="757"/>
        <v>#DIV/0!</v>
      </c>
      <c r="U323" s="4">
        <f t="shared" si="757"/>
        <v>0.54559000000000002</v>
      </c>
      <c r="V323" s="4">
        <f t="shared" si="757"/>
        <v>1.5629</v>
      </c>
      <c r="W323" s="4">
        <f t="shared" si="757"/>
        <v>57.827300000000001</v>
      </c>
      <c r="X323" s="1" t="e">
        <f t="shared" si="757"/>
        <v>#DIV/0!</v>
      </c>
      <c r="Y323" s="1">
        <f t="shared" si="757"/>
        <v>1.7772999999999999</v>
      </c>
      <c r="Z323" s="1">
        <f t="shared" si="757"/>
        <v>2.5733000000000001</v>
      </c>
      <c r="AA323" s="1" t="e">
        <f t="shared" si="757"/>
        <v>#DIV/0!</v>
      </c>
      <c r="AB323" s="1" t="e">
        <f t="shared" si="757"/>
        <v>#DIV/0!</v>
      </c>
      <c r="AC323" s="4">
        <f t="shared" si="757"/>
        <v>11.110799999999999</v>
      </c>
      <c r="AD323" s="4">
        <f t="shared" si="757"/>
        <v>1.2782</v>
      </c>
      <c r="AE323" s="4" t="e">
        <f t="shared" si="757"/>
        <v>#DIV/0!</v>
      </c>
      <c r="AF323" s="4">
        <f t="shared" si="757"/>
        <v>20.902000000000001</v>
      </c>
      <c r="AG323" s="4">
        <f t="shared" si="757"/>
        <v>2.9340000000000002</v>
      </c>
      <c r="AH323" s="4">
        <f t="shared" si="757"/>
        <v>3.6482499999999995</v>
      </c>
      <c r="AI323" s="4">
        <f t="shared" si="757"/>
        <v>8.1000000000000003E-2</v>
      </c>
      <c r="AJ323" s="4">
        <f t="shared" si="757"/>
        <v>0.77559999999999996</v>
      </c>
      <c r="AK323" s="4">
        <f t="shared" si="757"/>
        <v>30.863999999999997</v>
      </c>
      <c r="AL323" s="4">
        <f t="shared" si="757"/>
        <v>11.746</v>
      </c>
      <c r="AM323" s="4">
        <f t="shared" si="757"/>
        <v>12</v>
      </c>
      <c r="AN323" s="4">
        <f t="shared" si="757"/>
        <v>7557.8</v>
      </c>
    </row>
    <row r="324" spans="2:70">
      <c r="B324" s="1"/>
      <c r="C324" s="47" t="s">
        <v>36</v>
      </c>
      <c r="E324" s="3">
        <f>SUM(G324,J324,M324,R324)</f>
        <v>600.47629999999992</v>
      </c>
      <c r="G324" s="12">
        <f>G323*37</f>
        <v>258.19709999999998</v>
      </c>
      <c r="J324" s="12">
        <f>J323*17</f>
        <v>50.605600000000003</v>
      </c>
      <c r="M324" s="12">
        <f>M323*16</f>
        <v>234.70400000000001</v>
      </c>
      <c r="R324" s="4">
        <f>R323*16</f>
        <v>56.9696</v>
      </c>
    </row>
    <row r="325" spans="2:70">
      <c r="B325" s="1"/>
      <c r="C325" s="47" t="s">
        <v>37</v>
      </c>
      <c r="G325" s="12">
        <f>G324/$E324*100</f>
        <v>42.998716185801172</v>
      </c>
      <c r="J325" s="12">
        <f>J324/$E324*100</f>
        <v>8.4275765754618472</v>
      </c>
      <c r="M325" s="12">
        <f>M324/$E324*100</f>
        <v>39.08630532129245</v>
      </c>
      <c r="R325" s="4">
        <f>R324/$E324*100</f>
        <v>9.4874019174445365</v>
      </c>
    </row>
    <row r="326" spans="2:70">
      <c r="B326" s="1"/>
      <c r="C326" s="47" t="s">
        <v>40</v>
      </c>
      <c r="D326" s="1">
        <f>E324/D323*100</f>
        <v>1137.2657196969694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BR326" s="1"/>
    </row>
  </sheetData>
  <pageMargins left="0.75" right="0.75" top="1" bottom="1.0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A908-49FF-422C-B546-189FA3C8EB36}">
  <dimension ref="A1:BU425"/>
  <sheetViews>
    <sheetView workbookViewId="0">
      <selection sqref="A1:XFD1048576"/>
    </sheetView>
  </sheetViews>
  <sheetFormatPr defaultRowHeight="15"/>
  <cols>
    <col min="1" max="1" width="5.42578125" style="48" customWidth="1"/>
    <col min="2" max="2" width="4.28515625" style="68" customWidth="1"/>
    <col min="3" max="3" width="37.85546875" style="69" customWidth="1"/>
    <col min="4" max="4" width="10.7109375" style="48" bestFit="1" customWidth="1"/>
    <col min="5" max="5" width="15" style="112" customWidth="1"/>
    <col min="6" max="6" width="8.85546875" style="49" customWidth="1"/>
    <col min="7" max="7" width="9.42578125" style="113" bestFit="1" customWidth="1"/>
    <col min="8" max="8" width="8.5703125" style="49" bestFit="1" customWidth="1"/>
    <col min="9" max="9" width="8.42578125" style="112" customWidth="1"/>
    <col min="10" max="10" width="14.28515625" style="113" customWidth="1"/>
    <col min="11" max="11" width="8.28515625" style="49" customWidth="1"/>
    <col min="12" max="12" width="8.42578125" style="112" bestFit="1" customWidth="1"/>
    <col min="13" max="13" width="9.28515625" style="113" customWidth="1"/>
    <col min="14" max="14" width="7.85546875" style="49" customWidth="1"/>
    <col min="15" max="15" width="10.140625" style="112" customWidth="1"/>
    <col min="16" max="17" width="11.42578125" style="49" bestFit="1" customWidth="1"/>
    <col min="18" max="18" width="11.5703125" style="49" customWidth="1"/>
    <col min="19" max="19" width="8.7109375" style="49" customWidth="1"/>
    <col min="20" max="20" width="11.140625" style="49" customWidth="1"/>
    <col min="21" max="21" width="7.28515625" style="49" bestFit="1" customWidth="1"/>
    <col min="22" max="22" width="8.42578125" style="49" bestFit="1" customWidth="1"/>
    <col min="23" max="23" width="10.5703125" style="49" bestFit="1" customWidth="1"/>
    <col min="24" max="24" width="10.42578125" style="49" bestFit="1" customWidth="1"/>
    <col min="25" max="25" width="9.5703125" style="49" bestFit="1" customWidth="1"/>
    <col min="26" max="27" width="11" style="49" bestFit="1" customWidth="1"/>
    <col min="28" max="28" width="10.28515625" style="49" bestFit="1" customWidth="1"/>
    <col min="29" max="29" width="10.140625" style="49" bestFit="1" customWidth="1"/>
    <col min="30" max="30" width="9" style="49" bestFit="1" customWidth="1"/>
    <col min="31" max="31" width="8.85546875" style="49" bestFit="1" customWidth="1"/>
    <col min="32" max="32" width="7.5703125" style="49" bestFit="1" customWidth="1"/>
    <col min="33" max="35" width="7.28515625" style="49" bestFit="1" customWidth="1"/>
    <col min="36" max="36" width="9.42578125" style="49" bestFit="1" customWidth="1"/>
    <col min="37" max="37" width="8.42578125" style="49" bestFit="1" customWidth="1"/>
    <col min="38" max="38" width="9" style="49" customWidth="1"/>
    <col min="39" max="39" width="10.5703125" style="48" bestFit="1" customWidth="1"/>
    <col min="40" max="40" width="10.42578125" style="48" bestFit="1" customWidth="1"/>
    <col min="41" max="41" width="3.7109375" style="48" customWidth="1"/>
    <col min="42" max="42" width="28.140625" style="48" customWidth="1"/>
    <col min="43" max="43" width="6.7109375" style="48" bestFit="1" customWidth="1"/>
    <col min="44" max="44" width="11.85546875" style="48" customWidth="1"/>
    <col min="45" max="45" width="12.5703125" style="48" bestFit="1" customWidth="1"/>
    <col min="46" max="46" width="11.5703125" style="48" bestFit="1" customWidth="1"/>
    <col min="47" max="47" width="13.7109375" style="48" bestFit="1" customWidth="1"/>
    <col min="48" max="48" width="13.42578125" style="48" bestFit="1" customWidth="1"/>
    <col min="49" max="49" width="12.5703125" style="48" bestFit="1" customWidth="1"/>
    <col min="50" max="50" width="11.5703125" style="48" bestFit="1" customWidth="1"/>
    <col min="51" max="51" width="11.5703125" style="48" customWidth="1"/>
    <col min="52" max="52" width="10.5703125" style="48" bestFit="1" customWidth="1"/>
    <col min="53" max="54" width="13.42578125" style="48" bestFit="1" customWidth="1"/>
    <col min="55" max="55" width="13.28515625" style="48" customWidth="1"/>
    <col min="56" max="56" width="10.5703125" style="48" bestFit="1" customWidth="1"/>
    <col min="57" max="58" width="13.42578125" style="48" bestFit="1" customWidth="1"/>
    <col min="59" max="59" width="11.5703125" style="48" bestFit="1" customWidth="1"/>
    <col min="60" max="60" width="10.5703125" style="48" bestFit="1" customWidth="1"/>
    <col min="61" max="61" width="11.5703125" style="48" bestFit="1" customWidth="1"/>
    <col min="62" max="62" width="10.5703125" style="48" bestFit="1" customWidth="1"/>
    <col min="63" max="65" width="13.42578125" style="48" bestFit="1" customWidth="1"/>
    <col min="66" max="66" width="11.5703125" style="48" bestFit="1" customWidth="1"/>
    <col min="67" max="67" width="10.5703125" style="48" bestFit="1" customWidth="1"/>
    <col min="68" max="68" width="13.7109375" style="48" bestFit="1" customWidth="1"/>
    <col min="69" max="69" width="10.5703125" style="48" bestFit="1" customWidth="1"/>
    <col min="70" max="70" width="10.5703125" style="49" bestFit="1" customWidth="1"/>
    <col min="71" max="16384" width="9.140625" style="48"/>
  </cols>
  <sheetData>
    <row r="1" spans="1:70">
      <c r="A1" s="48" t="s">
        <v>0</v>
      </c>
      <c r="B1" s="68" t="s">
        <v>39</v>
      </c>
      <c r="C1" s="69" t="s">
        <v>1</v>
      </c>
      <c r="D1" s="70" t="s">
        <v>2</v>
      </c>
      <c r="E1" s="71" t="s">
        <v>3</v>
      </c>
      <c r="F1" s="72" t="s">
        <v>28</v>
      </c>
      <c r="G1" s="73" t="s">
        <v>4</v>
      </c>
      <c r="H1" s="72" t="s">
        <v>5</v>
      </c>
      <c r="I1" s="71" t="s">
        <v>29</v>
      </c>
      <c r="J1" s="73" t="s">
        <v>8</v>
      </c>
      <c r="K1" s="72" t="s">
        <v>9</v>
      </c>
      <c r="L1" s="71" t="s">
        <v>33</v>
      </c>
      <c r="M1" s="73" t="s">
        <v>6</v>
      </c>
      <c r="N1" s="72" t="s">
        <v>7</v>
      </c>
      <c r="O1" s="71" t="s">
        <v>32</v>
      </c>
      <c r="P1" s="72" t="s">
        <v>10</v>
      </c>
      <c r="Q1" s="72" t="s">
        <v>11</v>
      </c>
      <c r="R1" s="73" t="s">
        <v>62</v>
      </c>
      <c r="S1" s="72" t="s">
        <v>63</v>
      </c>
      <c r="T1" s="71" t="s">
        <v>64</v>
      </c>
      <c r="U1" s="72" t="s">
        <v>12</v>
      </c>
      <c r="V1" s="72" t="s">
        <v>13</v>
      </c>
      <c r="W1" s="72" t="s">
        <v>34</v>
      </c>
      <c r="X1" s="72" t="s">
        <v>35</v>
      </c>
      <c r="Y1" s="72" t="s">
        <v>14</v>
      </c>
      <c r="Z1" s="72" t="s">
        <v>15</v>
      </c>
      <c r="AA1" s="49" t="s">
        <v>30</v>
      </c>
      <c r="AB1" s="72" t="s">
        <v>31</v>
      </c>
      <c r="AC1" s="72" t="s">
        <v>18</v>
      </c>
      <c r="AD1" s="72" t="s">
        <v>17</v>
      </c>
      <c r="AE1" s="72" t="s">
        <v>38</v>
      </c>
      <c r="AF1" s="72" t="s">
        <v>16</v>
      </c>
      <c r="AG1" s="72" t="s">
        <v>19</v>
      </c>
      <c r="AH1" s="72" t="s">
        <v>20</v>
      </c>
      <c r="AI1" s="72" t="s">
        <v>21</v>
      </c>
      <c r="AJ1" s="72" t="s">
        <v>22</v>
      </c>
      <c r="AK1" s="72" t="s">
        <v>23</v>
      </c>
      <c r="AL1" s="72" t="s">
        <v>24</v>
      </c>
      <c r="AM1" s="72" t="s">
        <v>57</v>
      </c>
      <c r="AN1" s="73" t="s">
        <v>25</v>
      </c>
      <c r="AP1" s="48" t="s">
        <v>1</v>
      </c>
      <c r="AQ1" s="49" t="s">
        <v>2</v>
      </c>
      <c r="AR1" s="49" t="s">
        <v>3</v>
      </c>
      <c r="AS1" s="49" t="s">
        <v>28</v>
      </c>
      <c r="AT1" s="49" t="s">
        <v>4</v>
      </c>
      <c r="AU1" s="49" t="s">
        <v>5</v>
      </c>
      <c r="AV1" s="49" t="s">
        <v>8</v>
      </c>
      <c r="AW1" s="49" t="s">
        <v>9</v>
      </c>
      <c r="AX1" s="49" t="s">
        <v>6</v>
      </c>
      <c r="AY1" s="49" t="s">
        <v>7</v>
      </c>
      <c r="AZ1" s="49" t="s">
        <v>10</v>
      </c>
      <c r="BA1" s="49" t="s">
        <v>11</v>
      </c>
      <c r="BB1" s="49" t="s">
        <v>62</v>
      </c>
      <c r="BC1" s="49" t="s">
        <v>63</v>
      </c>
      <c r="BD1" s="49" t="s">
        <v>27</v>
      </c>
      <c r="BE1" s="49" t="s">
        <v>13</v>
      </c>
      <c r="BF1" s="49" t="s">
        <v>13</v>
      </c>
      <c r="BG1" s="49" t="s">
        <v>14</v>
      </c>
      <c r="BH1" s="49" t="s">
        <v>15</v>
      </c>
      <c r="BI1" s="49" t="s">
        <v>18</v>
      </c>
      <c r="BJ1" s="49" t="s">
        <v>17</v>
      </c>
      <c r="BK1" s="49" t="s">
        <v>16</v>
      </c>
      <c r="BL1" s="49" t="s">
        <v>19</v>
      </c>
      <c r="BM1" s="49" t="s">
        <v>20</v>
      </c>
      <c r="BN1" s="49" t="s">
        <v>21</v>
      </c>
      <c r="BO1" s="49" t="s">
        <v>22</v>
      </c>
      <c r="BP1" s="49" t="s">
        <v>23</v>
      </c>
      <c r="BQ1" s="49" t="s">
        <v>24</v>
      </c>
      <c r="BR1" s="49" t="s">
        <v>57</v>
      </c>
    </row>
    <row r="2" spans="1:70">
      <c r="A2" s="48">
        <v>1</v>
      </c>
      <c r="B2" s="48">
        <v>100</v>
      </c>
      <c r="C2" s="74" t="s">
        <v>189</v>
      </c>
      <c r="D2" s="46">
        <v>49.7</v>
      </c>
      <c r="E2" s="75">
        <f t="shared" ref="E2:H11" si="0">AR2*($D2/$AQ2)</f>
        <v>769.85300000000007</v>
      </c>
      <c r="F2" s="76">
        <f t="shared" si="0"/>
        <v>181.90200000000002</v>
      </c>
      <c r="G2" s="76">
        <f t="shared" si="0"/>
        <v>1.8389000000000002</v>
      </c>
      <c r="H2" s="76">
        <f t="shared" si="0"/>
        <v>68.039300000000011</v>
      </c>
      <c r="I2" s="75">
        <f t="shared" ref="I2:I11" si="1">H2/$E2*100</f>
        <v>8.8379599741768882</v>
      </c>
      <c r="J2" s="76">
        <f t="shared" ref="J2:K11" si="2">AV2*($D2/$AQ2)</f>
        <v>6.3119000000000005</v>
      </c>
      <c r="K2" s="76">
        <f t="shared" si="2"/>
        <v>107.3023</v>
      </c>
      <c r="L2" s="75">
        <f t="shared" ref="L2:L11" si="3">K2/$E2*100</f>
        <v>13.938024531956101</v>
      </c>
      <c r="M2" s="76">
        <f t="shared" ref="M2:N11" si="4">AX2*($D2/$AQ2)</f>
        <v>35.684600000000003</v>
      </c>
      <c r="N2" s="76">
        <f t="shared" si="4"/>
        <v>570.95360000000005</v>
      </c>
      <c r="O2" s="75">
        <f t="shared" ref="O2:O11" si="5">N2/$E2*100</f>
        <v>74.163976759199485</v>
      </c>
      <c r="P2" s="76">
        <f t="shared" ref="P2:R11" si="6">AZ2*($D2/$AQ2)</f>
        <v>0</v>
      </c>
      <c r="Q2" s="76">
        <f t="shared" si="6"/>
        <v>0</v>
      </c>
      <c r="R2" s="76">
        <f t="shared" si="6"/>
        <v>1.3419000000000003</v>
      </c>
      <c r="S2" s="76">
        <f t="shared" ref="S2:S11" si="7">R2*8.36</f>
        <v>11.218284000000002</v>
      </c>
      <c r="T2" s="75">
        <f t="shared" ref="T2:T11" si="8">S2/$E2*100</f>
        <v>1.4571981923821822</v>
      </c>
      <c r="U2" s="76">
        <f t="shared" ref="U2:V11" si="9">BD2*($D2/$AQ2)</f>
        <v>0.79520000000000013</v>
      </c>
      <c r="V2" s="76">
        <f t="shared" si="9"/>
        <v>0.39760000000000006</v>
      </c>
      <c r="W2" s="76">
        <f t="shared" ref="W2:W8" si="10">V2*37</f>
        <v>14.711200000000002</v>
      </c>
      <c r="X2" s="76">
        <f t="shared" ref="X2:X11" si="11">W2/$E2*100</f>
        <v>1.9109102646868947</v>
      </c>
      <c r="Y2" s="76">
        <f t="shared" ref="Y2:Z11" si="12">BG2*($D2/$AQ2)</f>
        <v>0</v>
      </c>
      <c r="Z2" s="76">
        <f t="shared" si="12"/>
        <v>0</v>
      </c>
      <c r="AA2" s="76" t="e">
        <f t="shared" ref="AA2:AA11" si="13">V2/Y2</f>
        <v>#DIV/0!</v>
      </c>
      <c r="AB2" s="76" t="e">
        <f t="shared" ref="AB2:AB11" si="14">V2/Z2</f>
        <v>#DIV/0!</v>
      </c>
      <c r="AC2" s="76">
        <f t="shared" ref="AC2:AD11" si="15">BI2*($D2/$AQ2)</f>
        <v>4.2245000000000008</v>
      </c>
      <c r="AD2" s="76">
        <f t="shared" si="15"/>
        <v>0</v>
      </c>
      <c r="AE2" s="76" t="e">
        <f t="shared" ref="AE2:AE11" si="16">AC2/AD2</f>
        <v>#DIV/0!</v>
      </c>
      <c r="AF2" s="76">
        <f t="shared" ref="AF2:AM11" si="17">BK2*($D2/$AQ2)</f>
        <v>0</v>
      </c>
      <c r="AG2" s="76">
        <f t="shared" si="17"/>
        <v>0</v>
      </c>
      <c r="AH2" s="76">
        <f t="shared" si="17"/>
        <v>0</v>
      </c>
      <c r="AI2" s="76">
        <f t="shared" si="17"/>
        <v>0</v>
      </c>
      <c r="AJ2" s="76">
        <f t="shared" si="17"/>
        <v>0</v>
      </c>
      <c r="AK2" s="76">
        <f t="shared" si="17"/>
        <v>0</v>
      </c>
      <c r="AL2" s="76">
        <f t="shared" si="17"/>
        <v>0</v>
      </c>
      <c r="AM2" s="76">
        <f t="shared" si="17"/>
        <v>49.004200000000004</v>
      </c>
      <c r="AN2" s="76">
        <f t="shared" ref="AN2:AN11" si="18">E2/D2*100</f>
        <v>1549</v>
      </c>
      <c r="AO2" s="31"/>
      <c r="AP2" s="74" t="s">
        <v>189</v>
      </c>
      <c r="AQ2" s="46">
        <v>100</v>
      </c>
      <c r="AR2" s="76">
        <v>1549</v>
      </c>
      <c r="AS2" s="76">
        <v>366</v>
      </c>
      <c r="AT2" s="76">
        <v>3.7</v>
      </c>
      <c r="AU2" s="76">
        <f>AT2*37</f>
        <v>136.9</v>
      </c>
      <c r="AV2" s="76">
        <v>12.7</v>
      </c>
      <c r="AW2" s="76">
        <f>AV2*17</f>
        <v>215.89999999999998</v>
      </c>
      <c r="AX2" s="76">
        <v>71.8</v>
      </c>
      <c r="AY2" s="76">
        <f>AX2*16</f>
        <v>1148.8</v>
      </c>
      <c r="AZ2" s="76">
        <v>0</v>
      </c>
      <c r="BA2" s="76">
        <v>0</v>
      </c>
      <c r="BB2" s="76">
        <v>2.7</v>
      </c>
      <c r="BC2" s="76">
        <f>BB2*8.36</f>
        <v>22.571999999999999</v>
      </c>
      <c r="BD2" s="76">
        <v>1.6</v>
      </c>
      <c r="BE2" s="76">
        <v>0.8</v>
      </c>
      <c r="BF2" s="76">
        <f>BE2*37</f>
        <v>29.6</v>
      </c>
      <c r="BG2" s="76"/>
      <c r="BH2" s="76"/>
      <c r="BI2" s="76">
        <v>8.5</v>
      </c>
      <c r="BJ2" s="76"/>
      <c r="BK2" s="76"/>
      <c r="BL2" s="76"/>
      <c r="BM2" s="76"/>
      <c r="BN2" s="76"/>
      <c r="BO2" s="49"/>
      <c r="BP2" s="49"/>
      <c r="BQ2" s="49"/>
      <c r="BR2" s="76">
        <v>98.6</v>
      </c>
    </row>
    <row r="3" spans="1:70">
      <c r="A3" s="48">
        <v>1</v>
      </c>
      <c r="B3" s="48">
        <v>100</v>
      </c>
      <c r="C3" s="74" t="s">
        <v>190</v>
      </c>
      <c r="D3" s="46">
        <v>160.9</v>
      </c>
      <c r="E3" s="75">
        <f t="shared" si="0"/>
        <v>314.23770000000002</v>
      </c>
      <c r="F3" s="76">
        <f t="shared" si="0"/>
        <v>75.176483253588529</v>
      </c>
      <c r="G3" s="76">
        <f t="shared" si="0"/>
        <v>2.5744000000000002</v>
      </c>
      <c r="H3" s="76">
        <f t="shared" si="0"/>
        <v>95.252800000000008</v>
      </c>
      <c r="I3" s="75">
        <f t="shared" si="1"/>
        <v>30.312339989759344</v>
      </c>
      <c r="J3" s="76">
        <f t="shared" si="2"/>
        <v>5.3096999999999994</v>
      </c>
      <c r="K3" s="76">
        <f t="shared" si="2"/>
        <v>90.264899999999983</v>
      </c>
      <c r="L3" s="75">
        <f t="shared" si="3"/>
        <v>28.725038402457749</v>
      </c>
      <c r="M3" s="76">
        <f t="shared" si="4"/>
        <v>8.0449999999999999</v>
      </c>
      <c r="N3" s="76">
        <f t="shared" si="4"/>
        <v>128.72</v>
      </c>
      <c r="O3" s="75">
        <f t="shared" si="5"/>
        <v>40.962621607782893</v>
      </c>
      <c r="P3" s="76">
        <f t="shared" si="6"/>
        <v>0</v>
      </c>
      <c r="Q3" s="76">
        <f t="shared" si="6"/>
        <v>0</v>
      </c>
      <c r="R3" s="76">
        <f t="shared" si="6"/>
        <v>0</v>
      </c>
      <c r="S3" s="76">
        <f t="shared" si="7"/>
        <v>0</v>
      </c>
      <c r="T3" s="75">
        <f t="shared" si="8"/>
        <v>0</v>
      </c>
      <c r="U3" s="76">
        <f t="shared" si="9"/>
        <v>0.2212375</v>
      </c>
      <c r="V3" s="76">
        <f t="shared" si="9"/>
        <v>1.609</v>
      </c>
      <c r="W3" s="76">
        <f t="shared" si="10"/>
        <v>59.533000000000001</v>
      </c>
      <c r="X3" s="76">
        <f t="shared" si="11"/>
        <v>18.945212493599588</v>
      </c>
      <c r="Y3" s="76">
        <f t="shared" si="12"/>
        <v>0.80449999999999999</v>
      </c>
      <c r="Z3" s="76">
        <f t="shared" si="12"/>
        <v>0</v>
      </c>
      <c r="AA3" s="76">
        <f t="shared" si="13"/>
        <v>2</v>
      </c>
      <c r="AB3" s="76" t="e">
        <f t="shared" si="14"/>
        <v>#DIV/0!</v>
      </c>
      <c r="AC3" s="76">
        <f t="shared" si="15"/>
        <v>8.0449999999999999</v>
      </c>
      <c r="AD3" s="76">
        <f t="shared" si="15"/>
        <v>0</v>
      </c>
      <c r="AE3" s="76" t="e">
        <f t="shared" si="16"/>
        <v>#DIV/0!</v>
      </c>
      <c r="AF3" s="76">
        <f t="shared" si="17"/>
        <v>11.263</v>
      </c>
      <c r="AG3" s="76">
        <f t="shared" si="17"/>
        <v>0</v>
      </c>
      <c r="AH3" s="76">
        <f t="shared" si="17"/>
        <v>8.0450000000000008E-2</v>
      </c>
      <c r="AI3" s="76">
        <f t="shared" si="17"/>
        <v>1.609</v>
      </c>
      <c r="AJ3" s="76">
        <f t="shared" si="17"/>
        <v>0</v>
      </c>
      <c r="AK3" s="76">
        <f t="shared" si="17"/>
        <v>14.481</v>
      </c>
      <c r="AL3" s="76">
        <f t="shared" si="17"/>
        <v>33.789000000000001</v>
      </c>
      <c r="AM3" s="76">
        <f t="shared" si="17"/>
        <v>0</v>
      </c>
      <c r="AN3" s="76">
        <f t="shared" si="18"/>
        <v>195.3</v>
      </c>
      <c r="AO3" s="31"/>
      <c r="AP3" s="74" t="s">
        <v>105</v>
      </c>
      <c r="AQ3" s="46">
        <v>100</v>
      </c>
      <c r="AR3" s="76">
        <v>195.3</v>
      </c>
      <c r="AS3" s="76">
        <v>46.722488038277518</v>
      </c>
      <c r="AT3" s="76">
        <v>1.6</v>
      </c>
      <c r="AU3" s="76">
        <f>AT3*37</f>
        <v>59.2</v>
      </c>
      <c r="AV3" s="76">
        <v>3.3</v>
      </c>
      <c r="AW3" s="76">
        <f>AV3*17</f>
        <v>56.099999999999994</v>
      </c>
      <c r="AX3" s="76">
        <v>5</v>
      </c>
      <c r="AY3" s="76">
        <f>AX3*16</f>
        <v>80</v>
      </c>
      <c r="AZ3" s="76">
        <v>0</v>
      </c>
      <c r="BA3" s="76">
        <v>0</v>
      </c>
      <c r="BB3" s="76">
        <v>0</v>
      </c>
      <c r="BC3" s="76">
        <f>BB3*8.36</f>
        <v>0</v>
      </c>
      <c r="BD3" s="76">
        <v>0.13750000000000001</v>
      </c>
      <c r="BE3" s="76">
        <v>1</v>
      </c>
      <c r="BF3" s="76">
        <f>BE3*37</f>
        <v>37</v>
      </c>
      <c r="BG3" s="76">
        <v>0.5</v>
      </c>
      <c r="BH3" s="76">
        <v>0</v>
      </c>
      <c r="BI3" s="76">
        <v>5</v>
      </c>
      <c r="BJ3" s="76">
        <v>0</v>
      </c>
      <c r="BK3" s="76">
        <v>7</v>
      </c>
      <c r="BL3" s="76">
        <v>0</v>
      </c>
      <c r="BM3" s="76">
        <v>0.05</v>
      </c>
      <c r="BN3" s="76">
        <v>1</v>
      </c>
      <c r="BO3" s="49">
        <v>0</v>
      </c>
      <c r="BP3" s="49">
        <v>9</v>
      </c>
      <c r="BQ3" s="49">
        <v>21</v>
      </c>
      <c r="BR3" s="76">
        <v>0</v>
      </c>
    </row>
    <row r="4" spans="1:70">
      <c r="A4" s="48">
        <v>1</v>
      </c>
      <c r="B4" s="48">
        <v>100</v>
      </c>
      <c r="C4" s="74" t="s">
        <v>191</v>
      </c>
      <c r="D4" s="46">
        <v>61</v>
      </c>
      <c r="E4" s="75">
        <f t="shared" si="0"/>
        <v>611.91856342333165</v>
      </c>
      <c r="F4" s="76">
        <f t="shared" si="0"/>
        <v>146.46463576158939</v>
      </c>
      <c r="G4" s="76">
        <f t="shared" si="0"/>
        <v>3.1789607743250126</v>
      </c>
      <c r="H4" s="76">
        <f t="shared" si="0"/>
        <v>117.62154865002546</v>
      </c>
      <c r="I4" s="75">
        <f t="shared" si="1"/>
        <v>19.221765064946013</v>
      </c>
      <c r="J4" s="76">
        <f t="shared" si="2"/>
        <v>6.134182373917473</v>
      </c>
      <c r="K4" s="76">
        <f t="shared" si="2"/>
        <v>104.28110035659705</v>
      </c>
      <c r="L4" s="75">
        <f t="shared" si="3"/>
        <v>17.041663154195618</v>
      </c>
      <c r="M4" s="76">
        <f t="shared" si="4"/>
        <v>21.128436067244014</v>
      </c>
      <c r="N4" s="76">
        <f t="shared" si="4"/>
        <v>338.05497707590422</v>
      </c>
      <c r="O4" s="75">
        <f t="shared" si="5"/>
        <v>55.245092612435464</v>
      </c>
      <c r="P4" s="76">
        <f t="shared" si="6"/>
        <v>0</v>
      </c>
      <c r="Q4" s="76">
        <f t="shared" si="6"/>
        <v>0</v>
      </c>
      <c r="R4" s="76">
        <f t="shared" si="6"/>
        <v>6.214977075904228</v>
      </c>
      <c r="S4" s="76">
        <f t="shared" si="7"/>
        <v>51.957208354559342</v>
      </c>
      <c r="T4" s="75">
        <f t="shared" si="8"/>
        <v>8.4908697758552556</v>
      </c>
      <c r="U4" s="76">
        <f t="shared" si="9"/>
        <v>0.41578196637799286</v>
      </c>
      <c r="V4" s="76">
        <f t="shared" si="9"/>
        <v>0.31074885379521139</v>
      </c>
      <c r="W4" s="76">
        <f t="shared" si="10"/>
        <v>11.497707590422822</v>
      </c>
      <c r="X4" s="76">
        <f t="shared" si="11"/>
        <v>1.8789604169057685</v>
      </c>
      <c r="Y4" s="76">
        <f t="shared" si="12"/>
        <v>0.79116658176260823</v>
      </c>
      <c r="Z4" s="76">
        <f t="shared" si="12"/>
        <v>0.34928171166581762</v>
      </c>
      <c r="AA4" s="76">
        <f t="shared" si="13"/>
        <v>0.39277297721916732</v>
      </c>
      <c r="AB4" s="76">
        <f t="shared" si="14"/>
        <v>0.88967971530249101</v>
      </c>
      <c r="AC4" s="76">
        <f t="shared" si="15"/>
        <v>1.3237901171676005</v>
      </c>
      <c r="AD4" s="76">
        <f t="shared" si="15"/>
        <v>9.9439633214467651E-3</v>
      </c>
      <c r="AE4" s="76">
        <f t="shared" si="16"/>
        <v>133.125</v>
      </c>
      <c r="AF4" s="76">
        <f t="shared" si="17"/>
        <v>0.13156944728382652</v>
      </c>
      <c r="AG4" s="76">
        <f t="shared" si="17"/>
        <v>0.79107335710646964</v>
      </c>
      <c r="AH4" s="76">
        <f t="shared" si="17"/>
        <v>0.34934386143657664</v>
      </c>
      <c r="AI4" s="76">
        <f t="shared" si="17"/>
        <v>2.4396537659390715E-2</v>
      </c>
      <c r="AJ4" s="76">
        <f t="shared" si="17"/>
        <v>5.5244854936408953E-2</v>
      </c>
      <c r="AK4" s="76">
        <f t="shared" si="17"/>
        <v>0.39154355578196637</v>
      </c>
      <c r="AL4" s="76">
        <f t="shared" si="17"/>
        <v>9.7885888945491595E-3</v>
      </c>
      <c r="AM4" s="76">
        <f t="shared" si="17"/>
        <v>31.074885379521142</v>
      </c>
      <c r="AN4" s="76">
        <f t="shared" si="18"/>
        <v>1003.1451859398879</v>
      </c>
      <c r="AO4" s="31"/>
      <c r="AP4" s="74" t="s">
        <v>191</v>
      </c>
      <c r="AQ4" s="46">
        <v>981.5</v>
      </c>
      <c r="AR4" s="76">
        <v>9845.8700000000008</v>
      </c>
      <c r="AS4" s="76">
        <v>2356.64</v>
      </c>
      <c r="AT4" s="76">
        <v>51.15</v>
      </c>
      <c r="AU4" s="76">
        <f>AT4*37</f>
        <v>1892.55</v>
      </c>
      <c r="AV4" s="76">
        <v>98.7</v>
      </c>
      <c r="AW4" s="76">
        <f>AV4*17</f>
        <v>1677.9</v>
      </c>
      <c r="AX4" s="76">
        <v>339.96</v>
      </c>
      <c r="AY4" s="76">
        <f>AX4*16</f>
        <v>5439.36</v>
      </c>
      <c r="AZ4" s="76">
        <v>0</v>
      </c>
      <c r="BA4" s="76">
        <v>0</v>
      </c>
      <c r="BB4" s="76">
        <v>100</v>
      </c>
      <c r="BC4" s="76">
        <f>BB4*8.36</f>
        <v>836</v>
      </c>
      <c r="BD4" s="76">
        <v>6.69</v>
      </c>
      <c r="BE4" s="76">
        <v>5</v>
      </c>
      <c r="BF4" s="76">
        <f>BE4*37</f>
        <v>185</v>
      </c>
      <c r="BG4" s="76">
        <v>12.73</v>
      </c>
      <c r="BH4" s="76">
        <v>5.62</v>
      </c>
      <c r="BI4" s="76">
        <v>21.3</v>
      </c>
      <c r="BJ4" s="76">
        <v>0.16</v>
      </c>
      <c r="BK4" s="76">
        <v>2.1169739755586185</v>
      </c>
      <c r="BL4" s="76">
        <v>12.7285</v>
      </c>
      <c r="BM4" s="76">
        <v>5.6209999999999996</v>
      </c>
      <c r="BN4" s="76">
        <v>0.39254429037199978</v>
      </c>
      <c r="BO4" s="49">
        <v>0.88889877246041626</v>
      </c>
      <c r="BP4" s="49">
        <v>6.3</v>
      </c>
      <c r="BQ4" s="49">
        <v>0.1575</v>
      </c>
      <c r="BR4" s="76">
        <v>500</v>
      </c>
    </row>
    <row r="5" spans="1:70">
      <c r="A5" s="48">
        <v>1</v>
      </c>
      <c r="B5" s="48">
        <v>100</v>
      </c>
      <c r="C5" s="74" t="s">
        <v>88</v>
      </c>
      <c r="D5" s="46">
        <v>20.5</v>
      </c>
      <c r="E5" s="75">
        <f t="shared" si="0"/>
        <v>448.51949999999988</v>
      </c>
      <c r="F5" s="76">
        <f t="shared" si="0"/>
        <v>107.30131578947366</v>
      </c>
      <c r="G5" s="76">
        <f t="shared" si="0"/>
        <v>12.094999999999999</v>
      </c>
      <c r="H5" s="76">
        <f t="shared" si="0"/>
        <v>447.51499999999999</v>
      </c>
      <c r="I5" s="75">
        <f t="shared" si="1"/>
        <v>99.776040952511565</v>
      </c>
      <c r="J5" s="76">
        <f t="shared" si="2"/>
        <v>2.0500000000000001E-2</v>
      </c>
      <c r="K5" s="76">
        <f t="shared" si="2"/>
        <v>0.34850000000000003</v>
      </c>
      <c r="L5" s="75">
        <f t="shared" si="3"/>
        <v>7.7700077700077738E-2</v>
      </c>
      <c r="M5" s="76">
        <f t="shared" si="4"/>
        <v>4.1000000000000002E-2</v>
      </c>
      <c r="N5" s="76">
        <f t="shared" si="4"/>
        <v>0.65600000000000003</v>
      </c>
      <c r="O5" s="75">
        <f t="shared" si="5"/>
        <v>0.1462589697883816</v>
      </c>
      <c r="P5" s="76">
        <f t="shared" si="6"/>
        <v>0</v>
      </c>
      <c r="Q5" s="76">
        <f t="shared" si="6"/>
        <v>0</v>
      </c>
      <c r="R5" s="76">
        <f t="shared" si="6"/>
        <v>0</v>
      </c>
      <c r="S5" s="76">
        <f t="shared" si="7"/>
        <v>0</v>
      </c>
      <c r="T5" s="75">
        <f t="shared" si="8"/>
        <v>0</v>
      </c>
      <c r="U5" s="76">
        <f t="shared" si="9"/>
        <v>0.25624999999999998</v>
      </c>
      <c r="V5" s="76">
        <f t="shared" si="9"/>
        <v>2.8699999999999997</v>
      </c>
      <c r="W5" s="76">
        <f t="shared" si="10"/>
        <v>106.18999999999998</v>
      </c>
      <c r="X5" s="76">
        <f t="shared" si="11"/>
        <v>23.675670734494268</v>
      </c>
      <c r="Y5" s="76">
        <f t="shared" si="12"/>
        <v>3.28</v>
      </c>
      <c r="Z5" s="76">
        <f t="shared" si="12"/>
        <v>5.33</v>
      </c>
      <c r="AA5" s="76">
        <f t="shared" si="13"/>
        <v>0.875</v>
      </c>
      <c r="AB5" s="76">
        <f t="shared" si="14"/>
        <v>0.53846153846153844</v>
      </c>
      <c r="AC5" s="76">
        <f t="shared" si="15"/>
        <v>4.1000000000000002E-2</v>
      </c>
      <c r="AD5" s="76">
        <f t="shared" si="15"/>
        <v>0</v>
      </c>
      <c r="AE5" s="76" t="e">
        <f t="shared" si="16"/>
        <v>#DIV/0!</v>
      </c>
      <c r="AF5" s="76">
        <f t="shared" si="17"/>
        <v>0</v>
      </c>
      <c r="AG5" s="76">
        <f t="shared" si="17"/>
        <v>0</v>
      </c>
      <c r="AH5" s="76">
        <f t="shared" si="17"/>
        <v>7.7899999999999991</v>
      </c>
      <c r="AI5" s="76">
        <f t="shared" si="17"/>
        <v>0</v>
      </c>
      <c r="AJ5" s="76">
        <f t="shared" si="17"/>
        <v>1.5374999999999999</v>
      </c>
      <c r="AK5" s="76">
        <f t="shared" si="17"/>
        <v>0</v>
      </c>
      <c r="AL5" s="76">
        <f t="shared" si="17"/>
        <v>0</v>
      </c>
      <c r="AM5" s="76">
        <f t="shared" si="17"/>
        <v>0</v>
      </c>
      <c r="AN5" s="76">
        <f t="shared" si="18"/>
        <v>2187.8999999999996</v>
      </c>
      <c r="AO5" s="31"/>
      <c r="AP5" s="74" t="s">
        <v>88</v>
      </c>
      <c r="AQ5" s="46">
        <v>100</v>
      </c>
      <c r="AR5" s="76">
        <v>2187.8999999999996</v>
      </c>
      <c r="AS5" s="76">
        <v>523.42105263157885</v>
      </c>
      <c r="AT5" s="76">
        <v>59</v>
      </c>
      <c r="AU5" s="76">
        <f>AT5*37</f>
        <v>2183</v>
      </c>
      <c r="AV5" s="76">
        <v>0.1</v>
      </c>
      <c r="AW5" s="76">
        <f>AV5*17</f>
        <v>1.7000000000000002</v>
      </c>
      <c r="AX5" s="76">
        <v>0.2</v>
      </c>
      <c r="AY5" s="76">
        <f>AX5*16</f>
        <v>3.2</v>
      </c>
      <c r="AZ5" s="76">
        <v>0</v>
      </c>
      <c r="BA5" s="76">
        <v>0</v>
      </c>
      <c r="BB5" s="76">
        <v>0</v>
      </c>
      <c r="BC5" s="76">
        <f>BB5*8.36</f>
        <v>0</v>
      </c>
      <c r="BD5" s="76">
        <v>1.25</v>
      </c>
      <c r="BE5" s="76">
        <v>14</v>
      </c>
      <c r="BF5" s="76">
        <v>518</v>
      </c>
      <c r="BG5" s="76">
        <v>16</v>
      </c>
      <c r="BH5" s="76">
        <v>26</v>
      </c>
      <c r="BI5" s="76">
        <v>0.2</v>
      </c>
      <c r="BJ5" s="76">
        <v>0</v>
      </c>
      <c r="BK5" s="76">
        <v>0</v>
      </c>
      <c r="BL5" s="76">
        <v>0</v>
      </c>
      <c r="BM5" s="76">
        <v>38</v>
      </c>
      <c r="BN5" s="76">
        <v>0</v>
      </c>
      <c r="BO5" s="49">
        <v>7.5</v>
      </c>
      <c r="BP5" s="49">
        <v>0</v>
      </c>
      <c r="BQ5" s="49">
        <v>0</v>
      </c>
      <c r="BR5" s="76">
        <v>0</v>
      </c>
    </row>
    <row r="6" spans="1:70">
      <c r="A6" s="48">
        <v>1</v>
      </c>
      <c r="B6" s="48">
        <v>100</v>
      </c>
      <c r="C6" s="74" t="s">
        <v>91</v>
      </c>
      <c r="D6" s="46">
        <v>17.2</v>
      </c>
      <c r="E6" s="75">
        <f t="shared" si="0"/>
        <v>187.79684210526315</v>
      </c>
      <c r="F6" s="76">
        <f t="shared" si="0"/>
        <v>44.927474187862003</v>
      </c>
      <c r="G6" s="76">
        <f t="shared" si="0"/>
        <v>2.5799999999999996</v>
      </c>
      <c r="H6" s="76">
        <f t="shared" si="0"/>
        <v>95.46</v>
      </c>
      <c r="I6" s="75">
        <f t="shared" si="1"/>
        <v>50.831525668835866</v>
      </c>
      <c r="J6" s="76">
        <f t="shared" si="2"/>
        <v>5.4315789473684202</v>
      </c>
      <c r="K6" s="76">
        <f t="shared" si="2"/>
        <v>92.336842105263159</v>
      </c>
      <c r="L6" s="75">
        <f t="shared" si="3"/>
        <v>49.168474331164134</v>
      </c>
      <c r="M6" s="76">
        <f t="shared" si="4"/>
        <v>0</v>
      </c>
      <c r="N6" s="76">
        <f t="shared" si="4"/>
        <v>0</v>
      </c>
      <c r="O6" s="75">
        <f t="shared" si="5"/>
        <v>0</v>
      </c>
      <c r="P6" s="76">
        <f t="shared" si="6"/>
        <v>0</v>
      </c>
      <c r="Q6" s="76">
        <f t="shared" si="6"/>
        <v>0</v>
      </c>
      <c r="R6" s="76">
        <f t="shared" si="6"/>
        <v>0</v>
      </c>
      <c r="S6" s="76">
        <f t="shared" si="7"/>
        <v>0</v>
      </c>
      <c r="T6" s="75">
        <f t="shared" si="8"/>
        <v>0</v>
      </c>
      <c r="U6" s="76">
        <f t="shared" si="9"/>
        <v>0.28809999999999997</v>
      </c>
      <c r="V6" s="76">
        <f t="shared" si="9"/>
        <v>1.6294736842105264</v>
      </c>
      <c r="W6" s="76">
        <f t="shared" si="10"/>
        <v>60.290526315789478</v>
      </c>
      <c r="X6" s="76">
        <f t="shared" si="11"/>
        <v>32.104121475054228</v>
      </c>
      <c r="Y6" s="76">
        <f t="shared" si="12"/>
        <v>0.76947368421052631</v>
      </c>
      <c r="Z6" s="76">
        <f t="shared" si="12"/>
        <v>9.0526315789473677E-2</v>
      </c>
      <c r="AA6" s="76">
        <f t="shared" si="13"/>
        <v>2.1176470588235294</v>
      </c>
      <c r="AB6" s="76">
        <f t="shared" si="14"/>
        <v>18.000000000000004</v>
      </c>
      <c r="AC6" s="76">
        <f t="shared" si="15"/>
        <v>0</v>
      </c>
      <c r="AD6" s="76">
        <f t="shared" si="15"/>
        <v>0</v>
      </c>
      <c r="AE6" s="76" t="e">
        <f t="shared" si="16"/>
        <v>#DIV/0!</v>
      </c>
      <c r="AF6" s="76">
        <f t="shared" si="17"/>
        <v>7.3778947368421042</v>
      </c>
      <c r="AG6" s="76">
        <f t="shared" si="17"/>
        <v>0</v>
      </c>
      <c r="AH6" s="76">
        <f t="shared" si="17"/>
        <v>4.5263157894736838E-2</v>
      </c>
      <c r="AI6" s="76">
        <f t="shared" si="17"/>
        <v>0</v>
      </c>
      <c r="AJ6" s="76">
        <f t="shared" si="17"/>
        <v>0</v>
      </c>
      <c r="AK6" s="76">
        <f t="shared" si="17"/>
        <v>17.2</v>
      </c>
      <c r="AL6" s="76">
        <f t="shared" si="17"/>
        <v>28.38</v>
      </c>
      <c r="AM6" s="76">
        <f t="shared" si="17"/>
        <v>0</v>
      </c>
      <c r="AN6" s="76">
        <f t="shared" si="18"/>
        <v>1091.8421052631579</v>
      </c>
      <c r="AO6" s="31"/>
      <c r="AP6" s="74" t="s">
        <v>91</v>
      </c>
      <c r="AQ6" s="46">
        <v>100</v>
      </c>
      <c r="AR6" s="76">
        <v>1091.8421052631579</v>
      </c>
      <c r="AS6" s="76">
        <v>261.20624527826749</v>
      </c>
      <c r="AT6" s="76">
        <v>15</v>
      </c>
      <c r="AU6" s="76">
        <f>AT6*37</f>
        <v>555</v>
      </c>
      <c r="AV6" s="76">
        <v>31.578947368421051</v>
      </c>
      <c r="AW6" s="76">
        <f>AV6*17</f>
        <v>536.84210526315792</v>
      </c>
      <c r="AX6" s="76">
        <v>0</v>
      </c>
      <c r="AY6" s="76">
        <f>AX6*16</f>
        <v>0</v>
      </c>
      <c r="AZ6" s="76">
        <v>0</v>
      </c>
      <c r="BA6" s="76">
        <v>0</v>
      </c>
      <c r="BB6" s="76">
        <v>0</v>
      </c>
      <c r="BC6" s="76">
        <f>BB6*8.36</f>
        <v>0</v>
      </c>
      <c r="BD6" s="76">
        <v>1.675</v>
      </c>
      <c r="BE6" s="76">
        <v>9.4736842105263168</v>
      </c>
      <c r="BF6" s="76">
        <v>350.5263157894737</v>
      </c>
      <c r="BG6" s="76">
        <v>4.4736842105263159</v>
      </c>
      <c r="BH6" s="76">
        <v>0.52631578947368418</v>
      </c>
      <c r="BI6" s="76">
        <v>0</v>
      </c>
      <c r="BJ6" s="76">
        <v>0</v>
      </c>
      <c r="BK6" s="76">
        <v>42.89473684210526</v>
      </c>
      <c r="BL6" s="76">
        <v>0</v>
      </c>
      <c r="BM6" s="76">
        <v>0.26315789473684209</v>
      </c>
      <c r="BN6" s="76">
        <v>0</v>
      </c>
      <c r="BO6" s="49">
        <v>0</v>
      </c>
      <c r="BP6" s="49">
        <v>100</v>
      </c>
      <c r="BQ6" s="49">
        <v>165</v>
      </c>
      <c r="BR6" s="76">
        <v>0</v>
      </c>
    </row>
    <row r="7" spans="1:70" s="46" customFormat="1">
      <c r="A7" s="48">
        <v>1</v>
      </c>
      <c r="B7" s="46">
        <v>300</v>
      </c>
      <c r="C7" s="74" t="s">
        <v>115</v>
      </c>
      <c r="D7" s="46">
        <v>0</v>
      </c>
      <c r="E7" s="75">
        <f t="shared" si="0"/>
        <v>0</v>
      </c>
      <c r="F7" s="76">
        <f t="shared" si="0"/>
        <v>0</v>
      </c>
      <c r="G7" s="76">
        <f t="shared" si="0"/>
        <v>0</v>
      </c>
      <c r="H7" s="76">
        <f t="shared" si="0"/>
        <v>0</v>
      </c>
      <c r="I7" s="75" t="e">
        <f t="shared" si="1"/>
        <v>#DIV/0!</v>
      </c>
      <c r="J7" s="76">
        <f t="shared" si="2"/>
        <v>0</v>
      </c>
      <c r="K7" s="76">
        <f t="shared" si="2"/>
        <v>0</v>
      </c>
      <c r="L7" s="75" t="e">
        <f t="shared" si="3"/>
        <v>#DIV/0!</v>
      </c>
      <c r="M7" s="76">
        <f t="shared" si="4"/>
        <v>0</v>
      </c>
      <c r="N7" s="76">
        <f t="shared" si="4"/>
        <v>0</v>
      </c>
      <c r="O7" s="75" t="e">
        <f t="shared" si="5"/>
        <v>#DIV/0!</v>
      </c>
      <c r="P7" s="76">
        <f t="shared" si="6"/>
        <v>0</v>
      </c>
      <c r="Q7" s="76">
        <f t="shared" si="6"/>
        <v>0</v>
      </c>
      <c r="R7" s="76">
        <f t="shared" si="6"/>
        <v>0</v>
      </c>
      <c r="S7" s="76">
        <f t="shared" si="7"/>
        <v>0</v>
      </c>
      <c r="T7" s="75" t="e">
        <f t="shared" si="8"/>
        <v>#DIV/0!</v>
      </c>
      <c r="U7" s="76">
        <f t="shared" si="9"/>
        <v>0</v>
      </c>
      <c r="V7" s="76">
        <f t="shared" si="9"/>
        <v>0</v>
      </c>
      <c r="W7" s="76">
        <f t="shared" si="10"/>
        <v>0</v>
      </c>
      <c r="X7" s="76" t="e">
        <f t="shared" si="11"/>
        <v>#DIV/0!</v>
      </c>
      <c r="Y7" s="76">
        <f t="shared" si="12"/>
        <v>0</v>
      </c>
      <c r="Z7" s="76">
        <f t="shared" si="12"/>
        <v>0</v>
      </c>
      <c r="AA7" s="76" t="e">
        <f t="shared" si="13"/>
        <v>#DIV/0!</v>
      </c>
      <c r="AB7" s="76" t="e">
        <f t="shared" si="14"/>
        <v>#DIV/0!</v>
      </c>
      <c r="AC7" s="76">
        <f t="shared" si="15"/>
        <v>0</v>
      </c>
      <c r="AD7" s="76">
        <f t="shared" si="15"/>
        <v>0</v>
      </c>
      <c r="AE7" s="76" t="e">
        <f t="shared" si="16"/>
        <v>#DIV/0!</v>
      </c>
      <c r="AF7" s="76">
        <f t="shared" si="17"/>
        <v>0</v>
      </c>
      <c r="AG7" s="76">
        <f t="shared" si="17"/>
        <v>0</v>
      </c>
      <c r="AH7" s="76">
        <f t="shared" si="17"/>
        <v>0</v>
      </c>
      <c r="AI7" s="76">
        <f t="shared" si="17"/>
        <v>0</v>
      </c>
      <c r="AJ7" s="76">
        <f t="shared" si="17"/>
        <v>0</v>
      </c>
      <c r="AK7" s="76">
        <f t="shared" si="17"/>
        <v>0</v>
      </c>
      <c r="AL7" s="76">
        <f t="shared" si="17"/>
        <v>0</v>
      </c>
      <c r="AM7" s="76">
        <f t="shared" si="17"/>
        <v>0</v>
      </c>
      <c r="AN7" s="76" t="e">
        <f t="shared" si="18"/>
        <v>#DIV/0!</v>
      </c>
      <c r="AO7" s="31"/>
      <c r="AP7" s="74" t="s">
        <v>115</v>
      </c>
      <c r="AQ7" s="46">
        <v>100</v>
      </c>
      <c r="AR7" s="76">
        <v>982.9</v>
      </c>
      <c r="AS7" s="76">
        <v>235.14354066985646</v>
      </c>
      <c r="AT7" s="76">
        <v>23</v>
      </c>
      <c r="AU7" s="76">
        <v>851</v>
      </c>
      <c r="AV7" s="76">
        <v>5.5</v>
      </c>
      <c r="AW7" s="76">
        <v>93.5</v>
      </c>
      <c r="AX7" s="76">
        <v>2.4</v>
      </c>
      <c r="AY7" s="76">
        <v>38.4</v>
      </c>
      <c r="AZ7" s="76">
        <v>0</v>
      </c>
      <c r="BA7" s="76">
        <v>0</v>
      </c>
      <c r="BB7" s="76">
        <v>0</v>
      </c>
      <c r="BC7" s="76">
        <v>0</v>
      </c>
      <c r="BD7" s="76">
        <v>0.5</v>
      </c>
      <c r="BE7" s="76">
        <v>15.7</v>
      </c>
      <c r="BF7" s="76">
        <v>580.9</v>
      </c>
      <c r="BG7" s="76">
        <v>5.4</v>
      </c>
      <c r="BH7" s="76">
        <v>0.4</v>
      </c>
      <c r="BI7" s="76">
        <v>2.4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</row>
    <row r="8" spans="1:70" s="46" customFormat="1">
      <c r="A8" s="48">
        <v>1</v>
      </c>
      <c r="B8" s="46">
        <v>300</v>
      </c>
      <c r="C8" s="74" t="s">
        <v>129</v>
      </c>
      <c r="D8" s="46">
        <v>0</v>
      </c>
      <c r="E8" s="75">
        <f t="shared" si="0"/>
        <v>0</v>
      </c>
      <c r="F8" s="76">
        <f t="shared" si="0"/>
        <v>0</v>
      </c>
      <c r="G8" s="76">
        <f t="shared" si="0"/>
        <v>0</v>
      </c>
      <c r="H8" s="76">
        <f t="shared" si="0"/>
        <v>0</v>
      </c>
      <c r="I8" s="75" t="e">
        <f t="shared" si="1"/>
        <v>#DIV/0!</v>
      </c>
      <c r="J8" s="76">
        <f t="shared" si="2"/>
        <v>0</v>
      </c>
      <c r="K8" s="76">
        <f t="shared" si="2"/>
        <v>0</v>
      </c>
      <c r="L8" s="75" t="e">
        <f t="shared" si="3"/>
        <v>#DIV/0!</v>
      </c>
      <c r="M8" s="76">
        <f t="shared" si="4"/>
        <v>0</v>
      </c>
      <c r="N8" s="76">
        <f t="shared" si="4"/>
        <v>0</v>
      </c>
      <c r="O8" s="75" t="e">
        <f t="shared" si="5"/>
        <v>#DIV/0!</v>
      </c>
      <c r="P8" s="76">
        <f t="shared" si="6"/>
        <v>0</v>
      </c>
      <c r="Q8" s="76">
        <f t="shared" si="6"/>
        <v>0</v>
      </c>
      <c r="R8" s="76">
        <f t="shared" si="6"/>
        <v>0</v>
      </c>
      <c r="S8" s="76">
        <f t="shared" si="7"/>
        <v>0</v>
      </c>
      <c r="T8" s="75" t="e">
        <f t="shared" si="8"/>
        <v>#DIV/0!</v>
      </c>
      <c r="U8" s="76">
        <f t="shared" si="9"/>
        <v>0</v>
      </c>
      <c r="V8" s="76">
        <f t="shared" si="9"/>
        <v>0</v>
      </c>
      <c r="W8" s="76">
        <f t="shared" si="10"/>
        <v>0</v>
      </c>
      <c r="X8" s="76" t="e">
        <f t="shared" si="11"/>
        <v>#DIV/0!</v>
      </c>
      <c r="Y8" s="76">
        <f t="shared" si="12"/>
        <v>0</v>
      </c>
      <c r="Z8" s="76">
        <f t="shared" si="12"/>
        <v>0</v>
      </c>
      <c r="AA8" s="76" t="e">
        <f t="shared" si="13"/>
        <v>#DIV/0!</v>
      </c>
      <c r="AB8" s="76" t="e">
        <f t="shared" si="14"/>
        <v>#DIV/0!</v>
      </c>
      <c r="AC8" s="76">
        <f t="shared" si="15"/>
        <v>0</v>
      </c>
      <c r="AD8" s="76">
        <f t="shared" si="15"/>
        <v>0</v>
      </c>
      <c r="AE8" s="76" t="e">
        <f t="shared" si="16"/>
        <v>#DIV/0!</v>
      </c>
      <c r="AF8" s="76">
        <f t="shared" si="17"/>
        <v>0</v>
      </c>
      <c r="AG8" s="76">
        <f t="shared" si="17"/>
        <v>0</v>
      </c>
      <c r="AH8" s="76">
        <f t="shared" si="17"/>
        <v>0</v>
      </c>
      <c r="AI8" s="76">
        <f t="shared" si="17"/>
        <v>0</v>
      </c>
      <c r="AJ8" s="76">
        <f t="shared" si="17"/>
        <v>0</v>
      </c>
      <c r="AK8" s="76">
        <f t="shared" si="17"/>
        <v>0</v>
      </c>
      <c r="AL8" s="76">
        <f t="shared" si="17"/>
        <v>0</v>
      </c>
      <c r="AM8" s="76">
        <f t="shared" si="17"/>
        <v>0</v>
      </c>
      <c r="AN8" s="76" t="e">
        <f t="shared" si="18"/>
        <v>#DIV/0!</v>
      </c>
      <c r="AO8" s="31"/>
      <c r="AP8" s="74" t="s">
        <v>129</v>
      </c>
      <c r="AQ8" s="46">
        <v>100</v>
      </c>
      <c r="AR8" s="76">
        <v>1852.6666666666667</v>
      </c>
      <c r="AS8" s="76">
        <v>443.22169059011168</v>
      </c>
      <c r="AT8" s="76">
        <v>48</v>
      </c>
      <c r="AU8" s="76">
        <v>1776</v>
      </c>
      <c r="AV8" s="76">
        <v>2</v>
      </c>
      <c r="AW8" s="76">
        <v>34</v>
      </c>
      <c r="AX8" s="76">
        <v>2.6666666666666701</v>
      </c>
      <c r="AY8" s="76">
        <v>42.666666666666721</v>
      </c>
      <c r="AZ8" s="76">
        <v>0</v>
      </c>
      <c r="BA8" s="76">
        <v>0</v>
      </c>
      <c r="BB8" s="76">
        <v>0</v>
      </c>
      <c r="BC8" s="76">
        <v>0</v>
      </c>
      <c r="BD8" s="76">
        <v>9.3333333333333254E-2</v>
      </c>
      <c r="BE8" s="76">
        <v>30</v>
      </c>
      <c r="BF8" s="76">
        <v>1110</v>
      </c>
      <c r="BG8" s="76">
        <v>14</v>
      </c>
      <c r="BH8" s="76">
        <v>1.3333333333333299</v>
      </c>
      <c r="BI8" s="76">
        <v>2.6666666666666701</v>
      </c>
      <c r="BJ8" s="76">
        <v>0</v>
      </c>
      <c r="BK8" s="76">
        <v>130</v>
      </c>
      <c r="BL8" s="76">
        <v>0</v>
      </c>
      <c r="BM8" s="76">
        <v>1.3333333333333299</v>
      </c>
      <c r="BN8" s="76">
        <v>1.3333333333333299</v>
      </c>
      <c r="BO8" s="76">
        <v>0</v>
      </c>
      <c r="BP8" s="76">
        <v>325.33333333333297</v>
      </c>
      <c r="BQ8" s="76">
        <v>600</v>
      </c>
      <c r="BR8" s="76">
        <v>0</v>
      </c>
    </row>
    <row r="9" spans="1:70">
      <c r="A9" s="48">
        <v>1</v>
      </c>
      <c r="B9" s="48">
        <v>100</v>
      </c>
      <c r="C9" s="74" t="s">
        <v>192</v>
      </c>
      <c r="D9" s="46">
        <v>95.4</v>
      </c>
      <c r="E9" s="75">
        <f t="shared" si="0"/>
        <v>392.94878400000005</v>
      </c>
      <c r="F9" s="76">
        <f t="shared" si="0"/>
        <v>94.00688612440193</v>
      </c>
      <c r="G9" s="76">
        <f t="shared" si="0"/>
        <v>0.28620000000000001</v>
      </c>
      <c r="H9" s="76">
        <f t="shared" si="0"/>
        <v>10.589400000000001</v>
      </c>
      <c r="I9" s="75">
        <f t="shared" si="1"/>
        <v>2.6948550119447625</v>
      </c>
      <c r="J9" s="76">
        <f t="shared" si="2"/>
        <v>1.1448</v>
      </c>
      <c r="K9" s="76">
        <f t="shared" si="2"/>
        <v>19.461600000000001</v>
      </c>
      <c r="L9" s="75">
        <f t="shared" si="3"/>
        <v>4.9527065084390234</v>
      </c>
      <c r="M9" s="76">
        <f t="shared" si="4"/>
        <v>22.1328</v>
      </c>
      <c r="N9" s="76">
        <f t="shared" si="4"/>
        <v>354.12479999999999</v>
      </c>
      <c r="O9" s="75">
        <f t="shared" si="5"/>
        <v>90.119836075125747</v>
      </c>
      <c r="P9" s="76">
        <f t="shared" si="6"/>
        <v>0</v>
      </c>
      <c r="Q9" s="76">
        <f t="shared" si="6"/>
        <v>0</v>
      </c>
      <c r="R9" s="76">
        <f t="shared" si="6"/>
        <v>1.0494000000000001</v>
      </c>
      <c r="S9" s="76">
        <f t="shared" si="7"/>
        <v>8.772984000000001</v>
      </c>
      <c r="T9" s="75">
        <f t="shared" si="8"/>
        <v>2.232602404490454</v>
      </c>
      <c r="U9" s="76">
        <f t="shared" si="9"/>
        <v>2.3850000000000004E-3</v>
      </c>
      <c r="V9" s="76">
        <f t="shared" si="9"/>
        <v>9.5400000000000013E-2</v>
      </c>
      <c r="W9" s="76">
        <f>BF9*($D9/$AQ9)</f>
        <v>3.5298000000000003</v>
      </c>
      <c r="X9" s="76">
        <f t="shared" si="11"/>
        <v>0.8982850039815875</v>
      </c>
      <c r="Y9" s="76">
        <f t="shared" si="12"/>
        <v>0</v>
      </c>
      <c r="Z9" s="76">
        <f t="shared" si="12"/>
        <v>9.5400000000000013E-2</v>
      </c>
      <c r="AA9" s="76" t="e">
        <f t="shared" si="13"/>
        <v>#DIV/0!</v>
      </c>
      <c r="AB9" s="76">
        <f t="shared" si="14"/>
        <v>1</v>
      </c>
      <c r="AC9" s="76">
        <f t="shared" si="15"/>
        <v>19.938600000000001</v>
      </c>
      <c r="AD9" s="76">
        <f t="shared" si="15"/>
        <v>2.1941999999999999</v>
      </c>
      <c r="AE9" s="76">
        <f t="shared" si="16"/>
        <v>9.0869565217391308</v>
      </c>
      <c r="AF9" s="76">
        <f>BI9*($D9/$AQ9)</f>
        <v>19.938600000000001</v>
      </c>
      <c r="AG9" s="76">
        <f t="shared" si="17"/>
        <v>2.9574000000000003</v>
      </c>
      <c r="AH9" s="76">
        <f t="shared" si="17"/>
        <v>0.28620000000000001</v>
      </c>
      <c r="AI9" s="76">
        <f t="shared" si="17"/>
        <v>10.494000000000002</v>
      </c>
      <c r="AJ9" s="76">
        <f t="shared" si="17"/>
        <v>0</v>
      </c>
      <c r="AK9" s="76">
        <f t="shared" si="17"/>
        <v>20.034000000000002</v>
      </c>
      <c r="AL9" s="76">
        <f t="shared" si="17"/>
        <v>0</v>
      </c>
      <c r="AM9" s="76">
        <f t="shared" si="17"/>
        <v>0</v>
      </c>
      <c r="AN9" s="76">
        <f t="shared" si="18"/>
        <v>411.89600000000002</v>
      </c>
      <c r="AO9" s="31"/>
      <c r="AP9" s="74" t="s">
        <v>192</v>
      </c>
      <c r="AQ9" s="46">
        <v>100</v>
      </c>
      <c r="AR9" s="76">
        <v>411.89600000000002</v>
      </c>
      <c r="AS9" s="76">
        <v>98.5397129186603</v>
      </c>
      <c r="AT9" s="76">
        <v>0.3</v>
      </c>
      <c r="AU9" s="76">
        <v>11.1</v>
      </c>
      <c r="AV9" s="76">
        <v>1.2</v>
      </c>
      <c r="AW9" s="76">
        <v>20.399999999999999</v>
      </c>
      <c r="AX9" s="76">
        <v>23.2</v>
      </c>
      <c r="AY9" s="76">
        <v>371.2</v>
      </c>
      <c r="AZ9" s="76">
        <v>0</v>
      </c>
      <c r="BA9" s="76">
        <v>0</v>
      </c>
      <c r="BB9" s="76">
        <v>1.1000000000000001</v>
      </c>
      <c r="BC9" s="76">
        <v>9.1959999999999997</v>
      </c>
      <c r="BD9" s="76">
        <v>2.5000000000000001E-3</v>
      </c>
      <c r="BE9" s="76">
        <v>0.1</v>
      </c>
      <c r="BF9" s="76">
        <v>3.7</v>
      </c>
      <c r="BG9" s="76">
        <v>0</v>
      </c>
      <c r="BH9" s="76">
        <v>0.1</v>
      </c>
      <c r="BI9" s="76">
        <v>20.9</v>
      </c>
      <c r="BJ9" s="76">
        <v>2.2999999999999998</v>
      </c>
      <c r="BK9" s="76">
        <v>0</v>
      </c>
      <c r="BL9" s="76">
        <v>3.1</v>
      </c>
      <c r="BM9" s="76">
        <v>0.3</v>
      </c>
      <c r="BN9" s="76">
        <v>11</v>
      </c>
      <c r="BO9" s="49">
        <v>0</v>
      </c>
      <c r="BP9" s="49">
        <v>21</v>
      </c>
      <c r="BQ9" s="49">
        <v>0</v>
      </c>
      <c r="BR9" s="76">
        <v>0</v>
      </c>
    </row>
    <row r="10" spans="1:70">
      <c r="A10" s="48">
        <v>1</v>
      </c>
      <c r="B10" s="48">
        <v>100</v>
      </c>
      <c r="C10" s="74" t="s">
        <v>84</v>
      </c>
      <c r="D10" s="46">
        <v>72.099999999999994</v>
      </c>
      <c r="E10" s="75">
        <f t="shared" si="0"/>
        <v>0</v>
      </c>
      <c r="F10" s="76">
        <f t="shared" si="0"/>
        <v>0</v>
      </c>
      <c r="G10" s="76">
        <f t="shared" si="0"/>
        <v>0</v>
      </c>
      <c r="H10" s="76">
        <f t="shared" si="0"/>
        <v>0</v>
      </c>
      <c r="I10" s="75" t="e">
        <f t="shared" si="1"/>
        <v>#DIV/0!</v>
      </c>
      <c r="J10" s="76">
        <f t="shared" si="2"/>
        <v>0</v>
      </c>
      <c r="K10" s="76">
        <f t="shared" si="2"/>
        <v>0</v>
      </c>
      <c r="L10" s="75" t="e">
        <f t="shared" si="3"/>
        <v>#DIV/0!</v>
      </c>
      <c r="M10" s="76">
        <f t="shared" si="4"/>
        <v>0</v>
      </c>
      <c r="N10" s="76">
        <f t="shared" si="4"/>
        <v>0</v>
      </c>
      <c r="O10" s="75" t="e">
        <f t="shared" si="5"/>
        <v>#DIV/0!</v>
      </c>
      <c r="P10" s="76">
        <f t="shared" si="6"/>
        <v>0</v>
      </c>
      <c r="Q10" s="76">
        <f t="shared" si="6"/>
        <v>0</v>
      </c>
      <c r="R10" s="76">
        <f t="shared" si="6"/>
        <v>0</v>
      </c>
      <c r="S10" s="76">
        <f t="shared" si="7"/>
        <v>0</v>
      </c>
      <c r="T10" s="75" t="e">
        <f t="shared" si="8"/>
        <v>#DIV/0!</v>
      </c>
      <c r="U10" s="76">
        <f t="shared" si="9"/>
        <v>0</v>
      </c>
      <c r="V10" s="76">
        <f t="shared" si="9"/>
        <v>0</v>
      </c>
      <c r="W10" s="76">
        <f>V10*37</f>
        <v>0</v>
      </c>
      <c r="X10" s="76" t="e">
        <f t="shared" si="11"/>
        <v>#DIV/0!</v>
      </c>
      <c r="Y10" s="76">
        <f t="shared" si="12"/>
        <v>0</v>
      </c>
      <c r="Z10" s="76">
        <f t="shared" si="12"/>
        <v>0</v>
      </c>
      <c r="AA10" s="76" t="e">
        <f t="shared" si="13"/>
        <v>#DIV/0!</v>
      </c>
      <c r="AB10" s="76" t="e">
        <f t="shared" si="14"/>
        <v>#DIV/0!</v>
      </c>
      <c r="AC10" s="76">
        <f t="shared" si="15"/>
        <v>0</v>
      </c>
      <c r="AD10" s="76">
        <f t="shared" si="15"/>
        <v>0</v>
      </c>
      <c r="AE10" s="76" t="e">
        <f t="shared" si="16"/>
        <v>#DIV/0!</v>
      </c>
      <c r="AF10" s="76">
        <f>BK10*($D10/$AQ10)</f>
        <v>0</v>
      </c>
      <c r="AG10" s="76">
        <f t="shared" si="17"/>
        <v>0</v>
      </c>
      <c r="AH10" s="76">
        <f t="shared" si="17"/>
        <v>0</v>
      </c>
      <c r="AI10" s="76">
        <f t="shared" si="17"/>
        <v>0</v>
      </c>
      <c r="AJ10" s="76">
        <f t="shared" si="17"/>
        <v>0</v>
      </c>
      <c r="AK10" s="76">
        <f t="shared" si="17"/>
        <v>0</v>
      </c>
      <c r="AL10" s="76">
        <f t="shared" si="17"/>
        <v>0</v>
      </c>
      <c r="AM10" s="76">
        <f t="shared" si="17"/>
        <v>0</v>
      </c>
      <c r="AN10" s="76">
        <f t="shared" si="18"/>
        <v>0</v>
      </c>
      <c r="AO10" s="31"/>
      <c r="AP10" s="74" t="s">
        <v>84</v>
      </c>
      <c r="AQ10" s="46">
        <v>100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49">
        <v>0</v>
      </c>
      <c r="BP10" s="49">
        <v>0</v>
      </c>
      <c r="BQ10" s="49">
        <v>0</v>
      </c>
      <c r="BR10" s="76">
        <v>0</v>
      </c>
    </row>
    <row r="11" spans="1:70">
      <c r="A11" s="48">
        <v>1</v>
      </c>
      <c r="B11" s="48">
        <v>100</v>
      </c>
      <c r="C11" s="74" t="s">
        <v>193</v>
      </c>
      <c r="D11" s="46">
        <v>45.7</v>
      </c>
      <c r="E11" s="75">
        <f t="shared" si="0"/>
        <v>69.921000000000006</v>
      </c>
      <c r="F11" s="76">
        <f t="shared" si="0"/>
        <v>11.882</v>
      </c>
      <c r="G11" s="76">
        <f t="shared" si="0"/>
        <v>4.5700000000000005E-2</v>
      </c>
      <c r="H11" s="76">
        <f t="shared" si="0"/>
        <v>1.6909000000000001</v>
      </c>
      <c r="I11" s="75">
        <f t="shared" si="1"/>
        <v>2.4183006535947711</v>
      </c>
      <c r="J11" s="76">
        <f t="shared" si="2"/>
        <v>0.22850000000000001</v>
      </c>
      <c r="K11" s="76">
        <f t="shared" si="2"/>
        <v>3.8845000000000001</v>
      </c>
      <c r="L11" s="75">
        <f t="shared" si="3"/>
        <v>5.5555555555555554</v>
      </c>
      <c r="M11" s="76">
        <f t="shared" si="4"/>
        <v>4.0216000000000003</v>
      </c>
      <c r="N11" s="76">
        <f t="shared" si="4"/>
        <v>64.345600000000005</v>
      </c>
      <c r="O11" s="75">
        <f t="shared" si="5"/>
        <v>92.026143790849673</v>
      </c>
      <c r="P11" s="76">
        <f t="shared" si="6"/>
        <v>0</v>
      </c>
      <c r="Q11" s="76">
        <f t="shared" si="6"/>
        <v>0</v>
      </c>
      <c r="R11" s="76">
        <f t="shared" si="6"/>
        <v>0.45700000000000002</v>
      </c>
      <c r="S11" s="76">
        <f t="shared" si="7"/>
        <v>3.8205199999999997</v>
      </c>
      <c r="T11" s="75">
        <f t="shared" si="8"/>
        <v>5.4640522875816986</v>
      </c>
      <c r="U11" s="76">
        <f t="shared" si="9"/>
        <v>1.371E-2</v>
      </c>
      <c r="V11" s="76">
        <f t="shared" si="9"/>
        <v>0</v>
      </c>
      <c r="W11" s="76">
        <f>V11*37</f>
        <v>0</v>
      </c>
      <c r="X11" s="76">
        <f t="shared" si="11"/>
        <v>0</v>
      </c>
      <c r="Y11" s="76">
        <f t="shared" si="12"/>
        <v>0</v>
      </c>
      <c r="Z11" s="76">
        <f t="shared" si="12"/>
        <v>0</v>
      </c>
      <c r="AA11" s="76" t="e">
        <f t="shared" si="13"/>
        <v>#DIV/0!</v>
      </c>
      <c r="AB11" s="76" t="e">
        <f t="shared" si="14"/>
        <v>#DIV/0!</v>
      </c>
      <c r="AC11" s="76">
        <f t="shared" si="15"/>
        <v>4.0216000000000003</v>
      </c>
      <c r="AD11" s="76">
        <f t="shared" si="15"/>
        <v>0</v>
      </c>
      <c r="AE11" s="76" t="e">
        <f t="shared" si="16"/>
        <v>#DIV/0!</v>
      </c>
      <c r="AF11" s="76">
        <f>BK11*($D11/$AQ11)</f>
        <v>0</v>
      </c>
      <c r="AG11" s="76">
        <f t="shared" si="17"/>
        <v>0</v>
      </c>
      <c r="AH11" s="76">
        <f t="shared" si="17"/>
        <v>0</v>
      </c>
      <c r="AI11" s="76">
        <f t="shared" si="17"/>
        <v>0</v>
      </c>
      <c r="AJ11" s="76">
        <f t="shared" si="17"/>
        <v>0</v>
      </c>
      <c r="AK11" s="76">
        <f t="shared" si="17"/>
        <v>0</v>
      </c>
      <c r="AL11" s="76">
        <f t="shared" si="17"/>
        <v>0</v>
      </c>
      <c r="AM11" s="76">
        <f t="shared" si="17"/>
        <v>0</v>
      </c>
      <c r="AN11" s="76">
        <f t="shared" si="18"/>
        <v>153</v>
      </c>
      <c r="AO11" s="31"/>
      <c r="AP11" s="74" t="s">
        <v>193</v>
      </c>
      <c r="AQ11" s="46">
        <v>100</v>
      </c>
      <c r="AR11" s="76">
        <v>153</v>
      </c>
      <c r="AS11" s="76">
        <v>26</v>
      </c>
      <c r="AT11" s="76">
        <v>0.1</v>
      </c>
      <c r="AU11" s="76">
        <f>AT11*37</f>
        <v>3.7</v>
      </c>
      <c r="AV11" s="76">
        <v>0.5</v>
      </c>
      <c r="AW11" s="76">
        <f>AV11*17</f>
        <v>8.5</v>
      </c>
      <c r="AX11" s="76">
        <v>8.8000000000000007</v>
      </c>
      <c r="AY11" s="76">
        <f>AX11*16</f>
        <v>140.80000000000001</v>
      </c>
      <c r="AZ11" s="76">
        <v>0</v>
      </c>
      <c r="BA11" s="76">
        <v>0</v>
      </c>
      <c r="BB11" s="76">
        <v>1</v>
      </c>
      <c r="BC11" s="76">
        <f>BB11*8.36</f>
        <v>8.36</v>
      </c>
      <c r="BD11" s="76">
        <v>0.03</v>
      </c>
      <c r="BE11" s="76">
        <v>0</v>
      </c>
      <c r="BF11" s="76">
        <v>0</v>
      </c>
      <c r="BG11" s="76">
        <v>0</v>
      </c>
      <c r="BH11" s="76">
        <v>0</v>
      </c>
      <c r="BI11" s="76">
        <v>8.8000000000000007</v>
      </c>
      <c r="BJ11" s="76">
        <v>0</v>
      </c>
      <c r="BK11" s="76"/>
      <c r="BL11" s="76"/>
      <c r="BM11" s="76"/>
      <c r="BN11" s="76"/>
      <c r="BO11" s="49"/>
      <c r="BP11" s="49"/>
      <c r="BQ11" s="49"/>
      <c r="BR11" s="76">
        <v>0</v>
      </c>
    </row>
    <row r="12" spans="1:70" s="46" customFormat="1">
      <c r="A12" s="48"/>
      <c r="B12" s="48"/>
      <c r="C12" s="74"/>
      <c r="E12" s="75"/>
      <c r="F12" s="76"/>
      <c r="G12" s="76"/>
      <c r="H12" s="76"/>
      <c r="I12" s="75"/>
      <c r="J12" s="76"/>
      <c r="K12" s="76"/>
      <c r="L12" s="75"/>
      <c r="M12" s="76"/>
      <c r="N12" s="76"/>
      <c r="O12" s="75"/>
      <c r="P12" s="76"/>
      <c r="Q12" s="76"/>
      <c r="R12" s="76"/>
      <c r="S12" s="76"/>
      <c r="T12" s="75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30"/>
      <c r="AP12" s="74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>
        <f>BB12*8.36</f>
        <v>0</v>
      </c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</row>
    <row r="13" spans="1:70" s="46" customFormat="1">
      <c r="B13" s="77" t="s">
        <v>194</v>
      </c>
      <c r="C13" s="78" t="s">
        <v>26</v>
      </c>
      <c r="D13" s="77">
        <f>SUM(D2:D11)</f>
        <v>522.50000000000011</v>
      </c>
      <c r="E13" s="79">
        <f>SUM(E2:E11)</f>
        <v>2795.1953895285951</v>
      </c>
      <c r="F13" s="79">
        <f>SUM(F2:F11)</f>
        <v>661.66079511691544</v>
      </c>
      <c r="G13" s="79">
        <f>SUM(G2:G11)</f>
        <v>22.599160774325011</v>
      </c>
      <c r="H13" s="79">
        <f>SUM(H2:H5)</f>
        <v>728.42864865002548</v>
      </c>
      <c r="I13" s="80">
        <f>H13/$E13*100</f>
        <v>26.060026121210573</v>
      </c>
      <c r="J13" s="79">
        <f>SUM(J2:J11)</f>
        <v>24.58116132128589</v>
      </c>
      <c r="K13" s="79">
        <f>SUM(K2:K11)</f>
        <v>417.87974246186019</v>
      </c>
      <c r="L13" s="80">
        <f>K13/$E13*100</f>
        <v>14.949929583718113</v>
      </c>
      <c r="M13" s="79">
        <f>SUM(M2:M11)</f>
        <v>91.053436067244022</v>
      </c>
      <c r="N13" s="79">
        <f>SUM(N2:N11)</f>
        <v>1456.8549770759043</v>
      </c>
      <c r="O13" s="80">
        <f>N13/$E13*100</f>
        <v>52.119969234837662</v>
      </c>
      <c r="P13" s="79">
        <f>SUM(P2:P11)</f>
        <v>0</v>
      </c>
      <c r="Q13" s="79">
        <f>SUM(Q2:Q11)</f>
        <v>0</v>
      </c>
      <c r="R13" s="79">
        <f>SUM(R2:R11)</f>
        <v>9.0632770759042298</v>
      </c>
      <c r="S13" s="79">
        <f>SUM(S2:S11)</f>
        <v>75.768996354559349</v>
      </c>
      <c r="T13" s="80">
        <f>S13/$E13*100</f>
        <v>2.7106869393963064</v>
      </c>
      <c r="U13" s="79">
        <f>SUM(U2:U11)</f>
        <v>1.9926644663779931</v>
      </c>
      <c r="V13" s="79">
        <f>SUM(V2:V11)</f>
        <v>6.9122225380057367</v>
      </c>
      <c r="W13" s="79">
        <f>SUM(W2:W11)</f>
        <v>255.7522339062123</v>
      </c>
      <c r="X13" s="80">
        <f>W13/$E13*100</f>
        <v>9.1497086344774097</v>
      </c>
      <c r="Y13" s="79">
        <f>SUM(Y2:Y11)</f>
        <v>5.6451402659731347</v>
      </c>
      <c r="Z13" s="79">
        <f>SUM(Z2:Z11)</f>
        <v>5.8652080274552905</v>
      </c>
      <c r="AA13" s="79">
        <f>V13/Y13</f>
        <v>1.224455409845193</v>
      </c>
      <c r="AB13" s="79">
        <f>V13/Z13</f>
        <v>1.1785127664098745</v>
      </c>
      <c r="AC13" s="79">
        <f>SUM(AC2:AC11)</f>
        <v>37.594490117167602</v>
      </c>
      <c r="AD13" s="79">
        <f>SUM(AD2:AD11)</f>
        <v>2.2041439633214468</v>
      </c>
      <c r="AE13" s="79">
        <f>AC13/AD13</f>
        <v>17.056277059378683</v>
      </c>
      <c r="AF13" s="79">
        <f t="shared" ref="AF13:AL13" si="19">SUM(AF2:AF6)</f>
        <v>18.77246418412593</v>
      </c>
      <c r="AG13" s="79">
        <f t="shared" si="19"/>
        <v>0.79107335710646964</v>
      </c>
      <c r="AH13" s="79">
        <f t="shared" si="19"/>
        <v>8.265057019331314</v>
      </c>
      <c r="AI13" s="79">
        <f t="shared" si="19"/>
        <v>1.6333965376593906</v>
      </c>
      <c r="AJ13" s="79">
        <f t="shared" si="19"/>
        <v>1.5927448549364087</v>
      </c>
      <c r="AK13" s="79">
        <f t="shared" si="19"/>
        <v>32.072543555781962</v>
      </c>
      <c r="AL13" s="79">
        <f t="shared" si="19"/>
        <v>62.178788588894548</v>
      </c>
      <c r="AM13" s="79">
        <f>SUM(AM2:AM11)</f>
        <v>80.079085379521146</v>
      </c>
      <c r="AN13" s="79">
        <f>E13/D13*100</f>
        <v>534.96562479016166</v>
      </c>
      <c r="AU13" s="76"/>
      <c r="AW13" s="76"/>
      <c r="AY13" s="76"/>
      <c r="BC13" s="76"/>
      <c r="BF13" s="76"/>
      <c r="BR13" s="79"/>
    </row>
    <row r="14" spans="1:70" s="46" customFormat="1">
      <c r="A14" s="77"/>
      <c r="B14" s="77">
        <v>2786.66</v>
      </c>
      <c r="C14" s="78" t="s">
        <v>36</v>
      </c>
      <c r="D14" s="77"/>
      <c r="E14" s="80">
        <f>SUM(G14,J14,M14,R14)</f>
        <v>2786.6726645423491</v>
      </c>
      <c r="F14" s="81"/>
      <c r="G14" s="80">
        <f>G13*37</f>
        <v>836.16894865002541</v>
      </c>
      <c r="H14" s="80"/>
      <c r="I14" s="80"/>
      <c r="J14" s="80">
        <f>J13*17</f>
        <v>417.87974246186013</v>
      </c>
      <c r="K14" s="80"/>
      <c r="L14" s="80"/>
      <c r="M14" s="80">
        <f>M13*16</f>
        <v>1456.8549770759043</v>
      </c>
      <c r="N14" s="81"/>
      <c r="O14" s="80"/>
      <c r="P14" s="81"/>
      <c r="Q14" s="79"/>
      <c r="R14" s="80">
        <f>R13*8.36</f>
        <v>75.768996354559363</v>
      </c>
      <c r="S14" s="81"/>
      <c r="T14" s="80"/>
      <c r="U14" s="79"/>
      <c r="V14" s="79"/>
      <c r="W14" s="79"/>
      <c r="X14" s="80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U14" s="76"/>
      <c r="AW14" s="76"/>
      <c r="AY14" s="76"/>
      <c r="BC14" s="76"/>
      <c r="BF14" s="76"/>
      <c r="BR14" s="76"/>
    </row>
    <row r="15" spans="1:70" s="46" customFormat="1">
      <c r="A15" s="77"/>
      <c r="B15" s="77"/>
      <c r="C15" s="78" t="s">
        <v>37</v>
      </c>
      <c r="D15" s="77"/>
      <c r="E15" s="79"/>
      <c r="F15" s="79"/>
      <c r="G15" s="81">
        <f>G14/$E14*100</f>
        <v>30.00599816725687</v>
      </c>
      <c r="H15" s="81"/>
      <c r="I15" s="80"/>
      <c r="J15" s="81">
        <f>J14/$E14*100</f>
        <v>14.995652262246878</v>
      </c>
      <c r="K15" s="81"/>
      <c r="L15" s="80"/>
      <c r="M15" s="81">
        <f>M14/$E14*100</f>
        <v>52.279372299909554</v>
      </c>
      <c r="N15" s="79"/>
      <c r="O15" s="80"/>
      <c r="P15" s="79"/>
      <c r="Q15" s="79"/>
      <c r="R15" s="81">
        <f>R14/$E14*100</f>
        <v>2.7189772705867048</v>
      </c>
      <c r="S15" s="79"/>
      <c r="T15" s="80"/>
      <c r="U15" s="79"/>
      <c r="V15" s="79"/>
      <c r="W15" s="79"/>
      <c r="X15" s="80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U15" s="76"/>
      <c r="AW15" s="76"/>
      <c r="AY15" s="76"/>
      <c r="BC15" s="76"/>
      <c r="BF15" s="76"/>
      <c r="BR15" s="76"/>
    </row>
    <row r="16" spans="1:70" s="46" customFormat="1">
      <c r="A16" s="77"/>
      <c r="B16" s="77"/>
      <c r="C16" s="78" t="s">
        <v>40</v>
      </c>
      <c r="D16" s="82">
        <f>E14/D13*100</f>
        <v>533.33448125212408</v>
      </c>
      <c r="E16" s="79"/>
      <c r="F16" s="79"/>
      <c r="G16" s="81"/>
      <c r="H16" s="81"/>
      <c r="I16" s="80"/>
      <c r="J16" s="81"/>
      <c r="K16" s="81"/>
      <c r="L16" s="80"/>
      <c r="M16" s="81"/>
      <c r="N16" s="79"/>
      <c r="O16" s="80">
        <f>M15+R15</f>
        <v>54.998349570496259</v>
      </c>
      <c r="Q16" s="79"/>
      <c r="R16" s="81"/>
      <c r="S16" s="79"/>
      <c r="T16" s="80"/>
      <c r="U16" s="79"/>
      <c r="V16" s="79"/>
      <c r="W16" s="79"/>
      <c r="X16" s="80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U16" s="76"/>
      <c r="AW16" s="76"/>
      <c r="AY16" s="76"/>
      <c r="BC16" s="76"/>
      <c r="BF16" s="76"/>
      <c r="BR16" s="76"/>
    </row>
    <row r="17" spans="1:70" s="70" customFormat="1">
      <c r="A17" s="83">
        <v>1</v>
      </c>
      <c r="B17" s="84"/>
      <c r="C17" s="83"/>
      <c r="E17" s="71"/>
      <c r="F17" s="72"/>
      <c r="G17" s="73"/>
      <c r="H17" s="72"/>
      <c r="I17" s="71"/>
      <c r="J17" s="73"/>
      <c r="K17" s="72"/>
      <c r="L17" s="71"/>
      <c r="M17" s="73"/>
      <c r="N17" s="72"/>
      <c r="O17" s="71"/>
      <c r="P17" s="72"/>
      <c r="Q17" s="72"/>
      <c r="R17" s="73"/>
      <c r="S17" s="72"/>
      <c r="T17" s="71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P17" s="85"/>
      <c r="AQ17" s="85"/>
      <c r="AS17" s="72"/>
      <c r="AT17" s="72"/>
      <c r="AU17" s="76"/>
      <c r="AV17" s="72"/>
      <c r="AW17" s="72"/>
      <c r="AX17" s="72"/>
      <c r="AY17" s="72"/>
      <c r="AZ17" s="72"/>
      <c r="BA17" s="72"/>
      <c r="BB17" s="72"/>
      <c r="BC17" s="76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</row>
    <row r="18" spans="1:70" s="46" customFormat="1">
      <c r="A18" s="46" t="s">
        <v>195</v>
      </c>
      <c r="B18" s="46">
        <v>200</v>
      </c>
      <c r="C18" s="69" t="s">
        <v>107</v>
      </c>
      <c r="D18" s="46">
        <v>3.7</v>
      </c>
      <c r="E18" s="75">
        <f t="shared" ref="E18:H30" si="20">AR18*($D18/$AQ18)</f>
        <v>40.552</v>
      </c>
      <c r="F18" s="76">
        <f t="shared" si="20"/>
        <v>9.7014354066985646</v>
      </c>
      <c r="G18" s="76">
        <f t="shared" si="20"/>
        <v>0.66600000000000004</v>
      </c>
      <c r="H18" s="76">
        <f t="shared" si="20"/>
        <v>24.642000000000003</v>
      </c>
      <c r="I18" s="75">
        <f>H18/$E18*100</f>
        <v>60.766423357664245</v>
      </c>
      <c r="J18" s="76">
        <f t="shared" ref="J18:K30" si="21">AV18*($D18/$AQ18)</f>
        <v>0.51800000000000002</v>
      </c>
      <c r="K18" s="76">
        <f t="shared" si="21"/>
        <v>8.8059999999999992</v>
      </c>
      <c r="L18" s="75">
        <f t="shared" ref="L18:L30" si="22">K18/$E18*100</f>
        <v>21.715328467153284</v>
      </c>
      <c r="M18" s="76">
        <f t="shared" ref="M18:N30" si="23">AX18*($D18/$AQ18)</f>
        <v>0.44400000000000001</v>
      </c>
      <c r="N18" s="76">
        <f t="shared" si="23"/>
        <v>7.1040000000000001</v>
      </c>
      <c r="O18" s="75">
        <f t="shared" ref="O18:O30" si="24">N18/$E18*100</f>
        <v>17.518248175182482</v>
      </c>
      <c r="P18" s="76">
        <f t="shared" ref="P18:R30" si="25">AZ18*($D18/$AQ18)</f>
        <v>0</v>
      </c>
      <c r="Q18" s="76">
        <f t="shared" si="25"/>
        <v>0</v>
      </c>
      <c r="R18" s="76">
        <f t="shared" si="25"/>
        <v>0</v>
      </c>
      <c r="S18" s="76">
        <f t="shared" ref="S18:S30" si="26">R18*8.36</f>
        <v>0</v>
      </c>
      <c r="T18" s="75">
        <f t="shared" ref="T18:T30" si="27">S18/$E18*100</f>
        <v>0</v>
      </c>
      <c r="U18" s="76">
        <f t="shared" ref="U18:V30" si="28">BD18*($D18/$AQ18)</f>
        <v>1.554</v>
      </c>
      <c r="V18" s="76">
        <f t="shared" si="28"/>
        <v>0</v>
      </c>
      <c r="W18" s="76">
        <f>V18*37</f>
        <v>0</v>
      </c>
      <c r="X18" s="76">
        <f t="shared" ref="X18:X30" si="29">W18/$E18*100</f>
        <v>0</v>
      </c>
      <c r="Y18" s="76">
        <f t="shared" ref="Y18:Z30" si="30">BG18*($D18/$AQ18)</f>
        <v>0</v>
      </c>
      <c r="Z18" s="76">
        <f t="shared" si="30"/>
        <v>0</v>
      </c>
      <c r="AA18" s="76" t="e">
        <f>V18/Y18</f>
        <v>#DIV/0!</v>
      </c>
      <c r="AB18" s="76" t="e">
        <f>V18/Z18</f>
        <v>#DIV/0!</v>
      </c>
      <c r="AC18" s="76">
        <f t="shared" ref="AC18:AD30" si="31">BI18*($D18/$AQ18)</f>
        <v>7.3999999999999996E-2</v>
      </c>
      <c r="AD18" s="76">
        <f t="shared" si="31"/>
        <v>0.37</v>
      </c>
      <c r="AE18" s="76">
        <f t="shared" ref="AE18:AE30" si="32">AC18/AD18</f>
        <v>0.19999999999999998</v>
      </c>
      <c r="AF18" s="76">
        <f t="shared" ref="AF18:AM29" si="33">BK18*($D18/$AQ18)</f>
        <v>0</v>
      </c>
      <c r="AG18" s="76">
        <f t="shared" si="33"/>
        <v>0</v>
      </c>
      <c r="AH18" s="76">
        <f t="shared" si="33"/>
        <v>0</v>
      </c>
      <c r="AI18" s="76">
        <f t="shared" si="33"/>
        <v>0</v>
      </c>
      <c r="AJ18" s="76">
        <f t="shared" si="33"/>
        <v>0</v>
      </c>
      <c r="AK18" s="76">
        <f t="shared" si="33"/>
        <v>0</v>
      </c>
      <c r="AL18" s="76">
        <f t="shared" si="33"/>
        <v>0</v>
      </c>
      <c r="AM18" s="76">
        <f t="shared" si="33"/>
        <v>0</v>
      </c>
      <c r="AN18" s="76">
        <f t="shared" ref="AN18:AN30" si="34">E18/D18*100</f>
        <v>1096</v>
      </c>
      <c r="AO18" s="31"/>
      <c r="AP18" s="69" t="s">
        <v>107</v>
      </c>
      <c r="AQ18" s="46">
        <v>5</v>
      </c>
      <c r="AR18" s="76">
        <v>54.800000000000004</v>
      </c>
      <c r="AS18" s="76">
        <v>13.110047846889954</v>
      </c>
      <c r="AT18" s="76">
        <v>0.9</v>
      </c>
      <c r="AU18" s="76">
        <v>33.300000000000004</v>
      </c>
      <c r="AV18" s="76">
        <v>0.7</v>
      </c>
      <c r="AW18" s="76">
        <v>11.899999999999999</v>
      </c>
      <c r="AX18" s="76">
        <v>0.6</v>
      </c>
      <c r="AY18" s="76">
        <v>9.6</v>
      </c>
      <c r="AZ18" s="76">
        <v>0</v>
      </c>
      <c r="BA18" s="76">
        <v>0</v>
      </c>
      <c r="BB18" s="76">
        <v>0</v>
      </c>
      <c r="BC18" s="76">
        <f>BB18*8.36</f>
        <v>0</v>
      </c>
      <c r="BD18" s="76">
        <v>2.1</v>
      </c>
      <c r="BE18" s="76">
        <v>0</v>
      </c>
      <c r="BF18" s="76">
        <v>0</v>
      </c>
      <c r="BG18" s="76">
        <v>0</v>
      </c>
      <c r="BH18" s="76">
        <v>0</v>
      </c>
      <c r="BI18" s="76">
        <v>0.1</v>
      </c>
      <c r="BJ18" s="76">
        <v>0.5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</row>
    <row r="19" spans="1:70" s="46" customFormat="1">
      <c r="A19" s="46" t="s">
        <v>195</v>
      </c>
      <c r="B19" s="46">
        <v>200</v>
      </c>
      <c r="C19" s="69" t="s">
        <v>196</v>
      </c>
      <c r="D19" s="46">
        <v>0.2</v>
      </c>
      <c r="E19" s="75">
        <f t="shared" si="20"/>
        <v>2.3066</v>
      </c>
      <c r="F19" s="76">
        <f t="shared" si="20"/>
        <v>0.55181818181818187</v>
      </c>
      <c r="G19" s="76">
        <f t="shared" si="20"/>
        <v>1.4800000000000001E-2</v>
      </c>
      <c r="H19" s="76">
        <f t="shared" si="20"/>
        <v>0.54760000000000009</v>
      </c>
      <c r="I19" s="75" t="e">
        <f>H19/#REF!*100</f>
        <v>#REF!</v>
      </c>
      <c r="J19" s="76">
        <f t="shared" si="21"/>
        <v>1.8200000000000001E-2</v>
      </c>
      <c r="K19" s="76">
        <f t="shared" si="21"/>
        <v>0.30940000000000001</v>
      </c>
      <c r="L19" s="75">
        <f t="shared" si="22"/>
        <v>13.413682476372148</v>
      </c>
      <c r="M19" s="76">
        <f t="shared" si="23"/>
        <v>9.06E-2</v>
      </c>
      <c r="N19" s="76">
        <f t="shared" si="23"/>
        <v>1.4496</v>
      </c>
      <c r="O19" s="75">
        <f t="shared" si="24"/>
        <v>62.845746986907137</v>
      </c>
      <c r="P19" s="76">
        <f t="shared" si="25"/>
        <v>0</v>
      </c>
      <c r="Q19" s="76">
        <f t="shared" si="25"/>
        <v>0</v>
      </c>
      <c r="R19" s="76">
        <f t="shared" si="25"/>
        <v>0</v>
      </c>
      <c r="S19" s="76">
        <f t="shared" si="26"/>
        <v>0</v>
      </c>
      <c r="T19" s="75">
        <f t="shared" si="27"/>
        <v>0</v>
      </c>
      <c r="U19" s="76">
        <f t="shared" si="28"/>
        <v>2.7500000000000002E-4</v>
      </c>
      <c r="V19" s="76">
        <f t="shared" si="28"/>
        <v>5.4000000000000003E-3</v>
      </c>
      <c r="W19" s="76">
        <f>BF19*($D19/$AQ19)</f>
        <v>0.19980000000000001</v>
      </c>
      <c r="X19" s="76">
        <f t="shared" si="29"/>
        <v>8.662100060695396</v>
      </c>
      <c r="Y19" s="76">
        <f t="shared" si="30"/>
        <v>1E-3</v>
      </c>
      <c r="Z19" s="76">
        <f t="shared" si="30"/>
        <v>2.3999999999999998E-3</v>
      </c>
      <c r="AA19" s="76">
        <f>U19/Y19</f>
        <v>0.27500000000000002</v>
      </c>
      <c r="AB19" s="76">
        <f>U19/Z19</f>
        <v>0.11458333333333336</v>
      </c>
      <c r="AC19" s="76">
        <f t="shared" si="31"/>
        <v>0</v>
      </c>
      <c r="AD19" s="76">
        <f t="shared" si="31"/>
        <v>0</v>
      </c>
      <c r="AE19" s="76" t="e">
        <f t="shared" si="32"/>
        <v>#DIV/0!</v>
      </c>
      <c r="AF19" s="76">
        <f>BI19*($D19/$AQ19)</f>
        <v>0</v>
      </c>
      <c r="AG19" s="76">
        <f t="shared" si="33"/>
        <v>0</v>
      </c>
      <c r="AH19" s="76">
        <f t="shared" si="33"/>
        <v>0</v>
      </c>
      <c r="AI19" s="76">
        <f t="shared" si="33"/>
        <v>0</v>
      </c>
      <c r="AJ19" s="76">
        <f t="shared" si="33"/>
        <v>0</v>
      </c>
      <c r="AK19" s="76">
        <f t="shared" si="33"/>
        <v>4.5600000000000005</v>
      </c>
      <c r="AL19" s="76">
        <f t="shared" si="33"/>
        <v>0</v>
      </c>
      <c r="AM19" s="76">
        <f t="shared" si="33"/>
        <v>0</v>
      </c>
      <c r="AN19" s="76">
        <f t="shared" si="34"/>
        <v>1153.3</v>
      </c>
      <c r="AO19" s="31"/>
      <c r="AP19" s="69" t="s">
        <v>196</v>
      </c>
      <c r="AQ19" s="46">
        <v>100</v>
      </c>
      <c r="AR19" s="76">
        <v>1153.3</v>
      </c>
      <c r="AS19" s="76">
        <v>275.90909090909093</v>
      </c>
      <c r="AT19" s="76">
        <v>7.4</v>
      </c>
      <c r="AU19" s="76">
        <v>273.8</v>
      </c>
      <c r="AV19" s="76">
        <v>9.1</v>
      </c>
      <c r="AW19" s="76">
        <v>154.69999999999999</v>
      </c>
      <c r="AX19" s="76">
        <v>45.3</v>
      </c>
      <c r="AY19" s="76">
        <v>724.8</v>
      </c>
      <c r="AZ19" s="76">
        <v>0</v>
      </c>
      <c r="BA19" s="76">
        <v>0</v>
      </c>
      <c r="BB19" s="76">
        <v>0</v>
      </c>
      <c r="BC19" s="76">
        <v>0</v>
      </c>
      <c r="BD19" s="76">
        <v>0.13750000000000001</v>
      </c>
      <c r="BE19" s="76">
        <v>2.7</v>
      </c>
      <c r="BF19" s="76">
        <v>99.9</v>
      </c>
      <c r="BG19" s="76">
        <v>0.5</v>
      </c>
      <c r="BH19" s="76">
        <v>1.2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2280</v>
      </c>
      <c r="BQ19" s="76">
        <v>0</v>
      </c>
      <c r="BR19" s="76">
        <v>0</v>
      </c>
    </row>
    <row r="20" spans="1:70" s="46" customFormat="1">
      <c r="A20" s="46" t="s">
        <v>195</v>
      </c>
      <c r="B20" s="46">
        <v>200</v>
      </c>
      <c r="C20" s="74" t="s">
        <v>84</v>
      </c>
      <c r="D20" s="46">
        <v>27.2</v>
      </c>
      <c r="E20" s="75">
        <f t="shared" si="20"/>
        <v>0</v>
      </c>
      <c r="F20" s="76">
        <f t="shared" si="20"/>
        <v>0</v>
      </c>
      <c r="G20" s="76">
        <f t="shared" si="20"/>
        <v>0</v>
      </c>
      <c r="H20" s="76">
        <f t="shared" si="20"/>
        <v>0</v>
      </c>
      <c r="I20" s="75" t="e">
        <f t="shared" ref="I20:I30" si="35">H20/$E20*100</f>
        <v>#DIV/0!</v>
      </c>
      <c r="J20" s="76">
        <f t="shared" si="21"/>
        <v>0</v>
      </c>
      <c r="K20" s="76">
        <f t="shared" si="21"/>
        <v>0</v>
      </c>
      <c r="L20" s="75" t="e">
        <f t="shared" si="22"/>
        <v>#DIV/0!</v>
      </c>
      <c r="M20" s="76">
        <f t="shared" si="23"/>
        <v>0</v>
      </c>
      <c r="N20" s="76">
        <f t="shared" si="23"/>
        <v>0</v>
      </c>
      <c r="O20" s="75" t="e">
        <f t="shared" si="24"/>
        <v>#DIV/0!</v>
      </c>
      <c r="P20" s="76">
        <f t="shared" si="25"/>
        <v>0</v>
      </c>
      <c r="Q20" s="76">
        <f t="shared" si="25"/>
        <v>0</v>
      </c>
      <c r="R20" s="76">
        <f t="shared" si="25"/>
        <v>0</v>
      </c>
      <c r="S20" s="76">
        <f t="shared" si="26"/>
        <v>0</v>
      </c>
      <c r="T20" s="75" t="e">
        <f t="shared" si="27"/>
        <v>#DIV/0!</v>
      </c>
      <c r="U20" s="76">
        <f t="shared" si="28"/>
        <v>0</v>
      </c>
      <c r="V20" s="76">
        <f t="shared" si="28"/>
        <v>0</v>
      </c>
      <c r="W20" s="76">
        <f>V20*37</f>
        <v>0</v>
      </c>
      <c r="X20" s="76" t="e">
        <f t="shared" si="29"/>
        <v>#DIV/0!</v>
      </c>
      <c r="Y20" s="76">
        <f t="shared" si="30"/>
        <v>0</v>
      </c>
      <c r="Z20" s="76">
        <f t="shared" si="30"/>
        <v>0</v>
      </c>
      <c r="AA20" s="76" t="e">
        <f>V20/Y20</f>
        <v>#DIV/0!</v>
      </c>
      <c r="AB20" s="76" t="e">
        <f>V20/Z20</f>
        <v>#DIV/0!</v>
      </c>
      <c r="AC20" s="76">
        <f t="shared" si="31"/>
        <v>0</v>
      </c>
      <c r="AD20" s="76">
        <f t="shared" si="31"/>
        <v>0</v>
      </c>
      <c r="AE20" s="76" t="e">
        <f t="shared" si="32"/>
        <v>#DIV/0!</v>
      </c>
      <c r="AF20" s="76">
        <f t="shared" ref="AF20:AF29" si="36">BK20*($D20/$AQ20)</f>
        <v>0</v>
      </c>
      <c r="AG20" s="76">
        <f t="shared" si="33"/>
        <v>0</v>
      </c>
      <c r="AH20" s="76">
        <f t="shared" si="33"/>
        <v>0</v>
      </c>
      <c r="AI20" s="76">
        <f t="shared" si="33"/>
        <v>0</v>
      </c>
      <c r="AJ20" s="76">
        <f t="shared" si="33"/>
        <v>0</v>
      </c>
      <c r="AK20" s="76">
        <f t="shared" si="33"/>
        <v>0</v>
      </c>
      <c r="AL20" s="76">
        <f t="shared" si="33"/>
        <v>0</v>
      </c>
      <c r="AM20" s="76">
        <f t="shared" si="33"/>
        <v>0</v>
      </c>
      <c r="AN20" s="76">
        <f t="shared" si="34"/>
        <v>0</v>
      </c>
      <c r="AO20" s="30"/>
      <c r="AP20" s="74" t="s">
        <v>84</v>
      </c>
      <c r="AQ20" s="46">
        <v>100</v>
      </c>
      <c r="AR20" s="76">
        <v>0</v>
      </c>
      <c r="AS20" s="76">
        <v>0</v>
      </c>
      <c r="AT20" s="76">
        <v>0</v>
      </c>
      <c r="AU20" s="76">
        <f>AT20*37</f>
        <v>0</v>
      </c>
      <c r="AV20" s="76">
        <v>0</v>
      </c>
      <c r="AW20" s="76">
        <f>AV20*17</f>
        <v>0</v>
      </c>
      <c r="AX20" s="76">
        <v>0</v>
      </c>
      <c r="AY20" s="76">
        <f>AX20*16</f>
        <v>0</v>
      </c>
      <c r="AZ20" s="76">
        <v>0</v>
      </c>
      <c r="BA20" s="76">
        <v>0</v>
      </c>
      <c r="BB20" s="76">
        <v>0</v>
      </c>
      <c r="BC20" s="76">
        <f>BB20*8.36</f>
        <v>0</v>
      </c>
      <c r="BD20" s="76">
        <v>0</v>
      </c>
      <c r="BE20" s="76">
        <v>0</v>
      </c>
      <c r="BF20" s="76">
        <f>BE20*37</f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</row>
    <row r="21" spans="1:70" s="46" customFormat="1">
      <c r="A21" s="46" t="s">
        <v>195</v>
      </c>
      <c r="B21" s="46">
        <v>200</v>
      </c>
      <c r="C21" s="74" t="s">
        <v>197</v>
      </c>
      <c r="D21" s="46">
        <v>41.3</v>
      </c>
      <c r="E21" s="75">
        <f t="shared" si="20"/>
        <v>21.211680000000005</v>
      </c>
      <c r="F21" s="76">
        <f t="shared" si="20"/>
        <v>5.0745645933014369</v>
      </c>
      <c r="G21" s="76">
        <f t="shared" si="20"/>
        <v>0.20650000000000002</v>
      </c>
      <c r="H21" s="76">
        <f t="shared" si="20"/>
        <v>7.6405000000000003</v>
      </c>
      <c r="I21" s="75">
        <f t="shared" si="35"/>
        <v>36.020249221183789</v>
      </c>
      <c r="J21" s="76">
        <f t="shared" si="21"/>
        <v>0.20650000000000002</v>
      </c>
      <c r="K21" s="76">
        <f t="shared" si="21"/>
        <v>3.5105000000000004</v>
      </c>
      <c r="L21" s="75">
        <f t="shared" si="22"/>
        <v>16.549844236760123</v>
      </c>
      <c r="M21" s="76">
        <f t="shared" si="23"/>
        <v>0.41300000000000003</v>
      </c>
      <c r="N21" s="76">
        <f t="shared" si="23"/>
        <v>6.6080000000000005</v>
      </c>
      <c r="O21" s="75">
        <f t="shared" si="24"/>
        <v>31.15264797507788</v>
      </c>
      <c r="P21" s="76">
        <f t="shared" si="25"/>
        <v>0</v>
      </c>
      <c r="Q21" s="76">
        <f t="shared" si="25"/>
        <v>0</v>
      </c>
      <c r="R21" s="76">
        <f t="shared" si="25"/>
        <v>0.41300000000000003</v>
      </c>
      <c r="S21" s="76">
        <f t="shared" si="26"/>
        <v>3.45268</v>
      </c>
      <c r="T21" s="75">
        <f t="shared" si="27"/>
        <v>16.27725856697819</v>
      </c>
      <c r="U21" s="76">
        <f t="shared" si="28"/>
        <v>0.16519999999999999</v>
      </c>
      <c r="V21" s="76">
        <f t="shared" si="28"/>
        <v>0</v>
      </c>
      <c r="W21" s="76">
        <f>BF21*($D21/$AQ21)</f>
        <v>0</v>
      </c>
      <c r="X21" s="76">
        <f t="shared" si="29"/>
        <v>0</v>
      </c>
      <c r="Y21" s="76">
        <f t="shared" si="30"/>
        <v>0</v>
      </c>
      <c r="Z21" s="76">
        <f t="shared" si="30"/>
        <v>0</v>
      </c>
      <c r="AA21" s="76" t="e">
        <f>U21/Y21</f>
        <v>#DIV/0!</v>
      </c>
      <c r="AB21" s="76" t="e">
        <f>U21/Z21</f>
        <v>#DIV/0!</v>
      </c>
      <c r="AC21" s="76">
        <f t="shared" si="31"/>
        <v>0.41300000000000003</v>
      </c>
      <c r="AD21" s="76">
        <f t="shared" si="31"/>
        <v>0</v>
      </c>
      <c r="AE21" s="76" t="e">
        <f t="shared" si="32"/>
        <v>#DIV/0!</v>
      </c>
      <c r="AF21" s="76">
        <f t="shared" si="36"/>
        <v>0</v>
      </c>
      <c r="AG21" s="76">
        <f t="shared" si="33"/>
        <v>0.82600000000000007</v>
      </c>
      <c r="AH21" s="76">
        <f t="shared" si="33"/>
        <v>0</v>
      </c>
      <c r="AI21" s="76">
        <f t="shared" si="33"/>
        <v>1.6520000000000001</v>
      </c>
      <c r="AJ21" s="76">
        <f t="shared" si="33"/>
        <v>0</v>
      </c>
      <c r="AK21" s="76">
        <f t="shared" si="33"/>
        <v>20.65</v>
      </c>
      <c r="AL21" s="76">
        <f t="shared" si="33"/>
        <v>0</v>
      </c>
      <c r="AM21" s="76">
        <f t="shared" si="33"/>
        <v>0</v>
      </c>
      <c r="AN21" s="76">
        <f t="shared" si="34"/>
        <v>51.360000000000014</v>
      </c>
      <c r="AO21" s="30"/>
      <c r="AP21" s="74" t="s">
        <v>197</v>
      </c>
      <c r="AQ21" s="46">
        <v>20</v>
      </c>
      <c r="AR21" s="76">
        <v>10.272000000000002</v>
      </c>
      <c r="AS21" s="76">
        <v>2.4574162679425844</v>
      </c>
      <c r="AT21" s="76">
        <v>0.1</v>
      </c>
      <c r="AU21" s="76">
        <v>3.7</v>
      </c>
      <c r="AV21" s="76">
        <v>0.1</v>
      </c>
      <c r="AW21" s="76">
        <v>1.7000000000000002</v>
      </c>
      <c r="AX21" s="76">
        <v>0.2</v>
      </c>
      <c r="AY21" s="76">
        <v>3.2</v>
      </c>
      <c r="AZ21" s="76">
        <v>0</v>
      </c>
      <c r="BA21" s="76">
        <v>0</v>
      </c>
      <c r="BB21" s="76">
        <v>0.2</v>
      </c>
      <c r="BC21" s="76">
        <v>1.6719999999999999</v>
      </c>
      <c r="BD21" s="76">
        <v>0.08</v>
      </c>
      <c r="BE21" s="76">
        <v>0</v>
      </c>
      <c r="BF21" s="76">
        <v>0</v>
      </c>
      <c r="BG21" s="76">
        <v>0</v>
      </c>
      <c r="BH21" s="76">
        <v>0</v>
      </c>
      <c r="BI21" s="76">
        <v>0.2</v>
      </c>
      <c r="BJ21" s="76">
        <v>0</v>
      </c>
      <c r="BK21" s="76">
        <v>0</v>
      </c>
      <c r="BL21" s="76">
        <v>0.4</v>
      </c>
      <c r="BM21" s="76">
        <v>0</v>
      </c>
      <c r="BN21" s="76">
        <v>0.8</v>
      </c>
      <c r="BO21" s="76">
        <v>0</v>
      </c>
      <c r="BP21" s="76">
        <v>10</v>
      </c>
      <c r="BQ21" s="76">
        <v>0</v>
      </c>
      <c r="BR21" s="76">
        <v>0</v>
      </c>
    </row>
    <row r="22" spans="1:70" s="46" customFormat="1">
      <c r="A22" s="46" t="s">
        <v>195</v>
      </c>
      <c r="B22" s="46">
        <v>200</v>
      </c>
      <c r="C22" s="74" t="s">
        <v>198</v>
      </c>
      <c r="D22" s="46">
        <v>60.1</v>
      </c>
      <c r="E22" s="75">
        <f t="shared" si="20"/>
        <v>60.099999999999994</v>
      </c>
      <c r="F22" s="76">
        <f t="shared" si="20"/>
        <v>14.423999999999999</v>
      </c>
      <c r="G22" s="76">
        <f t="shared" si="20"/>
        <v>0.2404</v>
      </c>
      <c r="H22" s="76">
        <f t="shared" si="20"/>
        <v>8.8948</v>
      </c>
      <c r="I22" s="75">
        <f t="shared" si="35"/>
        <v>14.800000000000002</v>
      </c>
      <c r="J22" s="76">
        <f t="shared" si="21"/>
        <v>0.36059999999999998</v>
      </c>
      <c r="K22" s="76">
        <f t="shared" si="21"/>
        <v>6.1301999999999994</v>
      </c>
      <c r="L22" s="75">
        <f t="shared" si="22"/>
        <v>10.199999999999999</v>
      </c>
      <c r="M22" s="76">
        <f t="shared" si="23"/>
        <v>2.9449000000000001</v>
      </c>
      <c r="N22" s="76">
        <f t="shared" si="23"/>
        <v>47.118400000000001</v>
      </c>
      <c r="O22" s="75">
        <f t="shared" si="24"/>
        <v>78.40000000000002</v>
      </c>
      <c r="P22" s="76">
        <f t="shared" si="25"/>
        <v>0</v>
      </c>
      <c r="Q22" s="76">
        <f t="shared" si="25"/>
        <v>0</v>
      </c>
      <c r="R22" s="76">
        <f t="shared" si="25"/>
        <v>1.9832999999999998</v>
      </c>
      <c r="S22" s="76">
        <f t="shared" si="26"/>
        <v>16.580387999999999</v>
      </c>
      <c r="T22" s="75">
        <f t="shared" si="27"/>
        <v>27.588000000000001</v>
      </c>
      <c r="U22" s="76">
        <f t="shared" si="28"/>
        <v>6.0100000000000001E-2</v>
      </c>
      <c r="V22" s="76">
        <f t="shared" si="28"/>
        <v>6.0100000000000001E-2</v>
      </c>
      <c r="W22" s="76">
        <f>V22*37</f>
        <v>2.2237</v>
      </c>
      <c r="X22" s="76">
        <f t="shared" si="29"/>
        <v>3.7000000000000006</v>
      </c>
      <c r="Y22" s="76">
        <f t="shared" si="30"/>
        <v>0</v>
      </c>
      <c r="Z22" s="76">
        <f t="shared" si="30"/>
        <v>0.1202</v>
      </c>
      <c r="AA22" s="76" t="e">
        <f>V22/Y22</f>
        <v>#DIV/0!</v>
      </c>
      <c r="AB22" s="76">
        <f>V22/Z22</f>
        <v>0.5</v>
      </c>
      <c r="AC22" s="76">
        <f t="shared" si="31"/>
        <v>2.7645999999999997</v>
      </c>
      <c r="AD22" s="76">
        <f t="shared" si="31"/>
        <v>0.1202</v>
      </c>
      <c r="AE22" s="76">
        <f t="shared" si="32"/>
        <v>22.999999999999996</v>
      </c>
      <c r="AF22" s="76">
        <f t="shared" si="36"/>
        <v>0</v>
      </c>
      <c r="AG22" s="76">
        <f t="shared" si="33"/>
        <v>0</v>
      </c>
      <c r="AH22" s="76">
        <f t="shared" si="33"/>
        <v>0.33656000000000003</v>
      </c>
      <c r="AI22" s="76">
        <f t="shared" si="33"/>
        <v>2.4039999999999999</v>
      </c>
      <c r="AJ22" s="76">
        <f t="shared" si="33"/>
        <v>0</v>
      </c>
      <c r="AK22" s="76">
        <f t="shared" si="33"/>
        <v>4692.0069999999996</v>
      </c>
      <c r="AL22" s="76">
        <f t="shared" si="33"/>
        <v>0</v>
      </c>
      <c r="AM22" s="76">
        <f t="shared" si="33"/>
        <v>0</v>
      </c>
      <c r="AN22" s="76">
        <f t="shared" si="34"/>
        <v>99.999999999999986</v>
      </c>
      <c r="AO22" s="30"/>
      <c r="AP22" s="74" t="s">
        <v>198</v>
      </c>
      <c r="AQ22" s="46">
        <v>100</v>
      </c>
      <c r="AR22" s="76">
        <v>100</v>
      </c>
      <c r="AS22" s="76">
        <v>24</v>
      </c>
      <c r="AT22" s="76">
        <v>0.4</v>
      </c>
      <c r="AU22" s="76">
        <f>AT22*37</f>
        <v>14.8</v>
      </c>
      <c r="AV22" s="76">
        <v>0.6</v>
      </c>
      <c r="AW22" s="76">
        <f>AV22*17</f>
        <v>10.199999999999999</v>
      </c>
      <c r="AX22" s="76">
        <v>4.9000000000000004</v>
      </c>
      <c r="AY22" s="76">
        <f>AX22*16</f>
        <v>78.400000000000006</v>
      </c>
      <c r="AZ22" s="76">
        <v>0</v>
      </c>
      <c r="BA22" s="76">
        <v>0</v>
      </c>
      <c r="BB22" s="76">
        <v>3.3</v>
      </c>
      <c r="BC22" s="76">
        <f>BB22*8.36</f>
        <v>27.587999999999997</v>
      </c>
      <c r="BD22" s="76">
        <v>0.1</v>
      </c>
      <c r="BE22" s="76">
        <v>0.1</v>
      </c>
      <c r="BF22" s="76">
        <f>BE22*37</f>
        <v>3.7</v>
      </c>
      <c r="BG22" s="76">
        <v>0</v>
      </c>
      <c r="BH22" s="76">
        <v>0.2</v>
      </c>
      <c r="BI22" s="76">
        <v>4.5999999999999996</v>
      </c>
      <c r="BJ22" s="76">
        <v>0.2</v>
      </c>
      <c r="BK22" s="76">
        <v>0</v>
      </c>
      <c r="BL22" s="76"/>
      <c r="BM22" s="76">
        <v>0.56000000000000005</v>
      </c>
      <c r="BN22" s="76">
        <v>4</v>
      </c>
      <c r="BO22" s="76">
        <v>0</v>
      </c>
      <c r="BP22" s="76">
        <v>7807</v>
      </c>
      <c r="BQ22" s="76">
        <v>0</v>
      </c>
      <c r="BR22" s="76">
        <v>0</v>
      </c>
    </row>
    <row r="23" spans="1:70" s="46" customFormat="1">
      <c r="A23" s="46" t="s">
        <v>195</v>
      </c>
      <c r="B23" s="46">
        <v>200</v>
      </c>
      <c r="C23" s="74" t="s">
        <v>27</v>
      </c>
      <c r="D23" s="46">
        <v>0.2</v>
      </c>
      <c r="E23" s="75">
        <f t="shared" si="20"/>
        <v>0</v>
      </c>
      <c r="F23" s="76">
        <f t="shared" si="20"/>
        <v>0</v>
      </c>
      <c r="G23" s="76">
        <f t="shared" si="20"/>
        <v>0</v>
      </c>
      <c r="H23" s="76">
        <f t="shared" si="20"/>
        <v>0</v>
      </c>
      <c r="I23" s="75" t="e">
        <f t="shared" si="35"/>
        <v>#DIV/0!</v>
      </c>
      <c r="J23" s="76">
        <f t="shared" si="21"/>
        <v>0</v>
      </c>
      <c r="K23" s="76">
        <f t="shared" si="21"/>
        <v>0</v>
      </c>
      <c r="L23" s="75" t="e">
        <f t="shared" si="22"/>
        <v>#DIV/0!</v>
      </c>
      <c r="M23" s="76">
        <f t="shared" si="23"/>
        <v>0</v>
      </c>
      <c r="N23" s="76">
        <f t="shared" si="23"/>
        <v>0</v>
      </c>
      <c r="O23" s="75" t="e">
        <f t="shared" si="24"/>
        <v>#DIV/0!</v>
      </c>
      <c r="P23" s="76">
        <f t="shared" si="25"/>
        <v>0</v>
      </c>
      <c r="Q23" s="76">
        <f t="shared" si="25"/>
        <v>0</v>
      </c>
      <c r="R23" s="76">
        <f t="shared" si="25"/>
        <v>0</v>
      </c>
      <c r="S23" s="76">
        <f t="shared" si="26"/>
        <v>0</v>
      </c>
      <c r="T23" s="75" t="e">
        <f t="shared" si="27"/>
        <v>#DIV/0!</v>
      </c>
      <c r="U23" s="76">
        <f t="shared" si="28"/>
        <v>0.19425000000000001</v>
      </c>
      <c r="V23" s="76">
        <f t="shared" si="28"/>
        <v>0</v>
      </c>
      <c r="W23" s="76">
        <f>V23*37</f>
        <v>0</v>
      </c>
      <c r="X23" s="76" t="e">
        <f t="shared" si="29"/>
        <v>#DIV/0!</v>
      </c>
      <c r="Y23" s="76">
        <f t="shared" si="30"/>
        <v>0</v>
      </c>
      <c r="Z23" s="76">
        <f t="shared" si="30"/>
        <v>0</v>
      </c>
      <c r="AA23" s="76" t="e">
        <f>V23/Y23</f>
        <v>#DIV/0!</v>
      </c>
      <c r="AB23" s="76" t="e">
        <f>V23/Z23</f>
        <v>#DIV/0!</v>
      </c>
      <c r="AC23" s="76">
        <f t="shared" si="31"/>
        <v>0</v>
      </c>
      <c r="AD23" s="76">
        <f t="shared" si="31"/>
        <v>0</v>
      </c>
      <c r="AE23" s="76" t="e">
        <f t="shared" si="32"/>
        <v>#DIV/0!</v>
      </c>
      <c r="AF23" s="76">
        <f t="shared" si="36"/>
        <v>0</v>
      </c>
      <c r="AG23" s="76">
        <f t="shared" si="33"/>
        <v>0</v>
      </c>
      <c r="AH23" s="76">
        <f t="shared" si="33"/>
        <v>0</v>
      </c>
      <c r="AI23" s="76">
        <f t="shared" si="33"/>
        <v>0</v>
      </c>
      <c r="AJ23" s="76">
        <f t="shared" si="33"/>
        <v>0</v>
      </c>
      <c r="AK23" s="76">
        <f t="shared" si="33"/>
        <v>0</v>
      </c>
      <c r="AL23" s="76">
        <f t="shared" si="33"/>
        <v>0</v>
      </c>
      <c r="AM23" s="76">
        <f t="shared" si="33"/>
        <v>0</v>
      </c>
      <c r="AN23" s="76">
        <f t="shared" si="34"/>
        <v>0</v>
      </c>
      <c r="AO23" s="30"/>
      <c r="AP23" s="74" t="s">
        <v>27</v>
      </c>
      <c r="AQ23" s="46">
        <v>100</v>
      </c>
      <c r="AR23" s="76">
        <v>0</v>
      </c>
      <c r="AS23" s="76">
        <v>0</v>
      </c>
      <c r="AT23" s="76">
        <v>0</v>
      </c>
      <c r="AU23" s="76">
        <f>AT23*37</f>
        <v>0</v>
      </c>
      <c r="AV23" s="76">
        <v>0</v>
      </c>
      <c r="AW23" s="76">
        <f>AV23*17</f>
        <v>0</v>
      </c>
      <c r="AX23" s="76">
        <v>0</v>
      </c>
      <c r="AY23" s="76">
        <f>AX23*16</f>
        <v>0</v>
      </c>
      <c r="AZ23" s="76">
        <v>0</v>
      </c>
      <c r="BA23" s="76">
        <v>0</v>
      </c>
      <c r="BB23" s="76">
        <v>0</v>
      </c>
      <c r="BC23" s="76">
        <f>BB23*8.36</f>
        <v>0</v>
      </c>
      <c r="BD23" s="76">
        <v>97.125</v>
      </c>
      <c r="BE23" s="76">
        <v>0</v>
      </c>
      <c r="BF23" s="76">
        <f>BE23*37</f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</row>
    <row r="24" spans="1:70" s="46" customFormat="1">
      <c r="A24" s="46" t="s">
        <v>195</v>
      </c>
      <c r="B24" s="46">
        <v>200</v>
      </c>
      <c r="C24" s="74" t="s">
        <v>110</v>
      </c>
      <c r="D24" s="46">
        <v>67.5</v>
      </c>
      <c r="E24" s="75">
        <f t="shared" si="20"/>
        <v>79.437375000000003</v>
      </c>
      <c r="F24" s="76">
        <f t="shared" si="20"/>
        <v>19.004156698564596</v>
      </c>
      <c r="G24" s="76">
        <f t="shared" si="20"/>
        <v>0.50624999999999998</v>
      </c>
      <c r="H24" s="76">
        <f t="shared" si="20"/>
        <v>18.731249999999999</v>
      </c>
      <c r="I24" s="75">
        <f t="shared" si="35"/>
        <v>23.579895483706505</v>
      </c>
      <c r="J24" s="76">
        <f t="shared" si="21"/>
        <v>2.109375</v>
      </c>
      <c r="K24" s="76">
        <f t="shared" si="21"/>
        <v>35.859375</v>
      </c>
      <c r="L24" s="75">
        <f t="shared" si="22"/>
        <v>45.141691804393083</v>
      </c>
      <c r="M24" s="76">
        <f t="shared" si="23"/>
        <v>0.75937500000000002</v>
      </c>
      <c r="N24" s="76">
        <f t="shared" si="23"/>
        <v>12.15</v>
      </c>
      <c r="O24" s="75">
        <f t="shared" si="24"/>
        <v>15.295067340782598</v>
      </c>
      <c r="P24" s="76">
        <f t="shared" si="25"/>
        <v>0</v>
      </c>
      <c r="Q24" s="76">
        <f t="shared" si="25"/>
        <v>0</v>
      </c>
      <c r="R24" s="76">
        <f t="shared" si="25"/>
        <v>1.51875</v>
      </c>
      <c r="S24" s="76">
        <f t="shared" si="26"/>
        <v>12.69675</v>
      </c>
      <c r="T24" s="75">
        <f t="shared" si="27"/>
        <v>15.983345371117814</v>
      </c>
      <c r="U24" s="76">
        <f t="shared" si="28"/>
        <v>2.1937499999999999E-2</v>
      </c>
      <c r="V24" s="76">
        <f t="shared" si="28"/>
        <v>0.16875000000000001</v>
      </c>
      <c r="W24" s="76">
        <f>V24*37</f>
        <v>6.2437500000000004</v>
      </c>
      <c r="X24" s="76">
        <f t="shared" si="29"/>
        <v>7.8599651612355022</v>
      </c>
      <c r="Y24" s="76">
        <f t="shared" si="30"/>
        <v>8.4375000000000006E-2</v>
      </c>
      <c r="Z24" s="76">
        <f t="shared" si="30"/>
        <v>0.25312499999999999</v>
      </c>
      <c r="AA24" s="76">
        <f>V24/Y24</f>
        <v>2</v>
      </c>
      <c r="AB24" s="76">
        <f>V24/Z24</f>
        <v>0.66666666666666674</v>
      </c>
      <c r="AC24" s="76">
        <f t="shared" si="31"/>
        <v>0.59062499999999996</v>
      </c>
      <c r="AD24" s="76">
        <f t="shared" si="31"/>
        <v>0</v>
      </c>
      <c r="AE24" s="76" t="e">
        <f t="shared" si="32"/>
        <v>#DIV/0!</v>
      </c>
      <c r="AF24" s="76">
        <f t="shared" si="36"/>
        <v>0</v>
      </c>
      <c r="AG24" s="76">
        <f t="shared" si="33"/>
        <v>0</v>
      </c>
      <c r="AH24" s="76">
        <f t="shared" si="33"/>
        <v>0.75937500000000002</v>
      </c>
      <c r="AI24" s="76">
        <f t="shared" si="33"/>
        <v>29.700000000000003</v>
      </c>
      <c r="AJ24" s="76">
        <f t="shared" si="33"/>
        <v>0</v>
      </c>
      <c r="AK24" s="76">
        <f t="shared" si="33"/>
        <v>320.625</v>
      </c>
      <c r="AL24" s="76">
        <f t="shared" si="33"/>
        <v>0</v>
      </c>
      <c r="AM24" s="76">
        <f t="shared" si="33"/>
        <v>0</v>
      </c>
      <c r="AN24" s="76">
        <f t="shared" si="34"/>
        <v>117.685</v>
      </c>
      <c r="AO24" s="30"/>
      <c r="AP24" s="74" t="s">
        <v>110</v>
      </c>
      <c r="AQ24" s="46">
        <v>80</v>
      </c>
      <c r="AR24" s="76">
        <v>94.14800000000001</v>
      </c>
      <c r="AS24" s="76">
        <v>22.523444976076558</v>
      </c>
      <c r="AT24" s="76">
        <v>0.6</v>
      </c>
      <c r="AU24" s="76">
        <v>22.2</v>
      </c>
      <c r="AV24" s="76">
        <v>2.5</v>
      </c>
      <c r="AW24" s="76">
        <v>42.5</v>
      </c>
      <c r="AX24" s="76">
        <v>0.9</v>
      </c>
      <c r="AY24" s="76">
        <v>14.4</v>
      </c>
      <c r="AZ24" s="76">
        <v>0</v>
      </c>
      <c r="BA24" s="76">
        <v>0</v>
      </c>
      <c r="BB24" s="76">
        <v>1.8</v>
      </c>
      <c r="BC24" s="76">
        <v>15.048</v>
      </c>
      <c r="BD24" s="76">
        <v>2.5999999999999999E-2</v>
      </c>
      <c r="BE24" s="76">
        <v>0.2</v>
      </c>
      <c r="BF24" s="76">
        <v>7.4</v>
      </c>
      <c r="BG24" s="76">
        <v>0.1</v>
      </c>
      <c r="BH24" s="76">
        <v>0.3</v>
      </c>
      <c r="BI24" s="76">
        <v>0.7</v>
      </c>
      <c r="BJ24" s="76">
        <v>0</v>
      </c>
      <c r="BK24" s="76">
        <v>0</v>
      </c>
      <c r="BL24" s="76">
        <v>0</v>
      </c>
      <c r="BM24" s="76">
        <v>0.9</v>
      </c>
      <c r="BN24" s="76">
        <v>35.200000000000003</v>
      </c>
      <c r="BO24" s="76">
        <v>0</v>
      </c>
      <c r="BP24" s="76">
        <v>380</v>
      </c>
      <c r="BQ24" s="76">
        <v>0</v>
      </c>
      <c r="BR24" s="76">
        <v>0</v>
      </c>
    </row>
    <row r="25" spans="1:70" s="46" customFormat="1">
      <c r="A25" s="46" t="s">
        <v>195</v>
      </c>
      <c r="B25" s="46">
        <v>200</v>
      </c>
      <c r="C25" s="74" t="s">
        <v>68</v>
      </c>
      <c r="D25" s="46">
        <v>0.3</v>
      </c>
      <c r="E25" s="75">
        <f t="shared" si="20"/>
        <v>0.92219999999999991</v>
      </c>
      <c r="F25" s="76">
        <f t="shared" si="20"/>
        <v>0.220622009569378</v>
      </c>
      <c r="G25" s="76">
        <f t="shared" si="20"/>
        <v>9.8999999999999991E-3</v>
      </c>
      <c r="H25" s="76">
        <f t="shared" si="20"/>
        <v>0.36630000000000001</v>
      </c>
      <c r="I25" s="75">
        <f t="shared" si="35"/>
        <v>39.720234222511394</v>
      </c>
      <c r="J25" s="76">
        <f t="shared" si="21"/>
        <v>3.27E-2</v>
      </c>
      <c r="K25" s="76">
        <f t="shared" si="21"/>
        <v>0.55590000000000006</v>
      </c>
      <c r="L25" s="75">
        <f t="shared" si="22"/>
        <v>60.279765777488628</v>
      </c>
      <c r="M25" s="76">
        <f t="shared" si="23"/>
        <v>0</v>
      </c>
      <c r="N25" s="76">
        <f t="shared" si="23"/>
        <v>0</v>
      </c>
      <c r="O25" s="75">
        <f t="shared" si="24"/>
        <v>0</v>
      </c>
      <c r="P25" s="76">
        <f t="shared" si="25"/>
        <v>0</v>
      </c>
      <c r="Q25" s="76">
        <f t="shared" si="25"/>
        <v>0</v>
      </c>
      <c r="R25" s="76">
        <f t="shared" si="25"/>
        <v>0</v>
      </c>
      <c r="S25" s="76">
        <f t="shared" si="26"/>
        <v>0</v>
      </c>
      <c r="T25" s="75">
        <f t="shared" si="27"/>
        <v>0</v>
      </c>
      <c r="U25" s="76">
        <f t="shared" si="28"/>
        <v>3.3E-4</v>
      </c>
      <c r="V25" s="76">
        <f t="shared" si="28"/>
        <v>0</v>
      </c>
      <c r="W25" s="76">
        <f>V25*37</f>
        <v>0</v>
      </c>
      <c r="X25" s="76">
        <f t="shared" si="29"/>
        <v>0</v>
      </c>
      <c r="Y25" s="76">
        <f t="shared" si="30"/>
        <v>0</v>
      </c>
      <c r="Z25" s="76">
        <f t="shared" si="30"/>
        <v>0</v>
      </c>
      <c r="AA25" s="76" t="e">
        <f>V25/Y25</f>
        <v>#DIV/0!</v>
      </c>
      <c r="AB25" s="76" t="e">
        <f>V25/Z25</f>
        <v>#DIV/0!</v>
      </c>
      <c r="AC25" s="76">
        <f t="shared" si="31"/>
        <v>0</v>
      </c>
      <c r="AD25" s="76">
        <f t="shared" si="31"/>
        <v>0</v>
      </c>
      <c r="AE25" s="76" t="e">
        <f t="shared" si="32"/>
        <v>#DIV/0!</v>
      </c>
      <c r="AF25" s="76">
        <f t="shared" si="36"/>
        <v>0</v>
      </c>
      <c r="AG25" s="76">
        <f t="shared" si="33"/>
        <v>0</v>
      </c>
      <c r="AH25" s="76">
        <f t="shared" si="33"/>
        <v>0</v>
      </c>
      <c r="AI25" s="76">
        <f t="shared" si="33"/>
        <v>0</v>
      </c>
      <c r="AJ25" s="76">
        <f t="shared" si="33"/>
        <v>0</v>
      </c>
      <c r="AK25" s="76">
        <f t="shared" si="33"/>
        <v>0.34500000000000003</v>
      </c>
      <c r="AL25" s="76">
        <f t="shared" si="33"/>
        <v>0</v>
      </c>
      <c r="AM25" s="76">
        <f t="shared" si="33"/>
        <v>0</v>
      </c>
      <c r="AN25" s="76">
        <f t="shared" si="34"/>
        <v>307.39999999999998</v>
      </c>
      <c r="AO25" s="30"/>
      <c r="AP25" s="74" t="s">
        <v>68</v>
      </c>
      <c r="AQ25" s="46">
        <v>100</v>
      </c>
      <c r="AR25" s="76">
        <v>307.39999999999998</v>
      </c>
      <c r="AS25" s="76">
        <v>73.540669856459331</v>
      </c>
      <c r="AT25" s="76">
        <v>3.3</v>
      </c>
      <c r="AU25" s="76">
        <f>AT25*37</f>
        <v>122.1</v>
      </c>
      <c r="AV25" s="76">
        <v>10.9</v>
      </c>
      <c r="AW25" s="76">
        <f>AV25*17</f>
        <v>185.3</v>
      </c>
      <c r="AX25" s="76">
        <v>0</v>
      </c>
      <c r="AY25" s="76">
        <f>AX25*16</f>
        <v>0</v>
      </c>
      <c r="AZ25" s="76">
        <v>0</v>
      </c>
      <c r="BA25" s="76">
        <v>0</v>
      </c>
      <c r="BB25" s="76">
        <v>0</v>
      </c>
      <c r="BC25" s="76">
        <f>BB25*8.36</f>
        <v>0</v>
      </c>
      <c r="BD25" s="76">
        <v>0.11</v>
      </c>
      <c r="BE25" s="76">
        <v>0</v>
      </c>
      <c r="BF25" s="76">
        <f>BE25*37</f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115</v>
      </c>
      <c r="BQ25" s="76">
        <v>0</v>
      </c>
      <c r="BR25" s="76">
        <v>0</v>
      </c>
    </row>
    <row r="26" spans="1:70" s="46" customFormat="1">
      <c r="A26" s="46" t="s">
        <v>195</v>
      </c>
      <c r="B26" s="46">
        <v>200</v>
      </c>
      <c r="C26" s="74" t="s">
        <v>199</v>
      </c>
      <c r="D26" s="46">
        <v>60</v>
      </c>
      <c r="E26" s="75">
        <f t="shared" si="20"/>
        <v>416.16</v>
      </c>
      <c r="F26" s="76">
        <f t="shared" si="20"/>
        <v>100.2</v>
      </c>
      <c r="G26" s="76">
        <f t="shared" si="20"/>
        <v>0.6</v>
      </c>
      <c r="H26" s="76">
        <f t="shared" si="20"/>
        <v>22.2</v>
      </c>
      <c r="I26" s="75">
        <f t="shared" si="35"/>
        <v>5.3344867358708186</v>
      </c>
      <c r="J26" s="76">
        <f t="shared" si="21"/>
        <v>3.8579999999999997</v>
      </c>
      <c r="K26" s="76">
        <f t="shared" si="21"/>
        <v>65.585999999999999</v>
      </c>
      <c r="L26" s="75">
        <f t="shared" si="22"/>
        <v>15.759803921568627</v>
      </c>
      <c r="M26" s="76">
        <f t="shared" si="23"/>
        <v>19.812000000000001</v>
      </c>
      <c r="N26" s="76">
        <f t="shared" si="23"/>
        <v>316.99200000000002</v>
      </c>
      <c r="O26" s="75">
        <f t="shared" si="24"/>
        <v>76.170703575547876</v>
      </c>
      <c r="P26" s="76">
        <f t="shared" si="25"/>
        <v>0</v>
      </c>
      <c r="Q26" s="76">
        <f t="shared" si="25"/>
        <v>0</v>
      </c>
      <c r="R26" s="76">
        <f t="shared" si="25"/>
        <v>0.13800000000000001</v>
      </c>
      <c r="S26" s="76">
        <f t="shared" si="26"/>
        <v>1.15368</v>
      </c>
      <c r="T26" s="75">
        <f t="shared" si="27"/>
        <v>0.27722029988465974</v>
      </c>
      <c r="U26" s="76">
        <f t="shared" si="28"/>
        <v>0</v>
      </c>
      <c r="V26" s="76">
        <f t="shared" si="28"/>
        <v>0</v>
      </c>
      <c r="W26" s="76">
        <f>V26*37</f>
        <v>0</v>
      </c>
      <c r="X26" s="76">
        <f t="shared" si="29"/>
        <v>0</v>
      </c>
      <c r="Y26" s="76">
        <f t="shared" si="30"/>
        <v>0</v>
      </c>
      <c r="Z26" s="76">
        <f t="shared" si="30"/>
        <v>0</v>
      </c>
      <c r="AA26" s="76" t="e">
        <f>V26/Y26</f>
        <v>#DIV/0!</v>
      </c>
      <c r="AB26" s="76" t="e">
        <f>V26/Z26</f>
        <v>#DIV/0!</v>
      </c>
      <c r="AC26" s="76">
        <f t="shared" si="31"/>
        <v>0</v>
      </c>
      <c r="AD26" s="76">
        <f t="shared" si="31"/>
        <v>0</v>
      </c>
      <c r="AE26" s="76" t="e">
        <f t="shared" si="32"/>
        <v>#DIV/0!</v>
      </c>
      <c r="AF26" s="76">
        <f t="shared" si="36"/>
        <v>0</v>
      </c>
      <c r="AG26" s="76">
        <f t="shared" si="33"/>
        <v>0</v>
      </c>
      <c r="AH26" s="76">
        <f t="shared" si="33"/>
        <v>0</v>
      </c>
      <c r="AI26" s="76">
        <f t="shared" si="33"/>
        <v>0</v>
      </c>
      <c r="AJ26" s="76">
        <f t="shared" si="33"/>
        <v>0</v>
      </c>
      <c r="AK26" s="76">
        <f t="shared" si="33"/>
        <v>0</v>
      </c>
      <c r="AL26" s="76">
        <f t="shared" si="33"/>
        <v>0</v>
      </c>
      <c r="AM26" s="76">
        <f t="shared" si="33"/>
        <v>60</v>
      </c>
      <c r="AN26" s="76">
        <f t="shared" si="34"/>
        <v>693.60000000000014</v>
      </c>
      <c r="AO26" s="30"/>
      <c r="AP26" s="74" t="s">
        <v>200</v>
      </c>
      <c r="AQ26" s="46">
        <v>100</v>
      </c>
      <c r="AR26" s="76">
        <v>693.6</v>
      </c>
      <c r="AS26" s="76">
        <v>167</v>
      </c>
      <c r="AT26" s="76">
        <v>1</v>
      </c>
      <c r="AU26" s="76">
        <f>AT26*37</f>
        <v>37</v>
      </c>
      <c r="AV26" s="76">
        <v>6.43</v>
      </c>
      <c r="AW26" s="76">
        <f>AV26*17</f>
        <v>109.31</v>
      </c>
      <c r="AX26" s="76">
        <v>33.020000000000003</v>
      </c>
      <c r="AY26" s="76">
        <f>AX26*16</f>
        <v>528.32000000000005</v>
      </c>
      <c r="AZ26" s="76">
        <v>0</v>
      </c>
      <c r="BA26" s="76">
        <v>0</v>
      </c>
      <c r="BB26" s="76">
        <v>0.23</v>
      </c>
      <c r="BC26" s="76">
        <f>BB26*8.36</f>
        <v>1.9227999999999998</v>
      </c>
      <c r="BD26" s="76">
        <v>0</v>
      </c>
      <c r="BE26" s="76">
        <v>0</v>
      </c>
      <c r="BF26" s="76">
        <f>BE26*37</f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100</v>
      </c>
    </row>
    <row r="27" spans="1:70" s="46" customFormat="1">
      <c r="A27" s="46" t="s">
        <v>195</v>
      </c>
      <c r="B27" s="46">
        <v>200</v>
      </c>
      <c r="C27" s="74" t="s">
        <v>65</v>
      </c>
      <c r="D27" s="46">
        <v>42</v>
      </c>
      <c r="E27" s="75">
        <f t="shared" si="20"/>
        <v>31.046399999999998</v>
      </c>
      <c r="F27" s="76">
        <f t="shared" si="20"/>
        <v>7.4273684210526323</v>
      </c>
      <c r="G27" s="76">
        <f t="shared" si="20"/>
        <v>0</v>
      </c>
      <c r="H27" s="76">
        <f t="shared" si="20"/>
        <v>0</v>
      </c>
      <c r="I27" s="75">
        <f t="shared" si="35"/>
        <v>0</v>
      </c>
      <c r="J27" s="76">
        <f t="shared" si="21"/>
        <v>0.24</v>
      </c>
      <c r="K27" s="76">
        <f t="shared" si="21"/>
        <v>4.0799999999999992</v>
      </c>
      <c r="L27" s="75">
        <f t="shared" si="22"/>
        <v>13.141620284477426</v>
      </c>
      <c r="M27" s="76">
        <f t="shared" si="23"/>
        <v>1.56</v>
      </c>
      <c r="N27" s="76">
        <f t="shared" si="23"/>
        <v>24.96</v>
      </c>
      <c r="O27" s="75">
        <f t="shared" si="24"/>
        <v>80.395794681508974</v>
      </c>
      <c r="P27" s="76">
        <f t="shared" si="25"/>
        <v>0</v>
      </c>
      <c r="Q27" s="76">
        <f t="shared" si="25"/>
        <v>0</v>
      </c>
      <c r="R27" s="76">
        <f t="shared" si="25"/>
        <v>0.24</v>
      </c>
      <c r="S27" s="76">
        <f t="shared" si="26"/>
        <v>2.0063999999999997</v>
      </c>
      <c r="T27" s="75">
        <f t="shared" si="27"/>
        <v>6.4625850340136042</v>
      </c>
      <c r="U27" s="76">
        <f t="shared" si="28"/>
        <v>2.0999999999999999E-3</v>
      </c>
      <c r="V27" s="76">
        <f t="shared" si="28"/>
        <v>0</v>
      </c>
      <c r="W27" s="76">
        <f>BF27*($D27/$AQ27)</f>
        <v>0</v>
      </c>
      <c r="X27" s="76">
        <f t="shared" si="29"/>
        <v>0</v>
      </c>
      <c r="Y27" s="76">
        <f t="shared" si="30"/>
        <v>0</v>
      </c>
      <c r="Z27" s="76">
        <f t="shared" si="30"/>
        <v>0</v>
      </c>
      <c r="AA27" s="76" t="e">
        <f>U27/Y27</f>
        <v>#DIV/0!</v>
      </c>
      <c r="AB27" s="76" t="e">
        <f>U27/Z27</f>
        <v>#DIV/0!</v>
      </c>
      <c r="AC27" s="76">
        <f t="shared" si="31"/>
        <v>1.0799999999999998</v>
      </c>
      <c r="AD27" s="76">
        <f t="shared" si="31"/>
        <v>0</v>
      </c>
      <c r="AE27" s="76" t="e">
        <f t="shared" si="32"/>
        <v>#DIV/0!</v>
      </c>
      <c r="AF27" s="76">
        <f t="shared" si="36"/>
        <v>0</v>
      </c>
      <c r="AG27" s="76">
        <f t="shared" si="33"/>
        <v>0.24</v>
      </c>
      <c r="AH27" s="76">
        <f t="shared" si="33"/>
        <v>0.12</v>
      </c>
      <c r="AI27" s="76">
        <f t="shared" si="33"/>
        <v>1.32</v>
      </c>
      <c r="AJ27" s="76">
        <f t="shared" si="33"/>
        <v>0</v>
      </c>
      <c r="AK27" s="76">
        <f t="shared" si="33"/>
        <v>2.1599999999999997</v>
      </c>
      <c r="AL27" s="76">
        <f t="shared" si="33"/>
        <v>0</v>
      </c>
      <c r="AM27" s="76">
        <f t="shared" si="33"/>
        <v>0</v>
      </c>
      <c r="AN27" s="76">
        <f t="shared" si="34"/>
        <v>73.92</v>
      </c>
      <c r="AO27" s="30"/>
      <c r="AP27" s="74" t="s">
        <v>65</v>
      </c>
      <c r="AQ27" s="46">
        <v>100</v>
      </c>
      <c r="AR27" s="76">
        <v>73.92</v>
      </c>
      <c r="AS27" s="76">
        <v>17.684210526315791</v>
      </c>
      <c r="AT27" s="76">
        <v>0</v>
      </c>
      <c r="AU27" s="76">
        <v>0</v>
      </c>
      <c r="AV27" s="76">
        <v>0.5714285714285714</v>
      </c>
      <c r="AW27" s="76">
        <v>9.7142857142857135</v>
      </c>
      <c r="AX27" s="76">
        <v>3.7142857142857144</v>
      </c>
      <c r="AY27" s="76">
        <v>59.428571428571431</v>
      </c>
      <c r="AZ27" s="76">
        <v>0</v>
      </c>
      <c r="BA27" s="76">
        <v>0</v>
      </c>
      <c r="BB27" s="76">
        <v>0.5714285714285714</v>
      </c>
      <c r="BC27" s="76">
        <v>4.7771428571428567</v>
      </c>
      <c r="BD27" s="76">
        <v>5.0000000000000001E-3</v>
      </c>
      <c r="BE27" s="76">
        <v>0</v>
      </c>
      <c r="BF27" s="76">
        <v>0</v>
      </c>
      <c r="BG27" s="76">
        <v>0</v>
      </c>
      <c r="BH27" s="76">
        <v>0</v>
      </c>
      <c r="BI27" s="76">
        <v>2.5714285714285712</v>
      </c>
      <c r="BJ27" s="76">
        <v>0</v>
      </c>
      <c r="BK27" s="76">
        <v>0</v>
      </c>
      <c r="BL27" s="76">
        <v>0.5714285714285714</v>
      </c>
      <c r="BM27" s="76">
        <v>0.2857142857142857</v>
      </c>
      <c r="BN27" s="76">
        <v>3.1428571428571432</v>
      </c>
      <c r="BO27" s="76">
        <v>0</v>
      </c>
      <c r="BP27" s="76">
        <v>5.1428571428571423</v>
      </c>
      <c r="BQ27" s="76">
        <v>0</v>
      </c>
      <c r="BR27" s="76">
        <v>0</v>
      </c>
    </row>
    <row r="28" spans="1:70" s="46" customFormat="1">
      <c r="A28" s="46" t="s">
        <v>195</v>
      </c>
      <c r="B28" s="46">
        <v>200</v>
      </c>
      <c r="C28" s="74" t="s">
        <v>108</v>
      </c>
      <c r="D28" s="46">
        <v>0</v>
      </c>
      <c r="E28" s="75">
        <f t="shared" si="20"/>
        <v>0</v>
      </c>
      <c r="F28" s="76">
        <f t="shared" si="20"/>
        <v>0</v>
      </c>
      <c r="G28" s="76">
        <f t="shared" si="20"/>
        <v>0</v>
      </c>
      <c r="H28" s="76">
        <f t="shared" si="20"/>
        <v>0</v>
      </c>
      <c r="I28" s="75" t="e">
        <f t="shared" si="35"/>
        <v>#DIV/0!</v>
      </c>
      <c r="J28" s="76">
        <f t="shared" si="21"/>
        <v>0</v>
      </c>
      <c r="K28" s="76">
        <f t="shared" si="21"/>
        <v>0</v>
      </c>
      <c r="L28" s="75" t="e">
        <f t="shared" si="22"/>
        <v>#DIV/0!</v>
      </c>
      <c r="M28" s="76">
        <f t="shared" si="23"/>
        <v>0</v>
      </c>
      <c r="N28" s="76">
        <f t="shared" si="23"/>
        <v>0</v>
      </c>
      <c r="O28" s="75" t="e">
        <f t="shared" si="24"/>
        <v>#DIV/0!</v>
      </c>
      <c r="P28" s="76">
        <f t="shared" si="25"/>
        <v>0</v>
      </c>
      <c r="Q28" s="76">
        <f t="shared" si="25"/>
        <v>0</v>
      </c>
      <c r="R28" s="76">
        <f t="shared" si="25"/>
        <v>0</v>
      </c>
      <c r="S28" s="76">
        <f t="shared" si="26"/>
        <v>0</v>
      </c>
      <c r="T28" s="75" t="e">
        <f t="shared" si="27"/>
        <v>#DIV/0!</v>
      </c>
      <c r="U28" s="76">
        <f t="shared" si="28"/>
        <v>0</v>
      </c>
      <c r="V28" s="76">
        <f t="shared" si="28"/>
        <v>0</v>
      </c>
      <c r="W28" s="76">
        <f>V28*37</f>
        <v>0</v>
      </c>
      <c r="X28" s="76" t="e">
        <f t="shared" si="29"/>
        <v>#DIV/0!</v>
      </c>
      <c r="Y28" s="76">
        <f t="shared" si="30"/>
        <v>0</v>
      </c>
      <c r="Z28" s="76">
        <f t="shared" si="30"/>
        <v>0</v>
      </c>
      <c r="AA28" s="76" t="e">
        <f>V28/Y28</f>
        <v>#DIV/0!</v>
      </c>
      <c r="AB28" s="76" t="e">
        <f>V28/Z28</f>
        <v>#DIV/0!</v>
      </c>
      <c r="AC28" s="76">
        <f t="shared" si="31"/>
        <v>0</v>
      </c>
      <c r="AD28" s="76">
        <f t="shared" si="31"/>
        <v>0</v>
      </c>
      <c r="AE28" s="76" t="e">
        <f t="shared" si="32"/>
        <v>#DIV/0!</v>
      </c>
      <c r="AF28" s="76">
        <f t="shared" si="36"/>
        <v>0</v>
      </c>
      <c r="AG28" s="76">
        <f t="shared" si="33"/>
        <v>0</v>
      </c>
      <c r="AH28" s="76">
        <f t="shared" si="33"/>
        <v>0</v>
      </c>
      <c r="AI28" s="76">
        <f t="shared" si="33"/>
        <v>0</v>
      </c>
      <c r="AJ28" s="76">
        <f t="shared" si="33"/>
        <v>0</v>
      </c>
      <c r="AK28" s="76">
        <f t="shared" si="33"/>
        <v>0</v>
      </c>
      <c r="AL28" s="76">
        <f t="shared" si="33"/>
        <v>0</v>
      </c>
      <c r="AM28" s="76">
        <f t="shared" si="33"/>
        <v>0</v>
      </c>
      <c r="AN28" s="76" t="e">
        <f t="shared" si="34"/>
        <v>#DIV/0!</v>
      </c>
      <c r="AO28" s="30"/>
      <c r="AP28" s="74" t="s">
        <v>108</v>
      </c>
      <c r="AQ28" s="46">
        <v>100</v>
      </c>
      <c r="AR28" s="76">
        <v>3696</v>
      </c>
      <c r="AS28" s="76">
        <v>899</v>
      </c>
      <c r="AT28" s="76">
        <v>99.9</v>
      </c>
      <c r="AU28" s="76">
        <f>AT28*37</f>
        <v>3696.3</v>
      </c>
      <c r="AV28" s="76">
        <v>0</v>
      </c>
      <c r="AW28" s="76">
        <f>AV28*17</f>
        <v>0</v>
      </c>
      <c r="AX28" s="76">
        <v>0</v>
      </c>
      <c r="AY28" s="76">
        <f>AX28*16</f>
        <v>0</v>
      </c>
      <c r="AZ28" s="76">
        <v>0</v>
      </c>
      <c r="BA28" s="76">
        <v>0</v>
      </c>
      <c r="BB28" s="76">
        <v>0</v>
      </c>
      <c r="BC28" s="76">
        <f>BB28*8.36</f>
        <v>0</v>
      </c>
      <c r="BD28" s="76">
        <v>0</v>
      </c>
      <c r="BE28" s="76">
        <v>12</v>
      </c>
      <c r="BF28" s="76">
        <f>BE28*37</f>
        <v>444</v>
      </c>
      <c r="BG28" s="76">
        <v>20.5</v>
      </c>
      <c r="BH28" s="76">
        <v>63.5</v>
      </c>
      <c r="BI28" s="76">
        <v>0</v>
      </c>
      <c r="BJ28" s="76">
        <v>0</v>
      </c>
      <c r="BK28" s="76">
        <v>0</v>
      </c>
      <c r="BL28" s="76">
        <v>0</v>
      </c>
      <c r="BM28" s="76">
        <v>49.22</v>
      </c>
      <c r="BN28" s="76">
        <v>0</v>
      </c>
      <c r="BO28" s="76">
        <v>0</v>
      </c>
      <c r="BP28" s="76">
        <v>0</v>
      </c>
      <c r="BQ28" s="76">
        <v>0</v>
      </c>
      <c r="BR28" s="76">
        <v>0</v>
      </c>
    </row>
    <row r="29" spans="1:70" s="46" customFormat="1">
      <c r="A29" s="46" t="s">
        <v>195</v>
      </c>
      <c r="B29" s="46">
        <v>200</v>
      </c>
      <c r="C29" s="74" t="s">
        <v>201</v>
      </c>
      <c r="D29" s="46">
        <v>37.200000000000003</v>
      </c>
      <c r="E29" s="75">
        <f t="shared" si="20"/>
        <v>117.67550400000002</v>
      </c>
      <c r="F29" s="76">
        <f t="shared" si="20"/>
        <v>28.15203444976077</v>
      </c>
      <c r="G29" s="76">
        <f t="shared" si="20"/>
        <v>3.7200000000000004E-2</v>
      </c>
      <c r="H29" s="76">
        <f t="shared" si="20"/>
        <v>1.3764000000000003</v>
      </c>
      <c r="I29" s="75">
        <f t="shared" si="35"/>
        <v>1.169657195604618</v>
      </c>
      <c r="J29" s="76">
        <f t="shared" si="21"/>
        <v>0.66960000000000008</v>
      </c>
      <c r="K29" s="76">
        <f t="shared" si="21"/>
        <v>11.383200000000002</v>
      </c>
      <c r="L29" s="75">
        <f t="shared" si="22"/>
        <v>9.6733811312165692</v>
      </c>
      <c r="M29" s="76">
        <f t="shared" si="23"/>
        <v>6.3240000000000007</v>
      </c>
      <c r="N29" s="76">
        <f t="shared" si="23"/>
        <v>101.18400000000001</v>
      </c>
      <c r="O29" s="75">
        <f t="shared" si="24"/>
        <v>85.985610055258405</v>
      </c>
      <c r="P29" s="76">
        <f t="shared" si="25"/>
        <v>0</v>
      </c>
      <c r="Q29" s="76">
        <f t="shared" si="25"/>
        <v>0</v>
      </c>
      <c r="R29" s="76">
        <f t="shared" si="25"/>
        <v>0.44640000000000007</v>
      </c>
      <c r="S29" s="76">
        <f t="shared" si="26"/>
        <v>3.7319040000000006</v>
      </c>
      <c r="T29" s="75">
        <f t="shared" si="27"/>
        <v>3.1713516179204126</v>
      </c>
      <c r="U29" s="76">
        <f t="shared" si="28"/>
        <v>6.5100000000000019E-3</v>
      </c>
      <c r="V29" s="76">
        <f t="shared" si="28"/>
        <v>0</v>
      </c>
      <c r="W29" s="76">
        <f>V29*37</f>
        <v>0</v>
      </c>
      <c r="X29" s="76">
        <f t="shared" si="29"/>
        <v>0</v>
      </c>
      <c r="Y29" s="76">
        <f t="shared" si="30"/>
        <v>0</v>
      </c>
      <c r="Z29" s="76">
        <f t="shared" si="30"/>
        <v>3.7200000000000004E-2</v>
      </c>
      <c r="AA29" s="76" t="e">
        <f>V29/Y29</f>
        <v>#DIV/0!</v>
      </c>
      <c r="AB29" s="76">
        <f>V29/Z29</f>
        <v>0</v>
      </c>
      <c r="AC29" s="76">
        <f t="shared" si="31"/>
        <v>0.26040000000000002</v>
      </c>
      <c r="AD29" s="76">
        <f t="shared" si="31"/>
        <v>6.063600000000001</v>
      </c>
      <c r="AE29" s="76">
        <f t="shared" si="32"/>
        <v>4.2944785276073615E-2</v>
      </c>
      <c r="AF29" s="76">
        <f t="shared" si="36"/>
        <v>0</v>
      </c>
      <c r="AG29" s="76">
        <f t="shared" si="33"/>
        <v>0.52080000000000004</v>
      </c>
      <c r="AH29" s="76">
        <f t="shared" si="33"/>
        <v>3.7200000000000004E-2</v>
      </c>
      <c r="AI29" s="76">
        <f t="shared" si="33"/>
        <v>2.2320000000000002</v>
      </c>
      <c r="AJ29" s="76">
        <f t="shared" si="33"/>
        <v>0</v>
      </c>
      <c r="AK29" s="76">
        <f t="shared" si="33"/>
        <v>0</v>
      </c>
      <c r="AL29" s="76">
        <f t="shared" si="33"/>
        <v>0</v>
      </c>
      <c r="AM29" s="76">
        <f t="shared" si="33"/>
        <v>0</v>
      </c>
      <c r="AN29" s="76">
        <f t="shared" si="34"/>
        <v>316.33199999999999</v>
      </c>
      <c r="AO29" s="30"/>
      <c r="AP29" s="74" t="s">
        <v>201</v>
      </c>
      <c r="AQ29" s="46">
        <v>100</v>
      </c>
      <c r="AR29" s="76">
        <v>316.33199999999999</v>
      </c>
      <c r="AS29" s="76">
        <v>75.677511961722487</v>
      </c>
      <c r="AT29" s="76">
        <v>0.1</v>
      </c>
      <c r="AU29" s="76">
        <v>3.7</v>
      </c>
      <c r="AV29" s="76">
        <v>1.8</v>
      </c>
      <c r="AW29" s="76">
        <v>30.6</v>
      </c>
      <c r="AX29" s="76">
        <v>17</v>
      </c>
      <c r="AY29" s="76">
        <v>272</v>
      </c>
      <c r="AZ29" s="76">
        <v>0</v>
      </c>
      <c r="BA29" s="76">
        <v>0</v>
      </c>
      <c r="BB29" s="76">
        <v>1.2</v>
      </c>
      <c r="BC29" s="76">
        <v>10.031999999999998</v>
      </c>
      <c r="BD29" s="76">
        <v>1.7500000000000002E-2</v>
      </c>
      <c r="BE29" s="76">
        <v>0</v>
      </c>
      <c r="BF29" s="76">
        <v>0</v>
      </c>
      <c r="BG29" s="76">
        <v>0</v>
      </c>
      <c r="BH29" s="76">
        <v>0.1</v>
      </c>
      <c r="BI29" s="76">
        <v>0.7</v>
      </c>
      <c r="BJ29" s="76">
        <v>16.3</v>
      </c>
      <c r="BK29" s="76">
        <v>0</v>
      </c>
      <c r="BL29" s="76">
        <v>1.4</v>
      </c>
      <c r="BM29" s="76">
        <v>0.1</v>
      </c>
      <c r="BN29" s="76">
        <v>6</v>
      </c>
      <c r="BO29" s="76">
        <v>0</v>
      </c>
      <c r="BP29" s="76">
        <v>0</v>
      </c>
      <c r="BQ29" s="76">
        <v>0</v>
      </c>
      <c r="BR29" s="76">
        <v>0</v>
      </c>
    </row>
    <row r="30" spans="1:70" s="46" customFormat="1">
      <c r="A30" s="46" t="s">
        <v>195</v>
      </c>
      <c r="B30" s="46">
        <v>200</v>
      </c>
      <c r="C30" s="74" t="s">
        <v>202</v>
      </c>
      <c r="D30" s="46">
        <v>35.5</v>
      </c>
      <c r="E30" s="75">
        <f t="shared" si="20"/>
        <v>98.69</v>
      </c>
      <c r="F30" s="76">
        <f t="shared" si="20"/>
        <v>23.43</v>
      </c>
      <c r="G30" s="76">
        <f t="shared" si="20"/>
        <v>0.42599999999999999</v>
      </c>
      <c r="H30" s="76">
        <f t="shared" si="20"/>
        <v>15.761999999999999</v>
      </c>
      <c r="I30" s="75">
        <f t="shared" si="35"/>
        <v>15.971223021582734</v>
      </c>
      <c r="J30" s="76">
        <f t="shared" si="21"/>
        <v>0.56799999999999995</v>
      </c>
      <c r="K30" s="76">
        <f t="shared" si="21"/>
        <v>9.6560000000000006</v>
      </c>
      <c r="L30" s="75">
        <f t="shared" si="22"/>
        <v>9.7841726618705049</v>
      </c>
      <c r="M30" s="76">
        <f t="shared" si="23"/>
        <v>4.5794999999999995</v>
      </c>
      <c r="N30" s="76">
        <f t="shared" si="23"/>
        <v>73.271999999999991</v>
      </c>
      <c r="O30" s="75">
        <f t="shared" si="24"/>
        <v>74.244604316546756</v>
      </c>
      <c r="P30" s="76">
        <f t="shared" si="25"/>
        <v>0</v>
      </c>
      <c r="Q30" s="76">
        <f t="shared" si="25"/>
        <v>0</v>
      </c>
      <c r="R30" s="76">
        <f t="shared" si="25"/>
        <v>2.2364999999999999</v>
      </c>
      <c r="S30" s="76">
        <f t="shared" si="26"/>
        <v>18.697139999999997</v>
      </c>
      <c r="T30" s="75">
        <f t="shared" si="27"/>
        <v>18.945323741007194</v>
      </c>
      <c r="U30" s="76">
        <f t="shared" si="28"/>
        <v>3.5499999999999998E-3</v>
      </c>
      <c r="V30" s="76">
        <f t="shared" si="28"/>
        <v>7.0999999999999994E-2</v>
      </c>
      <c r="W30" s="76">
        <f>V30*37</f>
        <v>2.6269999999999998</v>
      </c>
      <c r="X30" s="76">
        <f t="shared" si="29"/>
        <v>2.6618705035971222</v>
      </c>
      <c r="Y30" s="76">
        <f t="shared" si="30"/>
        <v>0.17749999999999999</v>
      </c>
      <c r="Z30" s="76">
        <f t="shared" si="30"/>
        <v>7.0999999999999994E-2</v>
      </c>
      <c r="AA30" s="76">
        <f>V30/Y30</f>
        <v>0.39999999999999997</v>
      </c>
      <c r="AB30" s="76">
        <f>V30/Z30</f>
        <v>1</v>
      </c>
      <c r="AC30" s="76">
        <f t="shared" si="31"/>
        <v>2.0945</v>
      </c>
      <c r="AD30" s="76">
        <f t="shared" si="31"/>
        <v>2.2719999999999998</v>
      </c>
      <c r="AE30" s="76">
        <f t="shared" si="32"/>
        <v>0.92187500000000011</v>
      </c>
      <c r="AF30" s="76"/>
      <c r="AG30" s="76"/>
      <c r="AH30" s="76"/>
      <c r="AI30" s="76"/>
      <c r="AJ30" s="76"/>
      <c r="AK30" s="76"/>
      <c r="AL30" s="76"/>
      <c r="AM30" s="76">
        <f>BR30*($D30/$AQ30)</f>
        <v>0</v>
      </c>
      <c r="AN30" s="76">
        <f t="shared" si="34"/>
        <v>278</v>
      </c>
      <c r="AO30" s="30"/>
      <c r="AP30" s="74" t="s">
        <v>202</v>
      </c>
      <c r="AQ30" s="46">
        <v>100</v>
      </c>
      <c r="AR30" s="76">
        <v>278</v>
      </c>
      <c r="AS30" s="76">
        <v>66</v>
      </c>
      <c r="AT30" s="76">
        <v>1.2</v>
      </c>
      <c r="AU30" s="76">
        <f>AT30*37</f>
        <v>44.4</v>
      </c>
      <c r="AV30" s="76">
        <v>1.6</v>
      </c>
      <c r="AW30" s="76">
        <f>AV30*17</f>
        <v>27.200000000000003</v>
      </c>
      <c r="AX30" s="76">
        <v>12.9</v>
      </c>
      <c r="AY30" s="76">
        <f>AX30*16</f>
        <v>206.4</v>
      </c>
      <c r="AZ30" s="76">
        <v>0</v>
      </c>
      <c r="BA30" s="76">
        <v>0</v>
      </c>
      <c r="BB30" s="76">
        <v>6.3</v>
      </c>
      <c r="BC30" s="76">
        <f>BB30*8.36</f>
        <v>52.667999999999992</v>
      </c>
      <c r="BD30" s="76">
        <v>0.01</v>
      </c>
      <c r="BE30" s="76">
        <v>0.2</v>
      </c>
      <c r="BF30" s="76">
        <f>BE30*37</f>
        <v>7.4</v>
      </c>
      <c r="BG30" s="76">
        <v>0.5</v>
      </c>
      <c r="BH30" s="76">
        <v>0.2</v>
      </c>
      <c r="BI30" s="76">
        <v>5.9</v>
      </c>
      <c r="BJ30" s="76">
        <v>6.4</v>
      </c>
      <c r="BK30" s="76"/>
      <c r="BL30" s="76"/>
      <c r="BM30" s="76"/>
      <c r="BN30" s="76"/>
      <c r="BO30" s="76"/>
      <c r="BP30" s="76"/>
      <c r="BQ30" s="76"/>
      <c r="BR30" s="76">
        <v>0</v>
      </c>
    </row>
    <row r="31" spans="1:70" s="46" customFormat="1">
      <c r="A31" s="46" t="s">
        <v>195</v>
      </c>
      <c r="B31" s="46">
        <v>200</v>
      </c>
      <c r="C31" s="74"/>
      <c r="E31" s="75"/>
      <c r="F31" s="76"/>
      <c r="G31" s="76"/>
      <c r="H31" s="76"/>
      <c r="I31" s="75"/>
      <c r="J31" s="76"/>
      <c r="K31" s="76"/>
      <c r="L31" s="75"/>
      <c r="M31" s="76"/>
      <c r="N31" s="76"/>
      <c r="O31" s="75"/>
      <c r="P31" s="76"/>
      <c r="Q31" s="76"/>
      <c r="R31" s="76"/>
      <c r="S31" s="76"/>
      <c r="T31" s="75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30"/>
      <c r="AP31" s="74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</row>
    <row r="32" spans="1:70" s="46" customFormat="1" ht="15" customHeight="1">
      <c r="A32" s="46" t="s">
        <v>195</v>
      </c>
      <c r="B32" s="46">
        <v>200</v>
      </c>
      <c r="C32" s="86" t="s">
        <v>203</v>
      </c>
      <c r="D32" s="46">
        <v>20.3</v>
      </c>
      <c r="E32" s="75">
        <f t="shared" ref="E32:H41" si="37">AR32*($D32/$AQ32)</f>
        <v>292.92900000000003</v>
      </c>
      <c r="F32" s="76">
        <f t="shared" si="37"/>
        <v>69.02000000000001</v>
      </c>
      <c r="G32" s="76">
        <f t="shared" si="37"/>
        <v>0.54810000000000003</v>
      </c>
      <c r="H32" s="76">
        <f t="shared" si="37"/>
        <v>20.279700000000002</v>
      </c>
      <c r="I32" s="75">
        <f t="shared" ref="I32:I41" si="38">H32/$E32*100</f>
        <v>6.9230769230769234</v>
      </c>
      <c r="J32" s="76">
        <f t="shared" ref="J32:K41" si="39">AV32*($D32/$AQ32)</f>
        <v>2.1924000000000001</v>
      </c>
      <c r="K32" s="76">
        <f t="shared" si="39"/>
        <v>37.270800000000008</v>
      </c>
      <c r="L32" s="75">
        <f t="shared" ref="L32:L41" si="40">K32/$E32*100</f>
        <v>12.723492723492724</v>
      </c>
      <c r="M32" s="76">
        <f t="shared" ref="M32:N41" si="41">AX32*($D32/$AQ32)</f>
        <v>13.844600000000002</v>
      </c>
      <c r="N32" s="76">
        <f t="shared" si="41"/>
        <v>221.51360000000003</v>
      </c>
      <c r="O32" s="75">
        <f t="shared" ref="O32:O41" si="42">N32/$E32*100</f>
        <v>75.620235620235619</v>
      </c>
      <c r="P32" s="76">
        <f t="shared" ref="P32:R41" si="43">AZ32*($D32/$AQ32)</f>
        <v>0</v>
      </c>
      <c r="Q32" s="76">
        <f t="shared" si="43"/>
        <v>0</v>
      </c>
      <c r="R32" s="76">
        <f t="shared" si="43"/>
        <v>1.7052000000000003</v>
      </c>
      <c r="S32" s="76">
        <f t="shared" ref="S32:S41" si="44">R32*8.36</f>
        <v>14.255472000000001</v>
      </c>
      <c r="T32" s="75">
        <f t="shared" ref="T32:T41" si="45">S32/$E32*100</f>
        <v>4.8665280665280664</v>
      </c>
      <c r="U32" s="76">
        <f t="shared" ref="U32:V41" si="46">BD32*($D32/$AQ32)</f>
        <v>0.25375000000000003</v>
      </c>
      <c r="V32" s="76">
        <f t="shared" si="46"/>
        <v>0.12789</v>
      </c>
      <c r="W32" s="76">
        <f t="shared" ref="W32:W41" si="47">V32*37</f>
        <v>4.7319300000000002</v>
      </c>
      <c r="X32" s="76">
        <f t="shared" ref="X32:X41" si="48">W32/$E32*100</f>
        <v>1.6153846153846154</v>
      </c>
      <c r="Y32" s="76"/>
      <c r="Z32" s="76"/>
      <c r="AA32" s="76"/>
      <c r="AB32" s="76"/>
      <c r="AC32" s="76">
        <f t="shared" ref="AC32:AD41" si="49">BI32*($D32/$AQ32)</f>
        <v>0.26593000000000006</v>
      </c>
      <c r="AD32" s="76"/>
      <c r="AE32" s="76"/>
      <c r="AF32" s="76"/>
      <c r="AG32" s="76"/>
      <c r="AH32" s="76"/>
      <c r="AI32" s="76"/>
      <c r="AJ32" s="76"/>
      <c r="AK32" s="76"/>
      <c r="AL32" s="76"/>
      <c r="AM32" s="76">
        <f t="shared" ref="AM32:AM41" si="50">BR32*($D32/$AQ32)</f>
        <v>19.9955</v>
      </c>
      <c r="AN32" s="76">
        <f t="shared" ref="AN32:AN41" si="51">E32/D32*100</f>
        <v>1443.0000000000002</v>
      </c>
      <c r="AO32" s="30"/>
      <c r="AP32" s="86" t="s">
        <v>203</v>
      </c>
      <c r="AQ32" s="46">
        <v>100</v>
      </c>
      <c r="AR32" s="76">
        <v>1443</v>
      </c>
      <c r="AS32" s="76">
        <v>340</v>
      </c>
      <c r="AT32" s="76">
        <v>2.7</v>
      </c>
      <c r="AU32" s="76">
        <f>AT32*37</f>
        <v>99.9</v>
      </c>
      <c r="AV32" s="76">
        <v>10.8</v>
      </c>
      <c r="AW32" s="76">
        <f>AV32*17</f>
        <v>183.60000000000002</v>
      </c>
      <c r="AX32" s="76">
        <v>68.2</v>
      </c>
      <c r="AY32" s="76">
        <f>AX32*16</f>
        <v>1091.2</v>
      </c>
      <c r="AZ32" s="76">
        <v>0</v>
      </c>
      <c r="BA32" s="76">
        <v>0</v>
      </c>
      <c r="BB32" s="76">
        <v>8.4</v>
      </c>
      <c r="BC32" s="76">
        <f>BB32*8.36</f>
        <v>70.224000000000004</v>
      </c>
      <c r="BD32" s="76">
        <v>1.25</v>
      </c>
      <c r="BE32" s="76">
        <v>0.63</v>
      </c>
      <c r="BF32" s="76">
        <f>BE32*37</f>
        <v>23.31</v>
      </c>
      <c r="BG32" s="76"/>
      <c r="BH32" s="76"/>
      <c r="BI32" s="76">
        <v>1.31</v>
      </c>
      <c r="BJ32" s="76"/>
      <c r="BK32" s="76"/>
      <c r="BL32" s="76"/>
      <c r="BM32" s="76"/>
      <c r="BN32" s="76"/>
      <c r="BO32" s="76"/>
      <c r="BP32" s="76"/>
      <c r="BQ32" s="76"/>
      <c r="BR32" s="76">
        <v>98.5</v>
      </c>
    </row>
    <row r="33" spans="1:70" s="46" customFormat="1" ht="15" customHeight="1">
      <c r="A33" s="46" t="s">
        <v>195</v>
      </c>
      <c r="B33" s="46">
        <v>200</v>
      </c>
      <c r="C33" s="86" t="s">
        <v>72</v>
      </c>
      <c r="D33" s="46">
        <v>8.1999999999999993</v>
      </c>
      <c r="E33" s="75">
        <f t="shared" si="37"/>
        <v>71.904160000000005</v>
      </c>
      <c r="F33" s="76">
        <f t="shared" si="37"/>
        <v>17.201952153110049</v>
      </c>
      <c r="G33" s="76">
        <f t="shared" si="37"/>
        <v>8.2000000000000003E-2</v>
      </c>
      <c r="H33" s="76">
        <f t="shared" si="37"/>
        <v>3.0339999999999998</v>
      </c>
      <c r="I33" s="75">
        <f t="shared" si="38"/>
        <v>4.219505519569382</v>
      </c>
      <c r="J33" s="76">
        <f t="shared" si="39"/>
        <v>0.41</v>
      </c>
      <c r="K33" s="76">
        <f t="shared" si="39"/>
        <v>6.97</v>
      </c>
      <c r="L33" s="75">
        <f t="shared" si="40"/>
        <v>9.6934586260377689</v>
      </c>
      <c r="M33" s="76">
        <f t="shared" si="41"/>
        <v>3.5259999999999998</v>
      </c>
      <c r="N33" s="76">
        <f t="shared" si="41"/>
        <v>56.415999999999997</v>
      </c>
      <c r="O33" s="75">
        <f t="shared" si="42"/>
        <v>78.459994526046884</v>
      </c>
      <c r="P33" s="76">
        <f t="shared" si="43"/>
        <v>0</v>
      </c>
      <c r="Q33" s="76">
        <f t="shared" si="43"/>
        <v>0</v>
      </c>
      <c r="R33" s="76">
        <f t="shared" si="43"/>
        <v>0.65600000000000003</v>
      </c>
      <c r="S33" s="76">
        <f t="shared" si="44"/>
        <v>5.4841600000000001</v>
      </c>
      <c r="T33" s="75">
        <f t="shared" si="45"/>
        <v>7.6270413283459533</v>
      </c>
      <c r="U33" s="76">
        <f t="shared" si="46"/>
        <v>1.1479999999999999E-2</v>
      </c>
      <c r="V33" s="76">
        <f t="shared" si="46"/>
        <v>0</v>
      </c>
      <c r="W33" s="76">
        <f t="shared" si="47"/>
        <v>0</v>
      </c>
      <c r="X33" s="76">
        <f t="shared" si="48"/>
        <v>0</v>
      </c>
      <c r="Y33" s="76">
        <f t="shared" ref="Y33:Z41" si="52">BG33*($D33/$AQ33)</f>
        <v>0</v>
      </c>
      <c r="Z33" s="76">
        <f t="shared" si="52"/>
        <v>0</v>
      </c>
      <c r="AA33" s="76" t="e">
        <f t="shared" ref="AA33:AA41" si="53">V33/Y33</f>
        <v>#DIV/0!</v>
      </c>
      <c r="AB33" s="76" t="e">
        <f t="shared" ref="AB33:AB41" si="54">V33/Z33</f>
        <v>#DIV/0!</v>
      </c>
      <c r="AC33" s="76">
        <f t="shared" si="49"/>
        <v>3.5259999999999998</v>
      </c>
      <c r="AD33" s="76">
        <f t="shared" si="49"/>
        <v>0</v>
      </c>
      <c r="AE33" s="76" t="e">
        <f t="shared" ref="AE33:AE41" si="55">AC33/AD33</f>
        <v>#DIV/0!</v>
      </c>
      <c r="AF33" s="76">
        <f t="shared" ref="AF33:AL41" si="56">BK33*($D33/$AQ33)</f>
        <v>0</v>
      </c>
      <c r="AG33" s="76">
        <f t="shared" si="56"/>
        <v>1.804</v>
      </c>
      <c r="AH33" s="76">
        <f t="shared" si="56"/>
        <v>0</v>
      </c>
      <c r="AI33" s="76">
        <f t="shared" si="56"/>
        <v>0</v>
      </c>
      <c r="AJ33" s="76">
        <f t="shared" si="56"/>
        <v>0</v>
      </c>
      <c r="AK33" s="76">
        <f t="shared" si="56"/>
        <v>52.889999999999993</v>
      </c>
      <c r="AL33" s="76">
        <f t="shared" si="56"/>
        <v>0</v>
      </c>
      <c r="AM33" s="76">
        <f t="shared" si="50"/>
        <v>0</v>
      </c>
      <c r="AN33" s="76">
        <f t="shared" si="51"/>
        <v>876.88000000000011</v>
      </c>
      <c r="AO33" s="30"/>
      <c r="AP33" s="86" t="s">
        <v>72</v>
      </c>
      <c r="AQ33" s="46">
        <v>10</v>
      </c>
      <c r="AR33" s="76">
        <v>87.688000000000002</v>
      </c>
      <c r="AS33" s="76">
        <v>20.977990430622011</v>
      </c>
      <c r="AT33" s="76">
        <v>0.1</v>
      </c>
      <c r="AU33" s="76">
        <v>3.7</v>
      </c>
      <c r="AV33" s="76">
        <v>0.5</v>
      </c>
      <c r="AW33" s="76">
        <v>8.5</v>
      </c>
      <c r="AX33" s="76">
        <v>4.3</v>
      </c>
      <c r="AY33" s="76">
        <v>68.8</v>
      </c>
      <c r="AZ33" s="76">
        <v>0</v>
      </c>
      <c r="BA33" s="76">
        <v>0</v>
      </c>
      <c r="BB33" s="76">
        <v>0.8</v>
      </c>
      <c r="BC33" s="76">
        <v>6.6879999999999997</v>
      </c>
      <c r="BD33" s="76">
        <v>1.4E-2</v>
      </c>
      <c r="BE33" s="76">
        <v>0</v>
      </c>
      <c r="BF33" s="76">
        <v>0</v>
      </c>
      <c r="BG33" s="76">
        <v>0</v>
      </c>
      <c r="BH33" s="76">
        <v>0</v>
      </c>
      <c r="BI33" s="76">
        <v>4.3</v>
      </c>
      <c r="BJ33" s="76">
        <v>0</v>
      </c>
      <c r="BK33" s="76">
        <v>0</v>
      </c>
      <c r="BL33" s="76">
        <v>2.2000000000000002</v>
      </c>
      <c r="BM33" s="76">
        <v>0</v>
      </c>
      <c r="BN33" s="76">
        <v>0</v>
      </c>
      <c r="BO33" s="76">
        <v>0</v>
      </c>
      <c r="BP33" s="76">
        <v>64.5</v>
      </c>
      <c r="BQ33" s="76">
        <v>0</v>
      </c>
      <c r="BR33" s="76">
        <v>0</v>
      </c>
    </row>
    <row r="34" spans="1:70" s="46" customFormat="1" ht="15" customHeight="1">
      <c r="A34" s="46" t="s">
        <v>195</v>
      </c>
      <c r="B34" s="46">
        <v>200</v>
      </c>
      <c r="C34" s="86" t="s">
        <v>104</v>
      </c>
      <c r="D34" s="46">
        <v>7</v>
      </c>
      <c r="E34" s="75">
        <f t="shared" si="37"/>
        <v>214.13000000000002</v>
      </c>
      <c r="F34" s="76">
        <f t="shared" si="37"/>
        <v>52.080000000000005</v>
      </c>
      <c r="G34" s="76">
        <f t="shared" si="37"/>
        <v>5.7540000000000004</v>
      </c>
      <c r="H34" s="76">
        <f t="shared" si="37"/>
        <v>212.89800000000002</v>
      </c>
      <c r="I34" s="75">
        <f t="shared" si="38"/>
        <v>99.42464857796665</v>
      </c>
      <c r="J34" s="76">
        <f t="shared" si="39"/>
        <v>4.2000000000000003E-2</v>
      </c>
      <c r="K34" s="76">
        <f t="shared" si="39"/>
        <v>0.71399999999999997</v>
      </c>
      <c r="L34" s="75">
        <f t="shared" si="40"/>
        <v>0.33344230140568809</v>
      </c>
      <c r="M34" s="76">
        <f t="shared" si="41"/>
        <v>4.2000000000000003E-2</v>
      </c>
      <c r="N34" s="76">
        <f t="shared" si="41"/>
        <v>0.67200000000000004</v>
      </c>
      <c r="O34" s="75">
        <f t="shared" si="42"/>
        <v>0.3138280483818241</v>
      </c>
      <c r="P34" s="76">
        <f t="shared" si="43"/>
        <v>0</v>
      </c>
      <c r="Q34" s="76">
        <f t="shared" si="43"/>
        <v>0</v>
      </c>
      <c r="R34" s="76">
        <f t="shared" si="43"/>
        <v>0</v>
      </c>
      <c r="S34" s="76">
        <f t="shared" si="44"/>
        <v>0</v>
      </c>
      <c r="T34" s="75">
        <f t="shared" si="45"/>
        <v>0</v>
      </c>
      <c r="U34" s="76">
        <f t="shared" si="46"/>
        <v>0.10570000000000002</v>
      </c>
      <c r="V34" s="76">
        <f t="shared" si="46"/>
        <v>3.6470000000000002</v>
      </c>
      <c r="W34" s="76">
        <f t="shared" si="47"/>
        <v>134.93900000000002</v>
      </c>
      <c r="X34" s="76">
        <f t="shared" si="48"/>
        <v>63.017325923504416</v>
      </c>
      <c r="Y34" s="76">
        <f t="shared" si="52"/>
        <v>1.4630000000000001</v>
      </c>
      <c r="Z34" s="76">
        <f t="shared" si="52"/>
        <v>0.19600000000000001</v>
      </c>
      <c r="AA34" s="76">
        <f t="shared" si="53"/>
        <v>2.4928229665071773</v>
      </c>
      <c r="AB34" s="76">
        <f t="shared" si="54"/>
        <v>18.607142857142858</v>
      </c>
      <c r="AC34" s="76">
        <f t="shared" si="49"/>
        <v>4.2000000000000003E-2</v>
      </c>
      <c r="AD34" s="76">
        <f t="shared" si="49"/>
        <v>0</v>
      </c>
      <c r="AE34" s="76" t="e">
        <f t="shared" si="55"/>
        <v>#DIV/0!</v>
      </c>
      <c r="AF34" s="76">
        <f t="shared" si="56"/>
        <v>14.910000000000002</v>
      </c>
      <c r="AG34" s="76">
        <f t="shared" si="56"/>
        <v>0</v>
      </c>
      <c r="AH34" s="76">
        <f t="shared" si="56"/>
        <v>0.14000000000000001</v>
      </c>
      <c r="AI34" s="76">
        <f t="shared" si="56"/>
        <v>0</v>
      </c>
      <c r="AJ34" s="76">
        <f t="shared" si="56"/>
        <v>5.3200000000000004E-2</v>
      </c>
      <c r="AK34" s="76">
        <f t="shared" si="56"/>
        <v>30.1</v>
      </c>
      <c r="AL34" s="76">
        <f t="shared" si="56"/>
        <v>57.050000000000004</v>
      </c>
      <c r="AM34" s="76">
        <f t="shared" si="50"/>
        <v>0</v>
      </c>
      <c r="AN34" s="76">
        <f t="shared" si="51"/>
        <v>3059.0000000000005</v>
      </c>
      <c r="AO34" s="30"/>
      <c r="AP34" s="86" t="s">
        <v>103</v>
      </c>
      <c r="AQ34" s="46">
        <v>100</v>
      </c>
      <c r="AR34" s="76">
        <v>3059</v>
      </c>
      <c r="AS34" s="76">
        <v>744</v>
      </c>
      <c r="AT34" s="76">
        <v>82.2</v>
      </c>
      <c r="AU34" s="76">
        <f>AT34*37</f>
        <v>3041.4</v>
      </c>
      <c r="AV34" s="76">
        <v>0.6</v>
      </c>
      <c r="AW34" s="76">
        <f>AV34*17</f>
        <v>10.199999999999999</v>
      </c>
      <c r="AX34" s="76">
        <v>0.6</v>
      </c>
      <c r="AY34" s="76">
        <f>AX34*16</f>
        <v>9.6</v>
      </c>
      <c r="AZ34" s="76">
        <v>0</v>
      </c>
      <c r="BA34" s="76">
        <v>0</v>
      </c>
      <c r="BB34" s="76">
        <v>0</v>
      </c>
      <c r="BC34" s="76">
        <v>0</v>
      </c>
      <c r="BD34" s="76">
        <v>1.51</v>
      </c>
      <c r="BE34" s="76">
        <v>52.1</v>
      </c>
      <c r="BF34" s="76">
        <f>BE34*37</f>
        <v>1927.7</v>
      </c>
      <c r="BG34" s="76">
        <v>20.9</v>
      </c>
      <c r="BH34" s="76">
        <v>2.8</v>
      </c>
      <c r="BI34" s="76">
        <v>0.6</v>
      </c>
      <c r="BJ34" s="76">
        <v>0</v>
      </c>
      <c r="BK34" s="76">
        <v>213</v>
      </c>
      <c r="BL34" s="76">
        <v>0</v>
      </c>
      <c r="BM34" s="76">
        <v>2</v>
      </c>
      <c r="BN34" s="76">
        <v>0</v>
      </c>
      <c r="BO34" s="76">
        <v>0.76</v>
      </c>
      <c r="BP34" s="76">
        <v>430</v>
      </c>
      <c r="BQ34" s="76">
        <v>815</v>
      </c>
      <c r="BR34" s="76">
        <v>0</v>
      </c>
    </row>
    <row r="35" spans="1:70" s="46" customFormat="1" ht="15" customHeight="1">
      <c r="A35" s="46" t="s">
        <v>195</v>
      </c>
      <c r="B35" s="46">
        <v>200</v>
      </c>
      <c r="C35" s="86" t="s">
        <v>204</v>
      </c>
      <c r="D35" s="46">
        <v>3</v>
      </c>
      <c r="E35" s="75">
        <f t="shared" si="37"/>
        <v>35.548200000000001</v>
      </c>
      <c r="F35" s="76">
        <f t="shared" si="37"/>
        <v>8.5043540669856466</v>
      </c>
      <c r="G35" s="76">
        <f t="shared" si="37"/>
        <v>6.0000000000000001E-3</v>
      </c>
      <c r="H35" s="76">
        <f t="shared" si="37"/>
        <v>0.222</v>
      </c>
      <c r="I35" s="75">
        <f t="shared" si="38"/>
        <v>0.62450419430519688</v>
      </c>
      <c r="J35" s="76">
        <f t="shared" si="39"/>
        <v>9.8999999999999991E-2</v>
      </c>
      <c r="K35" s="76">
        <f t="shared" si="39"/>
        <v>1.6829999999999998</v>
      </c>
      <c r="L35" s="75">
        <f t="shared" si="40"/>
        <v>4.7344169325029108</v>
      </c>
      <c r="M35" s="76">
        <f t="shared" si="41"/>
        <v>2.04</v>
      </c>
      <c r="N35" s="76">
        <f t="shared" si="41"/>
        <v>32.64</v>
      </c>
      <c r="O35" s="75">
        <f t="shared" si="42"/>
        <v>91.818995054601913</v>
      </c>
      <c r="P35" s="76">
        <f t="shared" si="43"/>
        <v>0</v>
      </c>
      <c r="Q35" s="76">
        <f t="shared" si="43"/>
        <v>0</v>
      </c>
      <c r="R35" s="76">
        <f t="shared" si="43"/>
        <v>0.12</v>
      </c>
      <c r="S35" s="76">
        <f t="shared" si="44"/>
        <v>1.0031999999999999</v>
      </c>
      <c r="T35" s="75">
        <f t="shared" si="45"/>
        <v>2.8220838185899702</v>
      </c>
      <c r="U35" s="76">
        <f t="shared" si="46"/>
        <v>7.5000000000000002E-4</v>
      </c>
      <c r="V35" s="76">
        <f t="shared" si="46"/>
        <v>3.0000000000000001E-3</v>
      </c>
      <c r="W35" s="76">
        <f t="shared" si="47"/>
        <v>0.111</v>
      </c>
      <c r="X35" s="76">
        <f t="shared" si="48"/>
        <v>0.31225209715259844</v>
      </c>
      <c r="Y35" s="76">
        <f t="shared" si="52"/>
        <v>3.0000000000000001E-3</v>
      </c>
      <c r="Z35" s="76">
        <f t="shared" si="52"/>
        <v>0</v>
      </c>
      <c r="AA35" s="76">
        <f t="shared" si="53"/>
        <v>1</v>
      </c>
      <c r="AB35" s="76" t="e">
        <f t="shared" si="54"/>
        <v>#DIV/0!</v>
      </c>
      <c r="AC35" s="76">
        <f t="shared" si="49"/>
        <v>2.04</v>
      </c>
      <c r="AD35" s="76">
        <f t="shared" si="49"/>
        <v>0</v>
      </c>
      <c r="AE35" s="76" t="e">
        <f t="shared" si="55"/>
        <v>#DIV/0!</v>
      </c>
      <c r="AF35" s="76">
        <f t="shared" si="56"/>
        <v>0</v>
      </c>
      <c r="AG35" s="76">
        <f t="shared" si="56"/>
        <v>0.23399999999999999</v>
      </c>
      <c r="AH35" s="76">
        <f t="shared" si="56"/>
        <v>0</v>
      </c>
      <c r="AI35" s="76">
        <f t="shared" si="56"/>
        <v>0</v>
      </c>
      <c r="AJ35" s="76">
        <f t="shared" si="56"/>
        <v>0</v>
      </c>
      <c r="AK35" s="76">
        <f t="shared" si="56"/>
        <v>1.2</v>
      </c>
      <c r="AL35" s="76">
        <f t="shared" si="56"/>
        <v>0</v>
      </c>
      <c r="AM35" s="76">
        <f t="shared" si="50"/>
        <v>0</v>
      </c>
      <c r="AN35" s="76">
        <f t="shared" si="51"/>
        <v>1184.94</v>
      </c>
      <c r="AO35" s="30"/>
      <c r="AP35" s="86" t="s">
        <v>204</v>
      </c>
      <c r="AQ35" s="46">
        <v>100</v>
      </c>
      <c r="AR35" s="76">
        <v>1184.94</v>
      </c>
      <c r="AS35" s="76">
        <v>283.47846889952154</v>
      </c>
      <c r="AT35" s="76">
        <v>0.2</v>
      </c>
      <c r="AU35" s="76">
        <v>7.4</v>
      </c>
      <c r="AV35" s="76">
        <v>3.3</v>
      </c>
      <c r="AW35" s="76">
        <v>56.099999999999994</v>
      </c>
      <c r="AX35" s="76">
        <v>68</v>
      </c>
      <c r="AY35" s="76">
        <v>1088</v>
      </c>
      <c r="AZ35" s="76">
        <v>0</v>
      </c>
      <c r="BA35" s="76">
        <v>0</v>
      </c>
      <c r="BB35" s="76">
        <v>4</v>
      </c>
      <c r="BC35" s="76">
        <v>33.44</v>
      </c>
      <c r="BD35" s="76">
        <v>2.5000000000000001E-2</v>
      </c>
      <c r="BE35" s="76">
        <v>0.1</v>
      </c>
      <c r="BF35" s="76">
        <v>3.7</v>
      </c>
      <c r="BG35" s="76">
        <v>0.1</v>
      </c>
      <c r="BH35" s="76">
        <v>0</v>
      </c>
      <c r="BI35" s="76">
        <v>68</v>
      </c>
      <c r="BJ35" s="76">
        <v>0</v>
      </c>
      <c r="BK35" s="76">
        <v>0</v>
      </c>
      <c r="BL35" s="76">
        <v>7.8</v>
      </c>
      <c r="BM35" s="76">
        <v>0</v>
      </c>
      <c r="BN35" s="76">
        <v>0</v>
      </c>
      <c r="BO35" s="76">
        <v>0</v>
      </c>
      <c r="BP35" s="76">
        <v>40</v>
      </c>
      <c r="BQ35" s="76">
        <v>0</v>
      </c>
      <c r="BR35" s="76">
        <v>0</v>
      </c>
    </row>
    <row r="36" spans="1:70" s="46" customFormat="1" ht="15" customHeight="1">
      <c r="A36" s="46" t="s">
        <v>195</v>
      </c>
      <c r="B36" s="46">
        <v>200</v>
      </c>
      <c r="C36" s="86" t="s">
        <v>205</v>
      </c>
      <c r="D36" s="46">
        <v>3</v>
      </c>
      <c r="E36" s="75">
        <f t="shared" si="37"/>
        <v>30.884999999999998</v>
      </c>
      <c r="F36" s="76">
        <f t="shared" si="37"/>
        <v>7.3887559808612444</v>
      </c>
      <c r="G36" s="76">
        <f t="shared" si="37"/>
        <v>4.8000000000000001E-2</v>
      </c>
      <c r="H36" s="76">
        <f t="shared" si="37"/>
        <v>1.776</v>
      </c>
      <c r="I36" s="75">
        <f t="shared" si="38"/>
        <v>5.7503642544924727</v>
      </c>
      <c r="J36" s="76">
        <f t="shared" si="39"/>
        <v>0.108</v>
      </c>
      <c r="K36" s="76">
        <f t="shared" si="39"/>
        <v>1.8360000000000001</v>
      </c>
      <c r="L36" s="75">
        <f t="shared" si="40"/>
        <v>5.9446333171442456</v>
      </c>
      <c r="M36" s="76">
        <f t="shared" si="41"/>
        <v>1.587</v>
      </c>
      <c r="N36" s="76">
        <f t="shared" si="41"/>
        <v>25.391999999999999</v>
      </c>
      <c r="O36" s="75">
        <f t="shared" si="42"/>
        <v>82.214667314230212</v>
      </c>
      <c r="P36" s="76">
        <f t="shared" si="43"/>
        <v>0</v>
      </c>
      <c r="Q36" s="76">
        <f t="shared" si="43"/>
        <v>0</v>
      </c>
      <c r="R36" s="76">
        <f t="shared" si="43"/>
        <v>0.22499999999999998</v>
      </c>
      <c r="S36" s="76">
        <f t="shared" si="44"/>
        <v>1.8809999999999998</v>
      </c>
      <c r="T36" s="75">
        <f t="shared" si="45"/>
        <v>6.0903351141330742</v>
      </c>
      <c r="U36" s="76">
        <f t="shared" si="46"/>
        <v>4.6499999999999996E-3</v>
      </c>
      <c r="V36" s="76">
        <f t="shared" si="46"/>
        <v>0</v>
      </c>
      <c r="W36" s="76">
        <f t="shared" si="47"/>
        <v>0</v>
      </c>
      <c r="X36" s="76">
        <f t="shared" si="48"/>
        <v>0</v>
      </c>
      <c r="Y36" s="76">
        <f t="shared" si="52"/>
        <v>0</v>
      </c>
      <c r="Z36" s="76">
        <f t="shared" si="52"/>
        <v>0</v>
      </c>
      <c r="AA36" s="76" t="e">
        <f t="shared" si="53"/>
        <v>#DIV/0!</v>
      </c>
      <c r="AB36" s="76" t="e">
        <f t="shared" si="54"/>
        <v>#DIV/0!</v>
      </c>
      <c r="AC36" s="76">
        <f t="shared" si="49"/>
        <v>1.587</v>
      </c>
      <c r="AD36" s="76">
        <f t="shared" si="49"/>
        <v>0</v>
      </c>
      <c r="AE36" s="76" t="e">
        <f t="shared" si="55"/>
        <v>#DIV/0!</v>
      </c>
      <c r="AF36" s="76">
        <f t="shared" si="56"/>
        <v>0</v>
      </c>
      <c r="AG36" s="76">
        <f t="shared" si="56"/>
        <v>0.372</v>
      </c>
      <c r="AH36" s="76">
        <f t="shared" si="56"/>
        <v>0</v>
      </c>
      <c r="AI36" s="76">
        <f t="shared" si="56"/>
        <v>0.03</v>
      </c>
      <c r="AJ36" s="76">
        <f t="shared" si="56"/>
        <v>0</v>
      </c>
      <c r="AK36" s="76">
        <f t="shared" si="56"/>
        <v>1.92</v>
      </c>
      <c r="AL36" s="76">
        <f t="shared" si="56"/>
        <v>0</v>
      </c>
      <c r="AM36" s="76">
        <f t="shared" si="50"/>
        <v>0</v>
      </c>
      <c r="AN36" s="76">
        <f t="shared" si="51"/>
        <v>1029.5</v>
      </c>
      <c r="AO36" s="30"/>
      <c r="AP36" s="86" t="s">
        <v>205</v>
      </c>
      <c r="AQ36" s="46">
        <v>100</v>
      </c>
      <c r="AR36" s="76">
        <v>1029.5</v>
      </c>
      <c r="AS36" s="76">
        <v>246.29186602870814</v>
      </c>
      <c r="AT36" s="76">
        <v>1.6</v>
      </c>
      <c r="AU36" s="76">
        <v>59.2</v>
      </c>
      <c r="AV36" s="76">
        <v>3.6</v>
      </c>
      <c r="AW36" s="76">
        <v>61.2</v>
      </c>
      <c r="AX36" s="76">
        <v>52.9</v>
      </c>
      <c r="AY36" s="76">
        <v>846.4</v>
      </c>
      <c r="AZ36" s="76">
        <v>0</v>
      </c>
      <c r="BA36" s="76">
        <v>0</v>
      </c>
      <c r="BB36" s="76">
        <v>7.5</v>
      </c>
      <c r="BC36" s="76">
        <v>62.699999999999996</v>
      </c>
      <c r="BD36" s="76">
        <v>0.155</v>
      </c>
      <c r="BE36" s="76">
        <v>0</v>
      </c>
      <c r="BF36" s="76">
        <v>0</v>
      </c>
      <c r="BG36" s="76">
        <v>0</v>
      </c>
      <c r="BH36" s="76">
        <v>0</v>
      </c>
      <c r="BI36" s="76">
        <v>52.9</v>
      </c>
      <c r="BJ36" s="76">
        <v>0</v>
      </c>
      <c r="BK36" s="76">
        <v>0</v>
      </c>
      <c r="BL36" s="76">
        <v>12.4</v>
      </c>
      <c r="BM36" s="76">
        <v>0</v>
      </c>
      <c r="BN36" s="76">
        <v>1</v>
      </c>
      <c r="BO36" s="76">
        <v>0</v>
      </c>
      <c r="BP36" s="76">
        <v>64</v>
      </c>
      <c r="BQ36" s="76">
        <v>0</v>
      </c>
      <c r="BR36" s="76">
        <v>0</v>
      </c>
    </row>
    <row r="37" spans="1:70" s="46" customFormat="1" ht="15" customHeight="1">
      <c r="A37" s="46" t="s">
        <v>195</v>
      </c>
      <c r="B37" s="46">
        <v>200</v>
      </c>
      <c r="C37" s="86" t="s">
        <v>144</v>
      </c>
      <c r="D37" s="46">
        <v>17.600000000000001</v>
      </c>
      <c r="E37" s="75">
        <f t="shared" si="37"/>
        <v>451.89056000000005</v>
      </c>
      <c r="F37" s="76">
        <f t="shared" si="37"/>
        <v>108.10778947368422</v>
      </c>
      <c r="G37" s="76">
        <f t="shared" si="37"/>
        <v>9.5216000000000012</v>
      </c>
      <c r="H37" s="76">
        <f t="shared" si="37"/>
        <v>352.29920000000004</v>
      </c>
      <c r="I37" s="75">
        <f t="shared" si="38"/>
        <v>77.961177148732645</v>
      </c>
      <c r="J37" s="76">
        <f t="shared" si="39"/>
        <v>4.0304000000000002</v>
      </c>
      <c r="K37" s="76">
        <f t="shared" si="39"/>
        <v>68.516800000000003</v>
      </c>
      <c r="L37" s="75">
        <f t="shared" si="40"/>
        <v>15.162255215068003</v>
      </c>
      <c r="M37" s="76">
        <f t="shared" si="41"/>
        <v>1.3904000000000003</v>
      </c>
      <c r="N37" s="76">
        <f t="shared" si="41"/>
        <v>22.246400000000005</v>
      </c>
      <c r="O37" s="75">
        <f t="shared" si="42"/>
        <v>4.9229618782034308</v>
      </c>
      <c r="P37" s="76">
        <f t="shared" si="43"/>
        <v>0</v>
      </c>
      <c r="Q37" s="76">
        <f t="shared" si="43"/>
        <v>0</v>
      </c>
      <c r="R37" s="76">
        <f t="shared" si="43"/>
        <v>1.056</v>
      </c>
      <c r="S37" s="76">
        <f t="shared" si="44"/>
        <v>8.8281600000000005</v>
      </c>
      <c r="T37" s="75">
        <f t="shared" si="45"/>
        <v>1.9536057579959181</v>
      </c>
      <c r="U37" s="76">
        <f t="shared" si="46"/>
        <v>0.13200000000000001</v>
      </c>
      <c r="V37" s="76">
        <f t="shared" si="46"/>
        <v>1.4784000000000002</v>
      </c>
      <c r="W37" s="76">
        <f t="shared" si="47"/>
        <v>54.700800000000008</v>
      </c>
      <c r="X37" s="76">
        <f t="shared" si="48"/>
        <v>12.104877782797677</v>
      </c>
      <c r="Y37" s="76">
        <f t="shared" si="52"/>
        <v>4.9632000000000005</v>
      </c>
      <c r="Z37" s="76">
        <f t="shared" si="52"/>
        <v>2.6048000000000004</v>
      </c>
      <c r="AA37" s="76">
        <f t="shared" si="53"/>
        <v>0.2978723404255319</v>
      </c>
      <c r="AB37" s="76">
        <f t="shared" si="54"/>
        <v>0.56756756756756754</v>
      </c>
      <c r="AC37" s="76">
        <f t="shared" si="49"/>
        <v>0.70400000000000007</v>
      </c>
      <c r="AD37" s="76">
        <f t="shared" si="49"/>
        <v>0.68640000000000001</v>
      </c>
      <c r="AE37" s="76">
        <f t="shared" si="55"/>
        <v>1.0256410256410258</v>
      </c>
      <c r="AF37" s="76">
        <f t="shared" si="56"/>
        <v>0</v>
      </c>
      <c r="AG37" s="76">
        <f t="shared" si="56"/>
        <v>1.32</v>
      </c>
      <c r="AH37" s="76">
        <f t="shared" si="56"/>
        <v>1.1334400000000002</v>
      </c>
      <c r="AI37" s="76">
        <f t="shared" si="56"/>
        <v>0</v>
      </c>
      <c r="AJ37" s="76">
        <f t="shared" si="56"/>
        <v>0</v>
      </c>
      <c r="AK37" s="76">
        <f t="shared" si="56"/>
        <v>0</v>
      </c>
      <c r="AL37" s="76">
        <f t="shared" si="56"/>
        <v>0</v>
      </c>
      <c r="AM37" s="76">
        <f t="shared" si="50"/>
        <v>0</v>
      </c>
      <c r="AN37" s="76">
        <f t="shared" si="51"/>
        <v>2567.56</v>
      </c>
      <c r="AO37" s="30"/>
      <c r="AP37" s="86" t="s">
        <v>144</v>
      </c>
      <c r="AQ37" s="46">
        <v>100</v>
      </c>
      <c r="AR37" s="76">
        <v>2567.56</v>
      </c>
      <c r="AS37" s="76">
        <v>614.2488038277512</v>
      </c>
      <c r="AT37" s="76">
        <v>54.1</v>
      </c>
      <c r="AU37" s="76">
        <v>2001.7</v>
      </c>
      <c r="AV37" s="76">
        <v>22.9</v>
      </c>
      <c r="AW37" s="76">
        <v>389.29999999999995</v>
      </c>
      <c r="AX37" s="76">
        <v>7.9</v>
      </c>
      <c r="AY37" s="76">
        <v>126.4</v>
      </c>
      <c r="AZ37" s="76">
        <v>0</v>
      </c>
      <c r="BA37" s="76">
        <v>0</v>
      </c>
      <c r="BB37" s="76">
        <v>6</v>
      </c>
      <c r="BC37" s="76">
        <v>50.16</v>
      </c>
      <c r="BD37" s="76">
        <v>0.75</v>
      </c>
      <c r="BE37" s="76">
        <v>8.4</v>
      </c>
      <c r="BF37" s="76">
        <v>310.8</v>
      </c>
      <c r="BG37" s="76">
        <v>28.2</v>
      </c>
      <c r="BH37" s="76">
        <v>14.8</v>
      </c>
      <c r="BI37" s="76">
        <v>4</v>
      </c>
      <c r="BJ37" s="76">
        <v>3.9</v>
      </c>
      <c r="BK37" s="76">
        <v>0</v>
      </c>
      <c r="BL37" s="76">
        <v>7.5</v>
      </c>
      <c r="BM37" s="76">
        <v>6.44</v>
      </c>
      <c r="BN37" s="76">
        <v>0</v>
      </c>
      <c r="BO37" s="76">
        <v>0</v>
      </c>
      <c r="BP37" s="76">
        <v>0</v>
      </c>
      <c r="BQ37" s="76">
        <v>0</v>
      </c>
      <c r="BR37" s="76">
        <v>0</v>
      </c>
    </row>
    <row r="38" spans="1:70" s="46" customFormat="1" ht="15" customHeight="1">
      <c r="A38" s="46" t="s">
        <v>195</v>
      </c>
      <c r="B38" s="46">
        <v>200</v>
      </c>
      <c r="C38" s="86" t="s">
        <v>206</v>
      </c>
      <c r="D38" s="46">
        <v>19.899999999999999</v>
      </c>
      <c r="E38" s="75">
        <f t="shared" si="37"/>
        <v>327.58504399999998</v>
      </c>
      <c r="F38" s="76">
        <f t="shared" si="37"/>
        <v>78.369627751196177</v>
      </c>
      <c r="G38" s="76">
        <f t="shared" si="37"/>
        <v>1.8307999999999998</v>
      </c>
      <c r="H38" s="76">
        <f t="shared" si="37"/>
        <v>67.739599999999996</v>
      </c>
      <c r="I38" s="75">
        <f t="shared" si="38"/>
        <v>20.678477616945173</v>
      </c>
      <c r="J38" s="76">
        <f t="shared" si="39"/>
        <v>2.2287999999999997</v>
      </c>
      <c r="K38" s="76">
        <f t="shared" si="39"/>
        <v>37.889599999999994</v>
      </c>
      <c r="L38" s="75">
        <f t="shared" si="40"/>
        <v>11.566340006657933</v>
      </c>
      <c r="M38" s="76">
        <f t="shared" si="41"/>
        <v>13.133999999999999</v>
      </c>
      <c r="N38" s="76">
        <f t="shared" si="41"/>
        <v>210.14399999999998</v>
      </c>
      <c r="O38" s="75">
        <f t="shared" si="42"/>
        <v>64.149448776422162</v>
      </c>
      <c r="P38" s="76">
        <f t="shared" si="43"/>
        <v>0</v>
      </c>
      <c r="Q38" s="76">
        <f t="shared" si="43"/>
        <v>0</v>
      </c>
      <c r="R38" s="76">
        <f t="shared" si="43"/>
        <v>1.4128999999999998</v>
      </c>
      <c r="S38" s="76">
        <f t="shared" si="44"/>
        <v>11.811843999999997</v>
      </c>
      <c r="T38" s="75">
        <f t="shared" si="45"/>
        <v>3.605733599974728</v>
      </c>
      <c r="U38" s="76">
        <f t="shared" si="46"/>
        <v>4.4774999999999997E-3</v>
      </c>
      <c r="V38" s="76">
        <f t="shared" si="46"/>
        <v>0.31840000000000002</v>
      </c>
      <c r="W38" s="76">
        <f t="shared" si="47"/>
        <v>11.780800000000001</v>
      </c>
      <c r="X38" s="76">
        <f t="shared" si="48"/>
        <v>3.596256976860031</v>
      </c>
      <c r="Y38" s="76">
        <f t="shared" si="52"/>
        <v>0.65669999999999995</v>
      </c>
      <c r="Z38" s="76">
        <f t="shared" si="52"/>
        <v>0.73629999999999995</v>
      </c>
      <c r="AA38" s="76">
        <f t="shared" si="53"/>
        <v>0.48484848484848492</v>
      </c>
      <c r="AB38" s="76">
        <f t="shared" si="54"/>
        <v>0.43243243243243246</v>
      </c>
      <c r="AC38" s="76">
        <f t="shared" si="49"/>
        <v>0.21890000000000001</v>
      </c>
      <c r="AD38" s="76">
        <f t="shared" si="49"/>
        <v>12.915100000000001</v>
      </c>
      <c r="AE38" s="76">
        <f t="shared" si="55"/>
        <v>1.6949152542372881E-2</v>
      </c>
      <c r="AF38" s="76">
        <f t="shared" si="56"/>
        <v>0</v>
      </c>
      <c r="AG38" s="76">
        <f t="shared" si="56"/>
        <v>1.3531999999999997</v>
      </c>
      <c r="AH38" s="76">
        <f t="shared" si="56"/>
        <v>0.29849999999999999</v>
      </c>
      <c r="AI38" s="76">
        <f t="shared" si="56"/>
        <v>0</v>
      </c>
      <c r="AJ38" s="76">
        <f t="shared" si="56"/>
        <v>0</v>
      </c>
      <c r="AK38" s="76">
        <f t="shared" si="56"/>
        <v>0</v>
      </c>
      <c r="AL38" s="76">
        <f t="shared" si="56"/>
        <v>0</v>
      </c>
      <c r="AM38" s="76">
        <f t="shared" si="50"/>
        <v>0</v>
      </c>
      <c r="AN38" s="76">
        <f t="shared" si="51"/>
        <v>1646.1559999999999</v>
      </c>
      <c r="AO38" s="30"/>
      <c r="AP38" s="86" t="s">
        <v>206</v>
      </c>
      <c r="AQ38" s="46">
        <v>100</v>
      </c>
      <c r="AR38" s="76">
        <v>1646.1559999999999</v>
      </c>
      <c r="AS38" s="76">
        <v>393.81722488038281</v>
      </c>
      <c r="AT38" s="76">
        <v>9.1999999999999993</v>
      </c>
      <c r="AU38" s="76">
        <v>340.4</v>
      </c>
      <c r="AV38" s="76">
        <v>11.2</v>
      </c>
      <c r="AW38" s="76">
        <v>190.39999999999998</v>
      </c>
      <c r="AX38" s="76">
        <v>66</v>
      </c>
      <c r="AY38" s="76">
        <v>1056</v>
      </c>
      <c r="AZ38" s="76">
        <v>0</v>
      </c>
      <c r="BA38" s="76">
        <v>0</v>
      </c>
      <c r="BB38" s="76">
        <v>7.1</v>
      </c>
      <c r="BC38" s="76">
        <v>59.355999999999995</v>
      </c>
      <c r="BD38" s="76">
        <v>2.2499999999999999E-2</v>
      </c>
      <c r="BE38" s="76">
        <v>1.6</v>
      </c>
      <c r="BF38" s="76">
        <v>59.2</v>
      </c>
      <c r="BG38" s="76">
        <v>3.3</v>
      </c>
      <c r="BH38" s="76">
        <v>3.7</v>
      </c>
      <c r="BI38" s="76">
        <v>1.1000000000000001</v>
      </c>
      <c r="BJ38" s="76">
        <v>64.900000000000006</v>
      </c>
      <c r="BK38" s="76">
        <v>0</v>
      </c>
      <c r="BL38" s="76">
        <v>6.8</v>
      </c>
      <c r="BM38" s="76">
        <v>1.5</v>
      </c>
      <c r="BN38" s="76">
        <v>0</v>
      </c>
      <c r="BO38" s="76">
        <v>0</v>
      </c>
      <c r="BP38" s="76">
        <v>0</v>
      </c>
      <c r="BQ38" s="76">
        <v>0</v>
      </c>
      <c r="BR38" s="76">
        <v>0</v>
      </c>
    </row>
    <row r="39" spans="1:70" s="46" customFormat="1" ht="15" customHeight="1">
      <c r="A39" s="46" t="s">
        <v>195</v>
      </c>
      <c r="B39" s="46">
        <v>200</v>
      </c>
      <c r="C39" s="86" t="s">
        <v>207</v>
      </c>
      <c r="D39" s="46">
        <v>0.9</v>
      </c>
      <c r="E39" s="75">
        <f t="shared" si="37"/>
        <v>11.940768</v>
      </c>
      <c r="F39" s="76">
        <f t="shared" si="37"/>
        <v>2.8566430622009573</v>
      </c>
      <c r="G39" s="76">
        <f t="shared" si="37"/>
        <v>1.26E-2</v>
      </c>
      <c r="H39" s="76">
        <f t="shared" si="37"/>
        <v>0.4662</v>
      </c>
      <c r="I39" s="75">
        <f t="shared" si="38"/>
        <v>3.904271484045247</v>
      </c>
      <c r="J39" s="76">
        <f t="shared" si="39"/>
        <v>9.0000000000000019E-4</v>
      </c>
      <c r="K39" s="76">
        <f t="shared" si="39"/>
        <v>1.5300000000000003E-2</v>
      </c>
      <c r="L39" s="75">
        <f t="shared" si="40"/>
        <v>0.12813246183160082</v>
      </c>
      <c r="M39" s="76">
        <f t="shared" si="41"/>
        <v>0.68940000000000001</v>
      </c>
      <c r="N39" s="76">
        <f t="shared" si="41"/>
        <v>11.0304</v>
      </c>
      <c r="O39" s="75">
        <f t="shared" si="42"/>
        <v>92.375967776947007</v>
      </c>
      <c r="P39" s="76">
        <f t="shared" si="43"/>
        <v>0</v>
      </c>
      <c r="Q39" s="76">
        <f t="shared" si="43"/>
        <v>0</v>
      </c>
      <c r="R39" s="76">
        <f t="shared" si="43"/>
        <v>5.1300000000000005E-2</v>
      </c>
      <c r="S39" s="76">
        <f t="shared" si="44"/>
        <v>0.42886800000000003</v>
      </c>
      <c r="T39" s="75">
        <f t="shared" si="45"/>
        <v>3.5916282771761412</v>
      </c>
      <c r="U39" s="76">
        <f t="shared" si="46"/>
        <v>0</v>
      </c>
      <c r="V39" s="76">
        <f t="shared" si="46"/>
        <v>9.0000000000000019E-4</v>
      </c>
      <c r="W39" s="76">
        <f t="shared" si="47"/>
        <v>3.330000000000001E-2</v>
      </c>
      <c r="X39" s="76">
        <f t="shared" si="48"/>
        <v>0.27887653457466061</v>
      </c>
      <c r="Y39" s="76">
        <f t="shared" si="52"/>
        <v>0</v>
      </c>
      <c r="Z39" s="76">
        <f t="shared" si="52"/>
        <v>0</v>
      </c>
      <c r="AA39" s="76" t="e">
        <f t="shared" si="53"/>
        <v>#DIV/0!</v>
      </c>
      <c r="AB39" s="76" t="e">
        <f t="shared" si="54"/>
        <v>#DIV/0!</v>
      </c>
      <c r="AC39" s="76">
        <f t="shared" si="49"/>
        <v>0.58500000000000008</v>
      </c>
      <c r="AD39" s="76">
        <f t="shared" si="49"/>
        <v>0.10440000000000001</v>
      </c>
      <c r="AE39" s="76">
        <f t="shared" si="55"/>
        <v>5.6034482758620694</v>
      </c>
      <c r="AF39" s="76">
        <f t="shared" si="56"/>
        <v>0</v>
      </c>
      <c r="AG39" s="76">
        <f t="shared" si="56"/>
        <v>0</v>
      </c>
      <c r="AH39" s="76">
        <f t="shared" si="56"/>
        <v>0</v>
      </c>
      <c r="AI39" s="76">
        <f t="shared" si="56"/>
        <v>0</v>
      </c>
      <c r="AJ39" s="76">
        <f t="shared" si="56"/>
        <v>0</v>
      </c>
      <c r="AK39" s="76">
        <f t="shared" si="56"/>
        <v>0</v>
      </c>
      <c r="AL39" s="76">
        <f t="shared" si="56"/>
        <v>0</v>
      </c>
      <c r="AM39" s="76">
        <f t="shared" si="50"/>
        <v>0</v>
      </c>
      <c r="AN39" s="76">
        <f t="shared" si="51"/>
        <v>1326.752</v>
      </c>
      <c r="AO39" s="30"/>
      <c r="AP39" s="86" t="s">
        <v>207</v>
      </c>
      <c r="AQ39" s="46">
        <v>100</v>
      </c>
      <c r="AR39" s="76">
        <v>1326.752</v>
      </c>
      <c r="AS39" s="76">
        <v>317.40478468899522</v>
      </c>
      <c r="AT39" s="76">
        <v>1.4</v>
      </c>
      <c r="AU39" s="76">
        <v>51.8</v>
      </c>
      <c r="AV39" s="76">
        <v>0.1</v>
      </c>
      <c r="AW39" s="76">
        <v>1.7000000000000002</v>
      </c>
      <c r="AX39" s="76">
        <v>76.599999999999994</v>
      </c>
      <c r="AY39" s="76">
        <v>1225.5999999999999</v>
      </c>
      <c r="AZ39" s="76">
        <v>0</v>
      </c>
      <c r="BA39" s="76">
        <v>0</v>
      </c>
      <c r="BB39" s="76">
        <v>5.7</v>
      </c>
      <c r="BC39" s="76">
        <v>47.652000000000001</v>
      </c>
      <c r="BD39" s="76">
        <v>0</v>
      </c>
      <c r="BE39" s="76">
        <v>0.1</v>
      </c>
      <c r="BF39" s="76">
        <v>3.7</v>
      </c>
      <c r="BG39" s="76">
        <v>0</v>
      </c>
      <c r="BH39" s="76">
        <v>0</v>
      </c>
      <c r="BI39" s="76">
        <v>65</v>
      </c>
      <c r="BJ39" s="76">
        <v>11.6</v>
      </c>
      <c r="BK39" s="76">
        <v>0</v>
      </c>
      <c r="BL39" s="76">
        <v>0</v>
      </c>
      <c r="BM39" s="76">
        <v>0</v>
      </c>
      <c r="BN39" s="76">
        <v>0</v>
      </c>
      <c r="BO39" s="76">
        <v>0</v>
      </c>
      <c r="BP39" s="76">
        <v>0</v>
      </c>
      <c r="BQ39" s="76">
        <v>0</v>
      </c>
      <c r="BR39" s="76">
        <v>0</v>
      </c>
    </row>
    <row r="40" spans="1:70" s="46" customFormat="1" ht="15" customHeight="1">
      <c r="A40" s="46" t="s">
        <v>195</v>
      </c>
      <c r="B40" s="46">
        <v>200</v>
      </c>
      <c r="C40" s="86" t="s">
        <v>142</v>
      </c>
      <c r="D40" s="46">
        <v>5.4</v>
      </c>
      <c r="E40" s="75">
        <f t="shared" si="37"/>
        <v>87.615000000000009</v>
      </c>
      <c r="F40" s="76">
        <f t="shared" si="37"/>
        <v>20.96052631578948</v>
      </c>
      <c r="G40" s="76">
        <f t="shared" si="37"/>
        <v>0</v>
      </c>
      <c r="H40" s="76">
        <f t="shared" si="37"/>
        <v>0</v>
      </c>
      <c r="I40" s="75">
        <f t="shared" si="38"/>
        <v>0</v>
      </c>
      <c r="J40" s="76">
        <f t="shared" si="39"/>
        <v>5.4000000000000012E-3</v>
      </c>
      <c r="K40" s="76">
        <f t="shared" si="39"/>
        <v>9.180000000000002E-2</v>
      </c>
      <c r="L40" s="75">
        <f t="shared" si="40"/>
        <v>0.10477657935285055</v>
      </c>
      <c r="M40" s="76">
        <f t="shared" si="41"/>
        <v>5.4702000000000002</v>
      </c>
      <c r="N40" s="76">
        <f t="shared" si="41"/>
        <v>87.523200000000003</v>
      </c>
      <c r="O40" s="75">
        <f t="shared" si="42"/>
        <v>99.895223420647142</v>
      </c>
      <c r="P40" s="76">
        <f t="shared" si="43"/>
        <v>0</v>
      </c>
      <c r="Q40" s="76">
        <f t="shared" si="43"/>
        <v>0</v>
      </c>
      <c r="R40" s="76">
        <f t="shared" si="43"/>
        <v>0</v>
      </c>
      <c r="S40" s="76">
        <f t="shared" si="44"/>
        <v>0</v>
      </c>
      <c r="T40" s="75">
        <f t="shared" si="45"/>
        <v>0</v>
      </c>
      <c r="U40" s="76">
        <f t="shared" si="46"/>
        <v>4.1850000000000004E-3</v>
      </c>
      <c r="V40" s="76">
        <f t="shared" si="46"/>
        <v>0</v>
      </c>
      <c r="W40" s="76">
        <f t="shared" si="47"/>
        <v>0</v>
      </c>
      <c r="X40" s="76">
        <f t="shared" si="48"/>
        <v>0</v>
      </c>
      <c r="Y40" s="76">
        <f t="shared" si="52"/>
        <v>0</v>
      </c>
      <c r="Z40" s="76">
        <f t="shared" si="52"/>
        <v>0</v>
      </c>
      <c r="AA40" s="76" t="e">
        <f t="shared" si="53"/>
        <v>#DIV/0!</v>
      </c>
      <c r="AB40" s="76" t="e">
        <f t="shared" si="54"/>
        <v>#DIV/0!</v>
      </c>
      <c r="AC40" s="76">
        <f t="shared" si="49"/>
        <v>5.4702000000000002</v>
      </c>
      <c r="AD40" s="76">
        <f t="shared" si="49"/>
        <v>0</v>
      </c>
      <c r="AE40" s="76" t="e">
        <f t="shared" si="55"/>
        <v>#DIV/0!</v>
      </c>
      <c r="AF40" s="76">
        <f t="shared" si="56"/>
        <v>0</v>
      </c>
      <c r="AG40" s="76">
        <f t="shared" si="56"/>
        <v>0</v>
      </c>
      <c r="AH40" s="76">
        <f t="shared" si="56"/>
        <v>0</v>
      </c>
      <c r="AI40" s="76">
        <f t="shared" si="56"/>
        <v>0</v>
      </c>
      <c r="AJ40" s="76">
        <f t="shared" si="56"/>
        <v>0</v>
      </c>
      <c r="AK40" s="76">
        <f t="shared" si="56"/>
        <v>0</v>
      </c>
      <c r="AL40" s="76">
        <f t="shared" si="56"/>
        <v>0</v>
      </c>
      <c r="AM40" s="76">
        <f t="shared" si="50"/>
        <v>0</v>
      </c>
      <c r="AN40" s="76">
        <f t="shared" si="51"/>
        <v>1622.5000000000002</v>
      </c>
      <c r="AO40" s="30"/>
      <c r="AP40" s="86" t="s">
        <v>142</v>
      </c>
      <c r="AQ40" s="46">
        <v>100</v>
      </c>
      <c r="AR40" s="76">
        <v>1622.5</v>
      </c>
      <c r="AS40" s="76">
        <v>388.15789473684214</v>
      </c>
      <c r="AT40" s="76">
        <v>0</v>
      </c>
      <c r="AU40" s="76">
        <v>0</v>
      </c>
      <c r="AV40" s="76">
        <v>0.1</v>
      </c>
      <c r="AW40" s="76">
        <v>1.7000000000000002</v>
      </c>
      <c r="AX40" s="76">
        <v>101.3</v>
      </c>
      <c r="AY40" s="76">
        <v>1620.8</v>
      </c>
      <c r="AZ40" s="76">
        <v>0</v>
      </c>
      <c r="BA40" s="76">
        <v>0</v>
      </c>
      <c r="BB40" s="76">
        <v>0</v>
      </c>
      <c r="BC40" s="76">
        <v>0</v>
      </c>
      <c r="BD40" s="76">
        <v>7.7499999999999999E-2</v>
      </c>
      <c r="BE40" s="76">
        <v>0</v>
      </c>
      <c r="BF40" s="76">
        <v>0</v>
      </c>
      <c r="BG40" s="76">
        <v>0</v>
      </c>
      <c r="BH40" s="76">
        <v>0</v>
      </c>
      <c r="BI40" s="76">
        <v>101.3</v>
      </c>
      <c r="BJ40" s="76">
        <v>0</v>
      </c>
      <c r="BK40" s="76">
        <v>0</v>
      </c>
      <c r="BL40" s="76">
        <v>0</v>
      </c>
      <c r="BM40" s="76">
        <v>0</v>
      </c>
      <c r="BN40" s="76">
        <v>0</v>
      </c>
      <c r="BO40" s="76">
        <v>0</v>
      </c>
      <c r="BP40" s="76">
        <v>0</v>
      </c>
      <c r="BQ40" s="76">
        <v>0</v>
      </c>
      <c r="BR40" s="76">
        <v>0</v>
      </c>
    </row>
    <row r="41" spans="1:70" s="46" customFormat="1" ht="15" customHeight="1">
      <c r="A41" s="46" t="s">
        <v>195</v>
      </c>
      <c r="B41" s="46">
        <v>200</v>
      </c>
      <c r="C41" s="86" t="s">
        <v>102</v>
      </c>
      <c r="D41" s="46">
        <v>9.9</v>
      </c>
      <c r="E41" s="75">
        <f t="shared" si="37"/>
        <v>125.6409</v>
      </c>
      <c r="F41" s="76">
        <f t="shared" si="37"/>
        <v>30.057631578947372</v>
      </c>
      <c r="G41" s="76">
        <f t="shared" si="37"/>
        <v>0</v>
      </c>
      <c r="H41" s="76">
        <f t="shared" si="37"/>
        <v>0</v>
      </c>
      <c r="I41" s="75">
        <f t="shared" si="38"/>
        <v>0</v>
      </c>
      <c r="J41" s="76">
        <f t="shared" si="39"/>
        <v>2.9700000000000001E-2</v>
      </c>
      <c r="K41" s="76">
        <f t="shared" si="39"/>
        <v>0.50490000000000002</v>
      </c>
      <c r="L41" s="75">
        <f t="shared" si="40"/>
        <v>0.4018595855330549</v>
      </c>
      <c r="M41" s="76">
        <f t="shared" si="41"/>
        <v>7.8210000000000006</v>
      </c>
      <c r="N41" s="76">
        <f t="shared" si="41"/>
        <v>125.13600000000001</v>
      </c>
      <c r="O41" s="75">
        <f t="shared" si="42"/>
        <v>99.598140414466954</v>
      </c>
      <c r="P41" s="76">
        <f t="shared" si="43"/>
        <v>0</v>
      </c>
      <c r="Q41" s="76">
        <f t="shared" si="43"/>
        <v>0</v>
      </c>
      <c r="R41" s="76">
        <f t="shared" si="43"/>
        <v>0</v>
      </c>
      <c r="S41" s="76">
        <f t="shared" si="44"/>
        <v>0</v>
      </c>
      <c r="T41" s="75">
        <f t="shared" si="45"/>
        <v>0</v>
      </c>
      <c r="U41" s="76">
        <f t="shared" si="46"/>
        <v>6.7320000000000005E-2</v>
      </c>
      <c r="V41" s="76">
        <f t="shared" si="46"/>
        <v>0</v>
      </c>
      <c r="W41" s="76">
        <f t="shared" si="47"/>
        <v>0</v>
      </c>
      <c r="X41" s="76">
        <f t="shared" si="48"/>
        <v>0</v>
      </c>
      <c r="Y41" s="76">
        <f t="shared" si="52"/>
        <v>0</v>
      </c>
      <c r="Z41" s="76">
        <f t="shared" si="52"/>
        <v>0</v>
      </c>
      <c r="AA41" s="76" t="e">
        <f t="shared" si="53"/>
        <v>#DIV/0!</v>
      </c>
      <c r="AB41" s="76" t="e">
        <f t="shared" si="54"/>
        <v>#DIV/0!</v>
      </c>
      <c r="AC41" s="76">
        <f t="shared" si="49"/>
        <v>7.8210000000000006</v>
      </c>
      <c r="AD41" s="76">
        <f t="shared" si="49"/>
        <v>0</v>
      </c>
      <c r="AE41" s="76" t="e">
        <f t="shared" si="55"/>
        <v>#DIV/0!</v>
      </c>
      <c r="AF41" s="76">
        <f t="shared" si="56"/>
        <v>0</v>
      </c>
      <c r="AG41" s="76">
        <f t="shared" si="56"/>
        <v>0</v>
      </c>
      <c r="AH41" s="76">
        <f t="shared" si="56"/>
        <v>0</v>
      </c>
      <c r="AI41" s="76">
        <f t="shared" si="56"/>
        <v>0</v>
      </c>
      <c r="AJ41" s="76">
        <f t="shared" si="56"/>
        <v>0</v>
      </c>
      <c r="AK41" s="76">
        <f t="shared" si="56"/>
        <v>0</v>
      </c>
      <c r="AL41" s="76">
        <f t="shared" si="56"/>
        <v>0</v>
      </c>
      <c r="AM41" s="76">
        <f t="shared" si="50"/>
        <v>0</v>
      </c>
      <c r="AN41" s="76">
        <f t="shared" si="51"/>
        <v>1269.0999999999999</v>
      </c>
      <c r="AO41" s="30"/>
      <c r="AP41" s="86" t="s">
        <v>102</v>
      </c>
      <c r="AQ41" s="46">
        <v>100</v>
      </c>
      <c r="AR41" s="76">
        <v>1269.0999999999999</v>
      </c>
      <c r="AS41" s="76">
        <v>303.61244019138758</v>
      </c>
      <c r="AT41" s="76">
        <v>0</v>
      </c>
      <c r="AU41" s="76">
        <v>0</v>
      </c>
      <c r="AV41" s="76">
        <v>0.3</v>
      </c>
      <c r="AW41" s="76">
        <v>5.0999999999999996</v>
      </c>
      <c r="AX41" s="76">
        <v>79</v>
      </c>
      <c r="AY41" s="76">
        <v>1264</v>
      </c>
      <c r="AZ41" s="76">
        <v>0</v>
      </c>
      <c r="BA41" s="76">
        <v>0</v>
      </c>
      <c r="BB41" s="76">
        <v>0</v>
      </c>
      <c r="BC41" s="76">
        <v>0</v>
      </c>
      <c r="BD41" s="76">
        <v>0.68</v>
      </c>
      <c r="BE41" s="76">
        <v>0</v>
      </c>
      <c r="BF41" s="76">
        <v>0</v>
      </c>
      <c r="BG41" s="76">
        <v>0</v>
      </c>
      <c r="BH41" s="76">
        <v>0</v>
      </c>
      <c r="BI41" s="76">
        <v>79</v>
      </c>
      <c r="BJ41" s="76">
        <v>0</v>
      </c>
      <c r="BK41" s="76">
        <v>0</v>
      </c>
      <c r="BL41" s="76">
        <v>0</v>
      </c>
      <c r="BM41" s="76">
        <v>0</v>
      </c>
      <c r="BN41" s="76">
        <v>0</v>
      </c>
      <c r="BO41" s="76">
        <v>0</v>
      </c>
      <c r="BP41" s="76">
        <v>0</v>
      </c>
      <c r="BQ41" s="76">
        <v>0</v>
      </c>
      <c r="BR41" s="76">
        <v>0</v>
      </c>
    </row>
    <row r="42" spans="1:70" s="46" customFormat="1" ht="15" customHeight="1">
      <c r="A42" s="46" t="s">
        <v>195</v>
      </c>
      <c r="C42" s="86"/>
      <c r="E42" s="75"/>
      <c r="F42" s="76"/>
      <c r="G42" s="76"/>
      <c r="H42" s="76"/>
      <c r="I42" s="75"/>
      <c r="J42" s="76"/>
      <c r="K42" s="76"/>
      <c r="L42" s="75"/>
      <c r="M42" s="76"/>
      <c r="N42" s="76"/>
      <c r="O42" s="75"/>
      <c r="P42" s="76"/>
      <c r="Q42" s="76"/>
      <c r="R42" s="76"/>
      <c r="S42" s="76"/>
      <c r="T42" s="75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30"/>
      <c r="AP42" s="8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</row>
    <row r="43" spans="1:70" s="46" customFormat="1" ht="18" customHeight="1">
      <c r="A43" s="46" t="s">
        <v>195</v>
      </c>
      <c r="B43" s="46">
        <v>200</v>
      </c>
      <c r="C43" s="86" t="s">
        <v>143</v>
      </c>
      <c r="D43" s="46">
        <v>51.9</v>
      </c>
      <c r="E43" s="75">
        <f>AR43*($D43/$AQ43)</f>
        <v>239.77800000000002</v>
      </c>
      <c r="F43" s="76">
        <f>AS43*($D43/$AQ43)</f>
        <v>57.363157894736844</v>
      </c>
      <c r="G43" s="76">
        <f>AT43*($D43/$AQ43)</f>
        <v>2.0760000000000001</v>
      </c>
      <c r="H43" s="76">
        <f>AU43*($D43/$AQ43)</f>
        <v>76.811999999999998</v>
      </c>
      <c r="I43" s="75">
        <f>H43/$E43*100</f>
        <v>32.034632034632033</v>
      </c>
      <c r="J43" s="76">
        <f>AV43*($D43/$AQ43)</f>
        <v>6.8507999999999996</v>
      </c>
      <c r="K43" s="76">
        <f>AW43*($D43/$AQ43)</f>
        <v>116.46359999999999</v>
      </c>
      <c r="L43" s="75">
        <f>K43/$E43*100</f>
        <v>48.571428571428562</v>
      </c>
      <c r="M43" s="76">
        <f>AX43*($D43/$AQ43)</f>
        <v>2.9064000000000001</v>
      </c>
      <c r="N43" s="76">
        <f>AY43*($D43/$AQ43)</f>
        <v>46.502400000000002</v>
      </c>
      <c r="O43" s="75">
        <f>N43/$E43*100</f>
        <v>19.393939393939394</v>
      </c>
      <c r="P43" s="76">
        <f>AZ43*($D43/$AQ43)</f>
        <v>0</v>
      </c>
      <c r="Q43" s="76">
        <f>BA43*($D43/$AQ43)</f>
        <v>0</v>
      </c>
      <c r="R43" s="76">
        <f>BB43*($D43/$AQ43)</f>
        <v>0</v>
      </c>
      <c r="S43" s="76">
        <f>R43*8.36</f>
        <v>0</v>
      </c>
      <c r="T43" s="75">
        <f>S43/$E43*100</f>
        <v>0</v>
      </c>
      <c r="U43" s="76">
        <f>BD43*($D43/$AQ43)</f>
        <v>0.25950000000000001</v>
      </c>
      <c r="V43" s="76">
        <f>BE43*($D43/$AQ43)</f>
        <v>1.1418000000000001</v>
      </c>
      <c r="W43" s="76">
        <f>V43*37</f>
        <v>42.246600000000008</v>
      </c>
      <c r="X43" s="76">
        <f>W43/$E43*100</f>
        <v>17.61904761904762</v>
      </c>
      <c r="Y43" s="76"/>
      <c r="Z43" s="76"/>
      <c r="AA43" s="76"/>
      <c r="AB43" s="76"/>
      <c r="AC43" s="76">
        <f>BI43*($D43/$AQ43)</f>
        <v>2.9064000000000001</v>
      </c>
      <c r="AD43" s="76"/>
      <c r="AE43" s="76"/>
      <c r="AF43" s="76"/>
      <c r="AG43" s="76"/>
      <c r="AH43" s="76"/>
      <c r="AI43" s="76"/>
      <c r="AJ43" s="76"/>
      <c r="AK43" s="76"/>
      <c r="AL43" s="76"/>
      <c r="AM43" s="76">
        <f>BR43*($D43/$AQ43)</f>
        <v>0</v>
      </c>
      <c r="AN43" s="76">
        <f>E43/D43*100</f>
        <v>462</v>
      </c>
      <c r="AO43" s="30"/>
      <c r="AP43" s="87" t="s">
        <v>143</v>
      </c>
      <c r="AQ43" s="46">
        <v>100</v>
      </c>
      <c r="AR43" s="76">
        <v>462</v>
      </c>
      <c r="AS43" s="76">
        <v>110.52631578947368</v>
      </c>
      <c r="AT43" s="76">
        <v>4</v>
      </c>
      <c r="AU43" s="76">
        <v>148</v>
      </c>
      <c r="AV43" s="76">
        <v>13.2</v>
      </c>
      <c r="AW43" s="76">
        <v>224.39999999999998</v>
      </c>
      <c r="AX43" s="76">
        <v>5.6</v>
      </c>
      <c r="AY43" s="76">
        <v>89.6</v>
      </c>
      <c r="AZ43" s="76">
        <v>0</v>
      </c>
      <c r="BA43" s="76">
        <v>0</v>
      </c>
      <c r="BB43" s="76">
        <v>0</v>
      </c>
      <c r="BC43" s="76">
        <v>0</v>
      </c>
      <c r="BD43" s="76">
        <v>0.5</v>
      </c>
      <c r="BE43" s="76">
        <v>2.2000000000000002</v>
      </c>
      <c r="BF43" s="76">
        <v>81.400000000000006</v>
      </c>
      <c r="BG43" s="76">
        <v>0.9</v>
      </c>
      <c r="BH43" s="76">
        <v>0.1</v>
      </c>
      <c r="BI43" s="76">
        <v>5.6</v>
      </c>
      <c r="BJ43" s="76">
        <v>0</v>
      </c>
      <c r="BK43" s="76">
        <v>0</v>
      </c>
      <c r="BL43" s="76">
        <v>0</v>
      </c>
      <c r="BM43" s="76">
        <v>0</v>
      </c>
      <c r="BN43" s="76">
        <v>0</v>
      </c>
      <c r="BO43" s="76">
        <v>0</v>
      </c>
      <c r="BP43" s="76">
        <v>2.7</v>
      </c>
      <c r="BQ43" s="76">
        <v>11.9</v>
      </c>
      <c r="BR43" s="76">
        <v>0</v>
      </c>
    </row>
    <row r="44" spans="1:70" s="46" customFormat="1">
      <c r="A44" s="77"/>
      <c r="B44" s="77"/>
      <c r="C44" s="88"/>
      <c r="D44" s="77"/>
      <c r="E44" s="77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6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R44" s="76"/>
    </row>
    <row r="45" spans="1:70" s="46" customFormat="1">
      <c r="A45" s="77"/>
      <c r="B45" s="77"/>
      <c r="C45" s="78" t="s">
        <v>26</v>
      </c>
      <c r="D45" s="77">
        <f>SUM(D18:D44)</f>
        <v>522.29999999999995</v>
      </c>
      <c r="E45" s="79">
        <f>SUM(E18:E44)</f>
        <v>2757.9483909999999</v>
      </c>
      <c r="F45" s="79">
        <f>SUM(F18:F44)</f>
        <v>660.09643803827748</v>
      </c>
      <c r="G45" s="79">
        <f>SUM(G18:G44)</f>
        <v>22.58615</v>
      </c>
      <c r="H45" s="79">
        <f>SUM(H18:H44)</f>
        <v>835.68754999999999</v>
      </c>
      <c r="I45" s="80">
        <f>H45/$E45*100</f>
        <v>30.301058305771612</v>
      </c>
      <c r="J45" s="79">
        <f>SUM(J18:J44)</f>
        <v>24.578375000000001</v>
      </c>
      <c r="K45" s="79">
        <f>SUM(K18:K44)</f>
        <v>417.83237500000001</v>
      </c>
      <c r="L45" s="80">
        <f>K45/$E45*100</f>
        <v>15.150115802148816</v>
      </c>
      <c r="M45" s="79">
        <f>SUM(M18:M44)</f>
        <v>89.378375000000005</v>
      </c>
      <c r="N45" s="79">
        <f>SUM(N18:N44)</f>
        <v>1430.0540000000001</v>
      </c>
      <c r="O45" s="80">
        <f>N45/$E45*100</f>
        <v>51.852094283804895</v>
      </c>
      <c r="P45" s="79">
        <f>SUM(P18:P44)</f>
        <v>0</v>
      </c>
      <c r="Q45" s="79">
        <f>SUM(Q18:Q44)</f>
        <v>0</v>
      </c>
      <c r="R45" s="79">
        <f>SUM(R18:R44)</f>
        <v>12.202349999999997</v>
      </c>
      <c r="S45" s="79">
        <f>SUM(S18:S44)</f>
        <v>102.011646</v>
      </c>
      <c r="T45" s="80">
        <f>S45/$E45*100</f>
        <v>3.698823601373185</v>
      </c>
      <c r="U45" s="79">
        <f>SUM(U18:U44)</f>
        <v>2.852065000000001</v>
      </c>
      <c r="V45" s="79">
        <f>SUM(V18:V44)</f>
        <v>7.0226400000000009</v>
      </c>
      <c r="W45" s="79">
        <f>SUM(W18:W44)</f>
        <v>259.83768000000003</v>
      </c>
      <c r="X45" s="80">
        <f>W45/$E45*100</f>
        <v>9.4214119759429558</v>
      </c>
      <c r="Y45" s="79">
        <f>SUM(Y18:Y44)</f>
        <v>7.3487750000000007</v>
      </c>
      <c r="Z45" s="79">
        <f>SUM(Z18:Z44)</f>
        <v>4.0210249999999998</v>
      </c>
      <c r="AA45" s="79">
        <f>V45/Y45</f>
        <v>0.95562049457222464</v>
      </c>
      <c r="AB45" s="79">
        <f>V45/Z45</f>
        <v>1.7464800641627449</v>
      </c>
      <c r="AC45" s="79">
        <f>SUM(AC18:AC44)</f>
        <v>32.443555000000003</v>
      </c>
      <c r="AD45" s="79">
        <f>SUM(AD18:AD44)</f>
        <v>22.531700000000001</v>
      </c>
      <c r="AE45" s="79">
        <f>AC45/AD45</f>
        <v>1.4399071086513668</v>
      </c>
      <c r="AF45" s="79">
        <f t="shared" ref="AF45:AM45" si="57">SUM(AF18:AF44)</f>
        <v>14.910000000000002</v>
      </c>
      <c r="AG45" s="79">
        <f t="shared" si="57"/>
        <v>6.67</v>
      </c>
      <c r="AH45" s="79">
        <f t="shared" si="57"/>
        <v>2.825075</v>
      </c>
      <c r="AI45" s="79">
        <f t="shared" si="57"/>
        <v>37.338000000000001</v>
      </c>
      <c r="AJ45" s="79">
        <f t="shared" si="57"/>
        <v>5.3200000000000004E-2</v>
      </c>
      <c r="AK45" s="79">
        <f t="shared" si="57"/>
        <v>5126.4570000000003</v>
      </c>
      <c r="AL45" s="79">
        <f t="shared" si="57"/>
        <v>57.050000000000004</v>
      </c>
      <c r="AM45" s="79">
        <f t="shared" si="57"/>
        <v>79.995499999999993</v>
      </c>
      <c r="AN45" s="79">
        <f>E45/D45*100</f>
        <v>528.03913287382727</v>
      </c>
      <c r="BC45" s="76"/>
      <c r="BR45" s="79"/>
    </row>
    <row r="46" spans="1:70" s="46" customFormat="1">
      <c r="A46" s="77"/>
      <c r="B46" s="77"/>
      <c r="C46" s="78" t="s">
        <v>3</v>
      </c>
      <c r="D46" s="77"/>
      <c r="E46" s="80">
        <f>SUM(G46,J46,M46,R46)</f>
        <v>2785.5855710000001</v>
      </c>
      <c r="F46" s="81"/>
      <c r="G46" s="80">
        <f>G45*37</f>
        <v>835.68754999999999</v>
      </c>
      <c r="H46" s="80"/>
      <c r="I46" s="80"/>
      <c r="J46" s="80">
        <f>J45*17</f>
        <v>417.83237500000001</v>
      </c>
      <c r="K46" s="80"/>
      <c r="L46" s="80"/>
      <c r="M46" s="80">
        <f>M45*16</f>
        <v>1430.0540000000001</v>
      </c>
      <c r="N46" s="81"/>
      <c r="O46" s="80"/>
      <c r="P46" s="81"/>
      <c r="Q46" s="79"/>
      <c r="R46" s="80">
        <f>R45*8.36</f>
        <v>102.01164599999997</v>
      </c>
      <c r="S46" s="81"/>
      <c r="T46" s="80"/>
      <c r="U46" s="79"/>
      <c r="V46" s="79"/>
      <c r="W46" s="79"/>
      <c r="X46" s="80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BC46" s="76"/>
      <c r="BR46" s="76"/>
    </row>
    <row r="47" spans="1:70" s="46" customFormat="1">
      <c r="A47" s="77"/>
      <c r="B47" s="77"/>
      <c r="C47" s="78" t="s">
        <v>46</v>
      </c>
      <c r="D47" s="77"/>
      <c r="E47" s="79"/>
      <c r="F47" s="79"/>
      <c r="G47" s="81">
        <f>G46/$E46*100</f>
        <v>30.000426434575324</v>
      </c>
      <c r="H47" s="81"/>
      <c r="I47" s="80"/>
      <c r="J47" s="81">
        <f>J46/$E46*100</f>
        <v>14.999803967608935</v>
      </c>
      <c r="K47" s="81"/>
      <c r="L47" s="80"/>
      <c r="M47" s="81">
        <f>M46/$E46*100</f>
        <v>51.337643865186436</v>
      </c>
      <c r="N47" s="79"/>
      <c r="O47" s="80"/>
      <c r="P47" s="79"/>
      <c r="Q47" s="79"/>
      <c r="R47" s="81">
        <f>R46/$E46*100</f>
        <v>3.6621257326293053</v>
      </c>
      <c r="S47" s="79"/>
      <c r="T47" s="80"/>
      <c r="U47" s="79"/>
      <c r="V47" s="79"/>
      <c r="W47" s="79"/>
      <c r="X47" s="80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BC47" s="76"/>
      <c r="BR47" s="76"/>
    </row>
    <row r="48" spans="1:70" s="46" customFormat="1">
      <c r="A48" s="77"/>
      <c r="B48" s="77"/>
      <c r="C48" s="78" t="s">
        <v>47</v>
      </c>
      <c r="D48" s="82">
        <f>E46/D45*100</f>
        <v>533.33057074478279</v>
      </c>
      <c r="E48" s="79"/>
      <c r="F48" s="79"/>
      <c r="K48" s="79"/>
      <c r="L48" s="80"/>
      <c r="M48" s="79"/>
      <c r="N48" s="79"/>
      <c r="O48" s="80"/>
      <c r="P48" s="79"/>
      <c r="Q48" s="79"/>
      <c r="R48" s="79"/>
      <c r="S48" s="79"/>
      <c r="T48" s="80"/>
      <c r="U48" s="79"/>
      <c r="V48" s="79"/>
      <c r="W48" s="79"/>
      <c r="X48" s="80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P48" s="69"/>
      <c r="AQ48" s="6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D48" s="76"/>
    </row>
    <row r="49" spans="1:70" s="46" customFormat="1">
      <c r="A49" s="77"/>
      <c r="B49" s="77"/>
      <c r="C49" s="78"/>
      <c r="D49" s="79"/>
      <c r="E49" s="79"/>
      <c r="F49" s="79"/>
      <c r="G49" s="79"/>
      <c r="H49" s="79"/>
      <c r="I49" s="80"/>
      <c r="J49" s="79"/>
      <c r="K49" s="79"/>
      <c r="L49" s="80"/>
      <c r="M49" s="79"/>
      <c r="N49" s="79"/>
      <c r="O49" s="80">
        <f>SUM(M47:R47)</f>
        <v>54.999769597815742</v>
      </c>
      <c r="P49" s="79"/>
      <c r="Q49" s="79"/>
      <c r="R49" s="79"/>
      <c r="S49" s="79"/>
      <c r="T49" s="80"/>
      <c r="U49" s="79"/>
      <c r="V49" s="79"/>
      <c r="W49" s="79"/>
      <c r="X49" s="80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D49" s="76"/>
    </row>
    <row r="50" spans="1:70" s="46" customFormat="1">
      <c r="A50" s="90">
        <v>0.58099999999999996</v>
      </c>
      <c r="B50" s="77"/>
      <c r="C50" s="78"/>
      <c r="D50" s="79"/>
      <c r="E50" s="79"/>
      <c r="F50" s="79"/>
      <c r="G50" s="79"/>
      <c r="H50" s="79"/>
      <c r="I50" s="80"/>
      <c r="J50" s="79"/>
      <c r="K50" s="79"/>
      <c r="L50" s="80"/>
      <c r="M50" s="79"/>
      <c r="N50" s="79"/>
      <c r="O50" s="80"/>
      <c r="P50" s="79"/>
      <c r="Q50" s="79"/>
      <c r="R50" s="79"/>
      <c r="S50" s="79"/>
      <c r="T50" s="80"/>
      <c r="U50" s="79"/>
      <c r="V50" s="79"/>
      <c r="W50" s="79"/>
      <c r="X50" s="80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P50" s="87"/>
      <c r="AQ50" s="87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D50" s="76"/>
    </row>
    <row r="51" spans="1:70" s="46" customFormat="1">
      <c r="A51" s="46">
        <v>1</v>
      </c>
      <c r="B51" s="46">
        <v>200</v>
      </c>
      <c r="C51" s="69" t="s">
        <v>107</v>
      </c>
      <c r="D51" s="46">
        <v>3.6</v>
      </c>
      <c r="E51" s="75">
        <f t="shared" ref="E51:H63" si="58">AR51*($D51/$AQ51)</f>
        <v>39.456000000000003</v>
      </c>
      <c r="F51" s="76">
        <f t="shared" si="58"/>
        <v>9.4392344497607663</v>
      </c>
      <c r="G51" s="76">
        <f t="shared" si="58"/>
        <v>0.64800000000000002</v>
      </c>
      <c r="H51" s="76">
        <f t="shared" si="58"/>
        <v>23.976000000000003</v>
      </c>
      <c r="I51" s="75">
        <f>H51/$E51*100</f>
        <v>60.766423357664237</v>
      </c>
      <c r="J51" s="76">
        <f t="shared" ref="J51:K63" si="59">AV51*($D51/$AQ51)</f>
        <v>0.504</v>
      </c>
      <c r="K51" s="76">
        <f t="shared" si="59"/>
        <v>8.5679999999999978</v>
      </c>
      <c r="L51" s="75">
        <f t="shared" ref="L51:L63" si="60">K51/$E51*100</f>
        <v>21.715328467153277</v>
      </c>
      <c r="M51" s="76">
        <f t="shared" ref="M51:N63" si="61">AX51*($D51/$AQ51)</f>
        <v>0.432</v>
      </c>
      <c r="N51" s="76">
        <f t="shared" si="61"/>
        <v>6.9119999999999999</v>
      </c>
      <c r="O51" s="75">
        <f t="shared" ref="O51:O63" si="62">N51/$E51*100</f>
        <v>17.518248175182478</v>
      </c>
      <c r="P51" s="76">
        <f t="shared" ref="P51:R63" si="63">AZ51*($D51/$AQ51)</f>
        <v>0</v>
      </c>
      <c r="Q51" s="76">
        <f t="shared" si="63"/>
        <v>0</v>
      </c>
      <c r="R51" s="76">
        <f t="shared" si="63"/>
        <v>0</v>
      </c>
      <c r="S51" s="76">
        <f t="shared" ref="S51:S63" si="64">R51*8.36</f>
        <v>0</v>
      </c>
      <c r="T51" s="75">
        <f t="shared" ref="T51:T63" si="65">S51/$E51*100</f>
        <v>0</v>
      </c>
      <c r="U51" s="76">
        <f t="shared" ref="U51:V63" si="66">BD51*($D51/$AQ51)</f>
        <v>1.512</v>
      </c>
      <c r="V51" s="76">
        <f t="shared" si="66"/>
        <v>0</v>
      </c>
      <c r="W51" s="76">
        <f>V51*37</f>
        <v>0</v>
      </c>
      <c r="X51" s="76">
        <f t="shared" ref="X51:X63" si="67">W51/$E51*100</f>
        <v>0</v>
      </c>
      <c r="Y51" s="76">
        <f t="shared" ref="Y51:Z63" si="68">BG51*($D51/$AQ51)</f>
        <v>0</v>
      </c>
      <c r="Z51" s="76">
        <f t="shared" si="68"/>
        <v>0</v>
      </c>
      <c r="AA51" s="76" t="e">
        <f>V51/Y51</f>
        <v>#DIV/0!</v>
      </c>
      <c r="AB51" s="76" t="e">
        <f>V51/Z51</f>
        <v>#DIV/0!</v>
      </c>
      <c r="AC51" s="76">
        <f t="shared" ref="AC51:AD63" si="69">BI51*($D51/$AQ51)</f>
        <v>7.1999999999999995E-2</v>
      </c>
      <c r="AD51" s="76">
        <f t="shared" si="69"/>
        <v>0.36</v>
      </c>
      <c r="AE51" s="76">
        <f t="shared" ref="AE51:AE63" si="70">AC51/AD51</f>
        <v>0.19999999999999998</v>
      </c>
      <c r="AF51" s="76">
        <f t="shared" ref="AF51:AM62" si="71">BK51*($D51/$AQ51)</f>
        <v>0</v>
      </c>
      <c r="AG51" s="76">
        <f t="shared" si="71"/>
        <v>0</v>
      </c>
      <c r="AH51" s="76">
        <f t="shared" si="71"/>
        <v>0</v>
      </c>
      <c r="AI51" s="76">
        <f t="shared" si="71"/>
        <v>0</v>
      </c>
      <c r="AJ51" s="76">
        <f t="shared" si="71"/>
        <v>0</v>
      </c>
      <c r="AK51" s="76">
        <f t="shared" si="71"/>
        <v>0</v>
      </c>
      <c r="AL51" s="76">
        <f t="shared" si="71"/>
        <v>0</v>
      </c>
      <c r="AM51" s="76">
        <f t="shared" si="71"/>
        <v>0</v>
      </c>
      <c r="AN51" s="76">
        <f t="shared" ref="AN51:AN63" si="72">E51/D51*100</f>
        <v>1096</v>
      </c>
      <c r="AO51" s="31"/>
      <c r="AP51" s="69" t="s">
        <v>107</v>
      </c>
      <c r="AQ51" s="46">
        <v>5</v>
      </c>
      <c r="AR51" s="76">
        <v>54.800000000000004</v>
      </c>
      <c r="AS51" s="76">
        <v>13.110047846889954</v>
      </c>
      <c r="AT51" s="76">
        <v>0.9</v>
      </c>
      <c r="AU51" s="76">
        <v>33.300000000000004</v>
      </c>
      <c r="AV51" s="76">
        <v>0.7</v>
      </c>
      <c r="AW51" s="76">
        <v>11.899999999999999</v>
      </c>
      <c r="AX51" s="76">
        <v>0.6</v>
      </c>
      <c r="AY51" s="76">
        <v>9.6</v>
      </c>
      <c r="AZ51" s="76">
        <v>0</v>
      </c>
      <c r="BA51" s="76">
        <v>0</v>
      </c>
      <c r="BB51" s="76">
        <v>0</v>
      </c>
      <c r="BC51" s="76">
        <f>BB51*8.36</f>
        <v>0</v>
      </c>
      <c r="BD51" s="76">
        <v>2.1</v>
      </c>
      <c r="BE51" s="76">
        <v>0</v>
      </c>
      <c r="BF51" s="76">
        <v>0</v>
      </c>
      <c r="BG51" s="76">
        <v>0</v>
      </c>
      <c r="BH51" s="76">
        <v>0</v>
      </c>
      <c r="BI51" s="76">
        <v>0.1</v>
      </c>
      <c r="BJ51" s="76">
        <v>0.5</v>
      </c>
      <c r="BK51" s="76">
        <v>0</v>
      </c>
      <c r="BL51" s="76">
        <v>0</v>
      </c>
      <c r="BM51" s="76">
        <v>0</v>
      </c>
      <c r="BN51" s="76">
        <v>0</v>
      </c>
      <c r="BO51" s="76">
        <v>0</v>
      </c>
      <c r="BP51" s="76">
        <v>0</v>
      </c>
      <c r="BQ51" s="76">
        <v>0</v>
      </c>
      <c r="BR51" s="76">
        <v>0</v>
      </c>
    </row>
    <row r="52" spans="1:70" s="46" customFormat="1">
      <c r="A52" s="46">
        <v>1</v>
      </c>
      <c r="B52" s="46">
        <v>200</v>
      </c>
      <c r="C52" s="69" t="s">
        <v>196</v>
      </c>
      <c r="D52" s="46">
        <v>0.2</v>
      </c>
      <c r="E52" s="75">
        <f t="shared" si="58"/>
        <v>2.3066</v>
      </c>
      <c r="F52" s="76">
        <f t="shared" si="58"/>
        <v>0.55181818181818187</v>
      </c>
      <c r="G52" s="76">
        <f t="shared" si="58"/>
        <v>1.4800000000000001E-2</v>
      </c>
      <c r="H52" s="76">
        <f t="shared" si="58"/>
        <v>0.54760000000000009</v>
      </c>
      <c r="I52" s="75" t="e">
        <f>H52/#REF!*100</f>
        <v>#REF!</v>
      </c>
      <c r="J52" s="76">
        <f t="shared" si="59"/>
        <v>1.8200000000000001E-2</v>
      </c>
      <c r="K52" s="76">
        <f t="shared" si="59"/>
        <v>0.30940000000000001</v>
      </c>
      <c r="L52" s="75">
        <f t="shared" si="60"/>
        <v>13.413682476372148</v>
      </c>
      <c r="M52" s="76">
        <f t="shared" si="61"/>
        <v>9.06E-2</v>
      </c>
      <c r="N52" s="76">
        <f t="shared" si="61"/>
        <v>1.4496</v>
      </c>
      <c r="O52" s="75">
        <f t="shared" si="62"/>
        <v>62.845746986907137</v>
      </c>
      <c r="P52" s="76">
        <f t="shared" si="63"/>
        <v>0</v>
      </c>
      <c r="Q52" s="76">
        <f t="shared" si="63"/>
        <v>0</v>
      </c>
      <c r="R52" s="76">
        <f t="shared" si="63"/>
        <v>0</v>
      </c>
      <c r="S52" s="76">
        <f t="shared" si="64"/>
        <v>0</v>
      </c>
      <c r="T52" s="75">
        <f t="shared" si="65"/>
        <v>0</v>
      </c>
      <c r="U52" s="76">
        <f t="shared" si="66"/>
        <v>2.7500000000000002E-4</v>
      </c>
      <c r="V52" s="76">
        <f t="shared" si="66"/>
        <v>5.4000000000000003E-3</v>
      </c>
      <c r="W52" s="76">
        <f>BF52*($D52/$AQ52)</f>
        <v>0.19980000000000001</v>
      </c>
      <c r="X52" s="76">
        <f t="shared" si="67"/>
        <v>8.662100060695396</v>
      </c>
      <c r="Y52" s="76">
        <f t="shared" si="68"/>
        <v>1E-3</v>
      </c>
      <c r="Z52" s="76">
        <f t="shared" si="68"/>
        <v>2.3999999999999998E-3</v>
      </c>
      <c r="AA52" s="76">
        <f>U52/Y52</f>
        <v>0.27500000000000002</v>
      </c>
      <c r="AB52" s="76">
        <f>U52/Z52</f>
        <v>0.11458333333333336</v>
      </c>
      <c r="AC52" s="76">
        <f t="shared" si="69"/>
        <v>0</v>
      </c>
      <c r="AD52" s="76">
        <f t="shared" si="69"/>
        <v>0</v>
      </c>
      <c r="AE52" s="76" t="e">
        <f t="shared" si="70"/>
        <v>#DIV/0!</v>
      </c>
      <c r="AF52" s="76">
        <f>BI52*($D52/$AQ52)</f>
        <v>0</v>
      </c>
      <c r="AG52" s="76">
        <f t="shared" si="71"/>
        <v>0</v>
      </c>
      <c r="AH52" s="76">
        <f t="shared" si="71"/>
        <v>0</v>
      </c>
      <c r="AI52" s="76">
        <f t="shared" si="71"/>
        <v>0</v>
      </c>
      <c r="AJ52" s="76">
        <f t="shared" si="71"/>
        <v>0</v>
      </c>
      <c r="AK52" s="76">
        <f t="shared" si="71"/>
        <v>4.5600000000000005</v>
      </c>
      <c r="AL52" s="76">
        <f t="shared" si="71"/>
        <v>0</v>
      </c>
      <c r="AM52" s="76">
        <f t="shared" si="71"/>
        <v>0</v>
      </c>
      <c r="AN52" s="76">
        <f t="shared" si="72"/>
        <v>1153.3</v>
      </c>
      <c r="AO52" s="31"/>
      <c r="AP52" s="69" t="s">
        <v>196</v>
      </c>
      <c r="AQ52" s="46">
        <v>100</v>
      </c>
      <c r="AR52" s="76">
        <v>1153.3</v>
      </c>
      <c r="AS52" s="76">
        <v>275.90909090909093</v>
      </c>
      <c r="AT52" s="76">
        <v>7.4</v>
      </c>
      <c r="AU52" s="76">
        <v>273.8</v>
      </c>
      <c r="AV52" s="76">
        <v>9.1</v>
      </c>
      <c r="AW52" s="76">
        <v>154.69999999999999</v>
      </c>
      <c r="AX52" s="76">
        <v>45.3</v>
      </c>
      <c r="AY52" s="76">
        <v>724.8</v>
      </c>
      <c r="AZ52" s="76">
        <v>0</v>
      </c>
      <c r="BA52" s="76">
        <v>0</v>
      </c>
      <c r="BB52" s="76">
        <v>0</v>
      </c>
      <c r="BC52" s="76">
        <v>0</v>
      </c>
      <c r="BD52" s="76">
        <v>0.13750000000000001</v>
      </c>
      <c r="BE52" s="76">
        <v>2.7</v>
      </c>
      <c r="BF52" s="76">
        <v>99.9</v>
      </c>
      <c r="BG52" s="76">
        <v>0.5</v>
      </c>
      <c r="BH52" s="76">
        <v>1.2</v>
      </c>
      <c r="BI52" s="76">
        <v>0</v>
      </c>
      <c r="BJ52" s="76">
        <v>0</v>
      </c>
      <c r="BK52" s="76">
        <v>0</v>
      </c>
      <c r="BL52" s="76">
        <v>0</v>
      </c>
      <c r="BM52" s="76">
        <v>0</v>
      </c>
      <c r="BN52" s="76">
        <v>0</v>
      </c>
      <c r="BO52" s="76">
        <v>0</v>
      </c>
      <c r="BP52" s="76">
        <v>2280</v>
      </c>
      <c r="BQ52" s="76">
        <v>0</v>
      </c>
      <c r="BR52" s="76">
        <v>0</v>
      </c>
    </row>
    <row r="53" spans="1:70" s="46" customFormat="1">
      <c r="A53" s="46">
        <v>1</v>
      </c>
      <c r="B53" s="46">
        <v>200</v>
      </c>
      <c r="C53" s="74" t="s">
        <v>84</v>
      </c>
      <c r="D53" s="46">
        <v>95.8</v>
      </c>
      <c r="E53" s="75">
        <f t="shared" si="58"/>
        <v>0</v>
      </c>
      <c r="F53" s="76">
        <f t="shared" si="58"/>
        <v>0</v>
      </c>
      <c r="G53" s="76">
        <f t="shared" si="58"/>
        <v>0</v>
      </c>
      <c r="H53" s="76">
        <f t="shared" si="58"/>
        <v>0</v>
      </c>
      <c r="I53" s="75" t="e">
        <f t="shared" ref="I53:I63" si="73">H53/$E53*100</f>
        <v>#DIV/0!</v>
      </c>
      <c r="J53" s="76">
        <f t="shared" si="59"/>
        <v>0</v>
      </c>
      <c r="K53" s="76">
        <f t="shared" si="59"/>
        <v>0</v>
      </c>
      <c r="L53" s="75" t="e">
        <f t="shared" si="60"/>
        <v>#DIV/0!</v>
      </c>
      <c r="M53" s="76">
        <f t="shared" si="61"/>
        <v>0</v>
      </c>
      <c r="N53" s="76">
        <f t="shared" si="61"/>
        <v>0</v>
      </c>
      <c r="O53" s="75" t="e">
        <f t="shared" si="62"/>
        <v>#DIV/0!</v>
      </c>
      <c r="P53" s="76">
        <f t="shared" si="63"/>
        <v>0</v>
      </c>
      <c r="Q53" s="76">
        <f t="shared" si="63"/>
        <v>0</v>
      </c>
      <c r="R53" s="76">
        <f t="shared" si="63"/>
        <v>0</v>
      </c>
      <c r="S53" s="76">
        <f t="shared" si="64"/>
        <v>0</v>
      </c>
      <c r="T53" s="75" t="e">
        <f t="shared" si="65"/>
        <v>#DIV/0!</v>
      </c>
      <c r="U53" s="76">
        <f t="shared" si="66"/>
        <v>0</v>
      </c>
      <c r="V53" s="76">
        <f t="shared" si="66"/>
        <v>0</v>
      </c>
      <c r="W53" s="76">
        <f>V53*37</f>
        <v>0</v>
      </c>
      <c r="X53" s="76" t="e">
        <f t="shared" si="67"/>
        <v>#DIV/0!</v>
      </c>
      <c r="Y53" s="76">
        <f t="shared" si="68"/>
        <v>0</v>
      </c>
      <c r="Z53" s="76">
        <f t="shared" si="68"/>
        <v>0</v>
      </c>
      <c r="AA53" s="76" t="e">
        <f>V53/Y53</f>
        <v>#DIV/0!</v>
      </c>
      <c r="AB53" s="76" t="e">
        <f>V53/Z53</f>
        <v>#DIV/0!</v>
      </c>
      <c r="AC53" s="76">
        <f t="shared" si="69"/>
        <v>0</v>
      </c>
      <c r="AD53" s="76">
        <f t="shared" si="69"/>
        <v>0</v>
      </c>
      <c r="AE53" s="76" t="e">
        <f t="shared" si="70"/>
        <v>#DIV/0!</v>
      </c>
      <c r="AF53" s="76">
        <f t="shared" ref="AF53:AF62" si="74">BK53*($D53/$AQ53)</f>
        <v>0</v>
      </c>
      <c r="AG53" s="76">
        <f t="shared" si="71"/>
        <v>0</v>
      </c>
      <c r="AH53" s="76">
        <f t="shared" si="71"/>
        <v>0</v>
      </c>
      <c r="AI53" s="76">
        <f t="shared" si="71"/>
        <v>0</v>
      </c>
      <c r="AJ53" s="76">
        <f t="shared" si="71"/>
        <v>0</v>
      </c>
      <c r="AK53" s="76">
        <f t="shared" si="71"/>
        <v>0</v>
      </c>
      <c r="AL53" s="76">
        <f t="shared" si="71"/>
        <v>0</v>
      </c>
      <c r="AM53" s="76">
        <f t="shared" si="71"/>
        <v>0</v>
      </c>
      <c r="AN53" s="76">
        <f t="shared" si="72"/>
        <v>0</v>
      </c>
      <c r="AO53" s="30"/>
      <c r="AP53" s="74" t="s">
        <v>84</v>
      </c>
      <c r="AQ53" s="46">
        <v>100</v>
      </c>
      <c r="AR53" s="76">
        <v>0</v>
      </c>
      <c r="AS53" s="76">
        <v>0</v>
      </c>
      <c r="AT53" s="76">
        <v>0</v>
      </c>
      <c r="AU53" s="76">
        <f>AT53*37</f>
        <v>0</v>
      </c>
      <c r="AV53" s="76">
        <v>0</v>
      </c>
      <c r="AW53" s="76">
        <f>AV53*17</f>
        <v>0</v>
      </c>
      <c r="AX53" s="76">
        <v>0</v>
      </c>
      <c r="AY53" s="76">
        <f>AX53*16</f>
        <v>0</v>
      </c>
      <c r="AZ53" s="76">
        <v>0</v>
      </c>
      <c r="BA53" s="76">
        <v>0</v>
      </c>
      <c r="BB53" s="76">
        <v>0</v>
      </c>
      <c r="BC53" s="76">
        <f>BB53*8.36</f>
        <v>0</v>
      </c>
      <c r="BD53" s="76">
        <v>0</v>
      </c>
      <c r="BE53" s="76">
        <v>0</v>
      </c>
      <c r="BF53" s="76">
        <f>BE53*37</f>
        <v>0</v>
      </c>
      <c r="BG53" s="76">
        <v>0</v>
      </c>
      <c r="BH53" s="76">
        <v>0</v>
      </c>
      <c r="BI53" s="76">
        <v>0</v>
      </c>
      <c r="BJ53" s="76">
        <v>0</v>
      </c>
      <c r="BK53" s="76">
        <v>0</v>
      </c>
      <c r="BL53" s="76">
        <v>0</v>
      </c>
      <c r="BM53" s="76">
        <v>0</v>
      </c>
      <c r="BN53" s="76">
        <v>0</v>
      </c>
      <c r="BO53" s="76">
        <v>0</v>
      </c>
      <c r="BP53" s="76">
        <v>0</v>
      </c>
      <c r="BQ53" s="76">
        <v>0</v>
      </c>
      <c r="BR53" s="76">
        <v>0</v>
      </c>
    </row>
    <row r="54" spans="1:70" s="46" customFormat="1">
      <c r="A54" s="46">
        <v>1</v>
      </c>
      <c r="B54" s="46">
        <v>200</v>
      </c>
      <c r="C54" s="74" t="s">
        <v>197</v>
      </c>
      <c r="D54" s="46">
        <v>30</v>
      </c>
      <c r="E54" s="75">
        <f t="shared" si="58"/>
        <v>15.408000000000003</v>
      </c>
      <c r="F54" s="76">
        <f t="shared" si="58"/>
        <v>3.6861244019138768</v>
      </c>
      <c r="G54" s="76">
        <f t="shared" si="58"/>
        <v>0.15000000000000002</v>
      </c>
      <c r="H54" s="76">
        <f t="shared" si="58"/>
        <v>5.5500000000000007</v>
      </c>
      <c r="I54" s="75">
        <f t="shared" si="73"/>
        <v>36.020249221183796</v>
      </c>
      <c r="J54" s="76">
        <f t="shared" si="59"/>
        <v>0.15000000000000002</v>
      </c>
      <c r="K54" s="76">
        <f t="shared" si="59"/>
        <v>2.5500000000000003</v>
      </c>
      <c r="L54" s="75">
        <f t="shared" si="60"/>
        <v>16.549844236760123</v>
      </c>
      <c r="M54" s="76">
        <f t="shared" si="61"/>
        <v>0.30000000000000004</v>
      </c>
      <c r="N54" s="76">
        <f t="shared" si="61"/>
        <v>4.8000000000000007</v>
      </c>
      <c r="O54" s="75">
        <f t="shared" si="62"/>
        <v>31.15264797507788</v>
      </c>
      <c r="P54" s="76">
        <f t="shared" si="63"/>
        <v>0</v>
      </c>
      <c r="Q54" s="76">
        <f t="shared" si="63"/>
        <v>0</v>
      </c>
      <c r="R54" s="76">
        <f t="shared" si="63"/>
        <v>0.30000000000000004</v>
      </c>
      <c r="S54" s="76">
        <f t="shared" si="64"/>
        <v>2.508</v>
      </c>
      <c r="T54" s="75">
        <f t="shared" si="65"/>
        <v>16.27725856697819</v>
      </c>
      <c r="U54" s="76">
        <f t="shared" si="66"/>
        <v>0.12</v>
      </c>
      <c r="V54" s="76">
        <f t="shared" si="66"/>
        <v>0</v>
      </c>
      <c r="W54" s="76">
        <f>BF54*($D54/$AQ54)</f>
        <v>0</v>
      </c>
      <c r="X54" s="76">
        <f t="shared" si="67"/>
        <v>0</v>
      </c>
      <c r="Y54" s="76">
        <f t="shared" si="68"/>
        <v>0</v>
      </c>
      <c r="Z54" s="76">
        <f t="shared" si="68"/>
        <v>0</v>
      </c>
      <c r="AA54" s="76" t="e">
        <f>U54/Y54</f>
        <v>#DIV/0!</v>
      </c>
      <c r="AB54" s="76" t="e">
        <f>U54/Z54</f>
        <v>#DIV/0!</v>
      </c>
      <c r="AC54" s="76">
        <f t="shared" si="69"/>
        <v>0.30000000000000004</v>
      </c>
      <c r="AD54" s="76">
        <f t="shared" si="69"/>
        <v>0</v>
      </c>
      <c r="AE54" s="76" t="e">
        <f t="shared" si="70"/>
        <v>#DIV/0!</v>
      </c>
      <c r="AF54" s="76">
        <f t="shared" si="74"/>
        <v>0</v>
      </c>
      <c r="AG54" s="76">
        <f t="shared" si="71"/>
        <v>0.60000000000000009</v>
      </c>
      <c r="AH54" s="76">
        <f t="shared" si="71"/>
        <v>0</v>
      </c>
      <c r="AI54" s="76">
        <f t="shared" si="71"/>
        <v>1.2000000000000002</v>
      </c>
      <c r="AJ54" s="76">
        <f t="shared" si="71"/>
        <v>0</v>
      </c>
      <c r="AK54" s="76">
        <f t="shared" si="71"/>
        <v>15</v>
      </c>
      <c r="AL54" s="76">
        <f t="shared" si="71"/>
        <v>0</v>
      </c>
      <c r="AM54" s="76">
        <f t="shared" si="71"/>
        <v>0</v>
      </c>
      <c r="AN54" s="76">
        <f t="shared" si="72"/>
        <v>51.360000000000007</v>
      </c>
      <c r="AO54" s="30"/>
      <c r="AP54" s="74" t="s">
        <v>197</v>
      </c>
      <c r="AQ54" s="46">
        <v>20</v>
      </c>
      <c r="AR54" s="76">
        <v>10.272000000000002</v>
      </c>
      <c r="AS54" s="76">
        <v>2.4574162679425844</v>
      </c>
      <c r="AT54" s="76">
        <v>0.1</v>
      </c>
      <c r="AU54" s="76">
        <v>3.7</v>
      </c>
      <c r="AV54" s="76">
        <v>0.1</v>
      </c>
      <c r="AW54" s="76">
        <v>1.7000000000000002</v>
      </c>
      <c r="AX54" s="76">
        <v>0.2</v>
      </c>
      <c r="AY54" s="76">
        <v>3.2</v>
      </c>
      <c r="AZ54" s="76">
        <v>0</v>
      </c>
      <c r="BA54" s="76">
        <v>0</v>
      </c>
      <c r="BB54" s="76">
        <v>0.2</v>
      </c>
      <c r="BC54" s="76">
        <v>1.6719999999999999</v>
      </c>
      <c r="BD54" s="76">
        <v>0.08</v>
      </c>
      <c r="BE54" s="76">
        <v>0</v>
      </c>
      <c r="BF54" s="76">
        <v>0</v>
      </c>
      <c r="BG54" s="76">
        <v>0</v>
      </c>
      <c r="BH54" s="76">
        <v>0</v>
      </c>
      <c r="BI54" s="76">
        <v>0.2</v>
      </c>
      <c r="BJ54" s="76">
        <v>0</v>
      </c>
      <c r="BK54" s="76">
        <v>0</v>
      </c>
      <c r="BL54" s="76">
        <v>0.4</v>
      </c>
      <c r="BM54" s="76">
        <v>0</v>
      </c>
      <c r="BN54" s="76">
        <v>0.8</v>
      </c>
      <c r="BO54" s="76">
        <v>0</v>
      </c>
      <c r="BP54" s="76">
        <v>10</v>
      </c>
      <c r="BQ54" s="76">
        <v>0</v>
      </c>
      <c r="BR54" s="76">
        <v>0</v>
      </c>
    </row>
    <row r="55" spans="1:70" s="46" customFormat="1">
      <c r="A55" s="46">
        <v>1</v>
      </c>
      <c r="B55" s="46">
        <v>200</v>
      </c>
      <c r="C55" s="74" t="s">
        <v>198</v>
      </c>
      <c r="D55" s="46">
        <v>39.9</v>
      </c>
      <c r="E55" s="75">
        <f t="shared" si="58"/>
        <v>39.9</v>
      </c>
      <c r="F55" s="76">
        <f t="shared" si="58"/>
        <v>9.5759999999999987</v>
      </c>
      <c r="G55" s="76">
        <f t="shared" si="58"/>
        <v>0.15959999999999999</v>
      </c>
      <c r="H55" s="76">
        <f t="shared" si="58"/>
        <v>5.9051999999999998</v>
      </c>
      <c r="I55" s="75">
        <f t="shared" si="73"/>
        <v>14.799999999999999</v>
      </c>
      <c r="J55" s="76">
        <f t="shared" si="59"/>
        <v>0.23939999999999997</v>
      </c>
      <c r="K55" s="76">
        <f t="shared" si="59"/>
        <v>4.069799999999999</v>
      </c>
      <c r="L55" s="75">
        <f t="shared" si="60"/>
        <v>10.199999999999998</v>
      </c>
      <c r="M55" s="76">
        <f t="shared" si="61"/>
        <v>1.9551000000000001</v>
      </c>
      <c r="N55" s="76">
        <f t="shared" si="61"/>
        <v>31.281600000000001</v>
      </c>
      <c r="O55" s="75">
        <f t="shared" si="62"/>
        <v>78.400000000000006</v>
      </c>
      <c r="P55" s="76">
        <f t="shared" si="63"/>
        <v>0</v>
      </c>
      <c r="Q55" s="76">
        <f t="shared" si="63"/>
        <v>0</v>
      </c>
      <c r="R55" s="76">
        <f t="shared" si="63"/>
        <v>1.3166999999999998</v>
      </c>
      <c r="S55" s="76">
        <f t="shared" si="64"/>
        <v>11.007611999999996</v>
      </c>
      <c r="T55" s="75">
        <f t="shared" si="65"/>
        <v>27.58799999999999</v>
      </c>
      <c r="U55" s="76">
        <f t="shared" si="66"/>
        <v>3.9899999999999998E-2</v>
      </c>
      <c r="V55" s="76">
        <f t="shared" si="66"/>
        <v>3.9899999999999998E-2</v>
      </c>
      <c r="W55" s="76">
        <f>V55*37</f>
        <v>1.4762999999999999</v>
      </c>
      <c r="X55" s="76">
        <f t="shared" si="67"/>
        <v>3.6999999999999997</v>
      </c>
      <c r="Y55" s="76">
        <f t="shared" si="68"/>
        <v>0</v>
      </c>
      <c r="Z55" s="76">
        <f t="shared" si="68"/>
        <v>7.9799999999999996E-2</v>
      </c>
      <c r="AA55" s="76" t="e">
        <f>V55/Y55</f>
        <v>#DIV/0!</v>
      </c>
      <c r="AB55" s="76">
        <f>V55/Z55</f>
        <v>0.5</v>
      </c>
      <c r="AC55" s="76">
        <f t="shared" si="69"/>
        <v>1.8353999999999997</v>
      </c>
      <c r="AD55" s="76">
        <f t="shared" si="69"/>
        <v>7.9799999999999996E-2</v>
      </c>
      <c r="AE55" s="76">
        <f t="shared" si="70"/>
        <v>22.999999999999996</v>
      </c>
      <c r="AF55" s="76">
        <f t="shared" si="74"/>
        <v>0</v>
      </c>
      <c r="AG55" s="76">
        <f t="shared" si="71"/>
        <v>0</v>
      </c>
      <c r="AH55" s="76">
        <f t="shared" si="71"/>
        <v>0.22344</v>
      </c>
      <c r="AI55" s="76">
        <f t="shared" si="71"/>
        <v>1.5959999999999999</v>
      </c>
      <c r="AJ55" s="76">
        <f t="shared" si="71"/>
        <v>0</v>
      </c>
      <c r="AK55" s="76">
        <f t="shared" si="71"/>
        <v>3114.9929999999999</v>
      </c>
      <c r="AL55" s="76">
        <f t="shared" si="71"/>
        <v>0</v>
      </c>
      <c r="AM55" s="76">
        <f t="shared" si="71"/>
        <v>0</v>
      </c>
      <c r="AN55" s="76">
        <f t="shared" si="72"/>
        <v>100</v>
      </c>
      <c r="AO55" s="30"/>
      <c r="AP55" s="74" t="s">
        <v>198</v>
      </c>
      <c r="AQ55" s="46">
        <v>100</v>
      </c>
      <c r="AR55" s="76">
        <v>100</v>
      </c>
      <c r="AS55" s="76">
        <v>24</v>
      </c>
      <c r="AT55" s="76">
        <v>0.4</v>
      </c>
      <c r="AU55" s="76">
        <f>AT55*37</f>
        <v>14.8</v>
      </c>
      <c r="AV55" s="76">
        <v>0.6</v>
      </c>
      <c r="AW55" s="76">
        <f>AV55*17</f>
        <v>10.199999999999999</v>
      </c>
      <c r="AX55" s="76">
        <v>4.9000000000000004</v>
      </c>
      <c r="AY55" s="76">
        <f>AX55*16</f>
        <v>78.400000000000006</v>
      </c>
      <c r="AZ55" s="76">
        <v>0</v>
      </c>
      <c r="BA55" s="76">
        <v>0</v>
      </c>
      <c r="BB55" s="76">
        <v>3.3</v>
      </c>
      <c r="BC55" s="76">
        <f>BB55*8.36</f>
        <v>27.587999999999997</v>
      </c>
      <c r="BD55" s="76">
        <v>0.1</v>
      </c>
      <c r="BE55" s="76">
        <v>0.1</v>
      </c>
      <c r="BF55" s="76">
        <f>BE55*37</f>
        <v>3.7</v>
      </c>
      <c r="BG55" s="76">
        <v>0</v>
      </c>
      <c r="BH55" s="76">
        <v>0.2</v>
      </c>
      <c r="BI55" s="76">
        <v>4.5999999999999996</v>
      </c>
      <c r="BJ55" s="76">
        <v>0.2</v>
      </c>
      <c r="BK55" s="76">
        <v>0</v>
      </c>
      <c r="BL55" s="76"/>
      <c r="BM55" s="76">
        <v>0.56000000000000005</v>
      </c>
      <c r="BN55" s="76">
        <v>4</v>
      </c>
      <c r="BO55" s="76">
        <v>0</v>
      </c>
      <c r="BP55" s="76">
        <v>7807</v>
      </c>
      <c r="BQ55" s="76">
        <v>0</v>
      </c>
      <c r="BR55" s="76">
        <v>0</v>
      </c>
    </row>
    <row r="56" spans="1:70" s="46" customFormat="1">
      <c r="A56" s="46">
        <v>1</v>
      </c>
      <c r="B56" s="46">
        <v>200</v>
      </c>
      <c r="C56" s="74" t="s">
        <v>27</v>
      </c>
      <c r="D56" s="46">
        <v>0.2</v>
      </c>
      <c r="E56" s="75">
        <f t="shared" si="58"/>
        <v>0</v>
      </c>
      <c r="F56" s="76">
        <f t="shared" si="58"/>
        <v>0</v>
      </c>
      <c r="G56" s="76">
        <f t="shared" si="58"/>
        <v>0</v>
      </c>
      <c r="H56" s="76">
        <f t="shared" si="58"/>
        <v>0</v>
      </c>
      <c r="I56" s="75" t="e">
        <f t="shared" si="73"/>
        <v>#DIV/0!</v>
      </c>
      <c r="J56" s="76">
        <f t="shared" si="59"/>
        <v>0</v>
      </c>
      <c r="K56" s="76">
        <f t="shared" si="59"/>
        <v>0</v>
      </c>
      <c r="L56" s="75" t="e">
        <f t="shared" si="60"/>
        <v>#DIV/0!</v>
      </c>
      <c r="M56" s="76">
        <f t="shared" si="61"/>
        <v>0</v>
      </c>
      <c r="N56" s="76">
        <f t="shared" si="61"/>
        <v>0</v>
      </c>
      <c r="O56" s="75" t="e">
        <f t="shared" si="62"/>
        <v>#DIV/0!</v>
      </c>
      <c r="P56" s="76">
        <f t="shared" si="63"/>
        <v>0</v>
      </c>
      <c r="Q56" s="76">
        <f t="shared" si="63"/>
        <v>0</v>
      </c>
      <c r="R56" s="76">
        <f t="shared" si="63"/>
        <v>0</v>
      </c>
      <c r="S56" s="76">
        <f t="shared" si="64"/>
        <v>0</v>
      </c>
      <c r="T56" s="75" t="e">
        <f t="shared" si="65"/>
        <v>#DIV/0!</v>
      </c>
      <c r="U56" s="76">
        <f t="shared" si="66"/>
        <v>0.19425000000000001</v>
      </c>
      <c r="V56" s="76">
        <f t="shared" si="66"/>
        <v>0</v>
      </c>
      <c r="W56" s="76">
        <f>V56*37</f>
        <v>0</v>
      </c>
      <c r="X56" s="76" t="e">
        <f t="shared" si="67"/>
        <v>#DIV/0!</v>
      </c>
      <c r="Y56" s="76">
        <f t="shared" si="68"/>
        <v>0</v>
      </c>
      <c r="Z56" s="76">
        <f t="shared" si="68"/>
        <v>0</v>
      </c>
      <c r="AA56" s="76" t="e">
        <f>V56/Y56</f>
        <v>#DIV/0!</v>
      </c>
      <c r="AB56" s="76" t="e">
        <f>V56/Z56</f>
        <v>#DIV/0!</v>
      </c>
      <c r="AC56" s="76">
        <f t="shared" si="69"/>
        <v>0</v>
      </c>
      <c r="AD56" s="76">
        <f t="shared" si="69"/>
        <v>0</v>
      </c>
      <c r="AE56" s="76" t="e">
        <f t="shared" si="70"/>
        <v>#DIV/0!</v>
      </c>
      <c r="AF56" s="76">
        <f t="shared" si="74"/>
        <v>0</v>
      </c>
      <c r="AG56" s="76">
        <f t="shared" si="71"/>
        <v>0</v>
      </c>
      <c r="AH56" s="76">
        <f t="shared" si="71"/>
        <v>0</v>
      </c>
      <c r="AI56" s="76">
        <f t="shared" si="71"/>
        <v>0</v>
      </c>
      <c r="AJ56" s="76">
        <f t="shared" si="71"/>
        <v>0</v>
      </c>
      <c r="AK56" s="76">
        <f t="shared" si="71"/>
        <v>0</v>
      </c>
      <c r="AL56" s="76">
        <f t="shared" si="71"/>
        <v>0</v>
      </c>
      <c r="AM56" s="76">
        <f t="shared" si="71"/>
        <v>0</v>
      </c>
      <c r="AN56" s="76">
        <f t="shared" si="72"/>
        <v>0</v>
      </c>
      <c r="AO56" s="30"/>
      <c r="AP56" s="74" t="s">
        <v>27</v>
      </c>
      <c r="AQ56" s="46">
        <v>100</v>
      </c>
      <c r="AR56" s="76">
        <v>0</v>
      </c>
      <c r="AS56" s="76">
        <v>0</v>
      </c>
      <c r="AT56" s="76">
        <v>0</v>
      </c>
      <c r="AU56" s="76">
        <f>AT56*37</f>
        <v>0</v>
      </c>
      <c r="AV56" s="76">
        <v>0</v>
      </c>
      <c r="AW56" s="76">
        <f>AV56*17</f>
        <v>0</v>
      </c>
      <c r="AX56" s="76">
        <v>0</v>
      </c>
      <c r="AY56" s="76">
        <f>AX56*16</f>
        <v>0</v>
      </c>
      <c r="AZ56" s="76">
        <v>0</v>
      </c>
      <c r="BA56" s="76">
        <v>0</v>
      </c>
      <c r="BB56" s="76">
        <v>0</v>
      </c>
      <c r="BC56" s="76">
        <f>BB56*8.36</f>
        <v>0</v>
      </c>
      <c r="BD56" s="76">
        <v>97.125</v>
      </c>
      <c r="BE56" s="76">
        <v>0</v>
      </c>
      <c r="BF56" s="76">
        <f>BE56*37</f>
        <v>0</v>
      </c>
      <c r="BG56" s="76">
        <v>0</v>
      </c>
      <c r="BH56" s="76">
        <v>0</v>
      </c>
      <c r="BI56" s="76">
        <v>0</v>
      </c>
      <c r="BJ56" s="76">
        <v>0</v>
      </c>
      <c r="BK56" s="76">
        <v>0</v>
      </c>
      <c r="BL56" s="76">
        <v>0</v>
      </c>
      <c r="BM56" s="76">
        <v>0</v>
      </c>
      <c r="BN56" s="76">
        <v>0</v>
      </c>
      <c r="BO56" s="76">
        <v>0</v>
      </c>
      <c r="BP56" s="76">
        <v>0</v>
      </c>
      <c r="BQ56" s="76">
        <v>0</v>
      </c>
      <c r="BR56" s="76">
        <v>0</v>
      </c>
    </row>
    <row r="57" spans="1:70" s="46" customFormat="1">
      <c r="A57" s="46">
        <v>1</v>
      </c>
      <c r="B57" s="46">
        <v>200</v>
      </c>
      <c r="C57" s="74" t="s">
        <v>110</v>
      </c>
      <c r="D57" s="46">
        <v>40.4</v>
      </c>
      <c r="E57" s="75">
        <f t="shared" si="58"/>
        <v>47.544740000000004</v>
      </c>
      <c r="F57" s="76">
        <f t="shared" si="58"/>
        <v>11.374339712918662</v>
      </c>
      <c r="G57" s="76">
        <f t="shared" si="58"/>
        <v>0.30299999999999999</v>
      </c>
      <c r="H57" s="76">
        <f t="shared" si="58"/>
        <v>11.211</v>
      </c>
      <c r="I57" s="75">
        <f t="shared" si="73"/>
        <v>23.579895483706505</v>
      </c>
      <c r="J57" s="76">
        <f t="shared" si="59"/>
        <v>1.2625</v>
      </c>
      <c r="K57" s="76">
        <f t="shared" si="59"/>
        <v>21.462499999999999</v>
      </c>
      <c r="L57" s="75">
        <f t="shared" si="60"/>
        <v>45.141691804393076</v>
      </c>
      <c r="M57" s="76">
        <f t="shared" si="61"/>
        <v>0.45450000000000002</v>
      </c>
      <c r="N57" s="76">
        <f t="shared" si="61"/>
        <v>7.2720000000000002</v>
      </c>
      <c r="O57" s="75">
        <f t="shared" si="62"/>
        <v>15.295067340782598</v>
      </c>
      <c r="P57" s="76">
        <f t="shared" si="63"/>
        <v>0</v>
      </c>
      <c r="Q57" s="76">
        <f t="shared" si="63"/>
        <v>0</v>
      </c>
      <c r="R57" s="76">
        <f t="shared" si="63"/>
        <v>0.90900000000000003</v>
      </c>
      <c r="S57" s="76">
        <f t="shared" si="64"/>
        <v>7.59924</v>
      </c>
      <c r="T57" s="75">
        <f t="shared" si="65"/>
        <v>15.983345371117814</v>
      </c>
      <c r="U57" s="76">
        <f t="shared" si="66"/>
        <v>1.3129999999999999E-2</v>
      </c>
      <c r="V57" s="76">
        <f t="shared" si="66"/>
        <v>0.10100000000000001</v>
      </c>
      <c r="W57" s="76">
        <f>V57*37</f>
        <v>3.7370000000000001</v>
      </c>
      <c r="X57" s="76">
        <f t="shared" si="67"/>
        <v>7.8599651612355004</v>
      </c>
      <c r="Y57" s="76">
        <f t="shared" si="68"/>
        <v>5.0500000000000003E-2</v>
      </c>
      <c r="Z57" s="76">
        <f t="shared" si="68"/>
        <v>0.1515</v>
      </c>
      <c r="AA57" s="76">
        <f>V57/Y57</f>
        <v>2</v>
      </c>
      <c r="AB57" s="76">
        <f>V57/Z57</f>
        <v>0.66666666666666674</v>
      </c>
      <c r="AC57" s="76">
        <f t="shared" si="69"/>
        <v>0.35349999999999998</v>
      </c>
      <c r="AD57" s="76">
        <f t="shared" si="69"/>
        <v>0</v>
      </c>
      <c r="AE57" s="76" t="e">
        <f t="shared" si="70"/>
        <v>#DIV/0!</v>
      </c>
      <c r="AF57" s="76">
        <f t="shared" si="74"/>
        <v>0</v>
      </c>
      <c r="AG57" s="76">
        <f t="shared" si="71"/>
        <v>0</v>
      </c>
      <c r="AH57" s="76">
        <f t="shared" si="71"/>
        <v>0.45450000000000002</v>
      </c>
      <c r="AI57" s="76">
        <f t="shared" si="71"/>
        <v>17.776000000000003</v>
      </c>
      <c r="AJ57" s="76">
        <f t="shared" si="71"/>
        <v>0</v>
      </c>
      <c r="AK57" s="76">
        <f t="shared" si="71"/>
        <v>191.9</v>
      </c>
      <c r="AL57" s="76">
        <f t="shared" si="71"/>
        <v>0</v>
      </c>
      <c r="AM57" s="76">
        <f t="shared" si="71"/>
        <v>0</v>
      </c>
      <c r="AN57" s="76">
        <f t="shared" si="72"/>
        <v>117.68500000000002</v>
      </c>
      <c r="AO57" s="30"/>
      <c r="AP57" s="74" t="s">
        <v>110</v>
      </c>
      <c r="AQ57" s="46">
        <v>80</v>
      </c>
      <c r="AR57" s="76">
        <v>94.14800000000001</v>
      </c>
      <c r="AS57" s="76">
        <v>22.523444976076558</v>
      </c>
      <c r="AT57" s="76">
        <v>0.6</v>
      </c>
      <c r="AU57" s="76">
        <v>22.2</v>
      </c>
      <c r="AV57" s="76">
        <v>2.5</v>
      </c>
      <c r="AW57" s="76">
        <v>42.5</v>
      </c>
      <c r="AX57" s="76">
        <v>0.9</v>
      </c>
      <c r="AY57" s="76">
        <v>14.4</v>
      </c>
      <c r="AZ57" s="76">
        <v>0</v>
      </c>
      <c r="BA57" s="76">
        <v>0</v>
      </c>
      <c r="BB57" s="76">
        <v>1.8</v>
      </c>
      <c r="BC57" s="76">
        <v>15.048</v>
      </c>
      <c r="BD57" s="76">
        <v>2.5999999999999999E-2</v>
      </c>
      <c r="BE57" s="76">
        <v>0.2</v>
      </c>
      <c r="BF57" s="76">
        <v>7.4</v>
      </c>
      <c r="BG57" s="76">
        <v>0.1</v>
      </c>
      <c r="BH57" s="76">
        <v>0.3</v>
      </c>
      <c r="BI57" s="76">
        <v>0.7</v>
      </c>
      <c r="BJ57" s="76">
        <v>0</v>
      </c>
      <c r="BK57" s="76">
        <v>0</v>
      </c>
      <c r="BL57" s="76">
        <v>0</v>
      </c>
      <c r="BM57" s="76">
        <v>0.9</v>
      </c>
      <c r="BN57" s="76">
        <v>35.200000000000003</v>
      </c>
      <c r="BO57" s="76">
        <v>0</v>
      </c>
      <c r="BP57" s="76">
        <v>380</v>
      </c>
      <c r="BQ57" s="76">
        <v>0</v>
      </c>
      <c r="BR57" s="76">
        <v>0</v>
      </c>
    </row>
    <row r="58" spans="1:70" s="46" customFormat="1">
      <c r="A58" s="46">
        <v>1</v>
      </c>
      <c r="B58" s="46">
        <v>200</v>
      </c>
      <c r="C58" s="74" t="s">
        <v>68</v>
      </c>
      <c r="D58" s="46">
        <v>0.3</v>
      </c>
      <c r="E58" s="75">
        <f t="shared" si="58"/>
        <v>0.92219999999999991</v>
      </c>
      <c r="F58" s="76">
        <f t="shared" si="58"/>
        <v>0.220622009569378</v>
      </c>
      <c r="G58" s="76">
        <f t="shared" si="58"/>
        <v>9.8999999999999991E-3</v>
      </c>
      <c r="H58" s="76">
        <f t="shared" si="58"/>
        <v>0.36630000000000001</v>
      </c>
      <c r="I58" s="75">
        <f t="shared" si="73"/>
        <v>39.720234222511394</v>
      </c>
      <c r="J58" s="76">
        <f t="shared" si="59"/>
        <v>3.27E-2</v>
      </c>
      <c r="K58" s="76">
        <f t="shared" si="59"/>
        <v>0.55590000000000006</v>
      </c>
      <c r="L58" s="75">
        <f t="shared" si="60"/>
        <v>60.279765777488628</v>
      </c>
      <c r="M58" s="76">
        <f t="shared" si="61"/>
        <v>0</v>
      </c>
      <c r="N58" s="76">
        <f t="shared" si="61"/>
        <v>0</v>
      </c>
      <c r="O58" s="75">
        <f t="shared" si="62"/>
        <v>0</v>
      </c>
      <c r="P58" s="76">
        <f t="shared" si="63"/>
        <v>0</v>
      </c>
      <c r="Q58" s="76">
        <f t="shared" si="63"/>
        <v>0</v>
      </c>
      <c r="R58" s="76">
        <f t="shared" si="63"/>
        <v>0</v>
      </c>
      <c r="S58" s="76">
        <f t="shared" si="64"/>
        <v>0</v>
      </c>
      <c r="T58" s="75">
        <f t="shared" si="65"/>
        <v>0</v>
      </c>
      <c r="U58" s="76">
        <f t="shared" si="66"/>
        <v>3.3E-4</v>
      </c>
      <c r="V58" s="76">
        <f t="shared" si="66"/>
        <v>0</v>
      </c>
      <c r="W58" s="76">
        <f>V58*37</f>
        <v>0</v>
      </c>
      <c r="X58" s="76">
        <f t="shared" si="67"/>
        <v>0</v>
      </c>
      <c r="Y58" s="76">
        <f t="shared" si="68"/>
        <v>0</v>
      </c>
      <c r="Z58" s="76">
        <f t="shared" si="68"/>
        <v>0</v>
      </c>
      <c r="AA58" s="76" t="e">
        <f>V58/Y58</f>
        <v>#DIV/0!</v>
      </c>
      <c r="AB58" s="76" t="e">
        <f>V58/Z58</f>
        <v>#DIV/0!</v>
      </c>
      <c r="AC58" s="76">
        <f t="shared" si="69"/>
        <v>0</v>
      </c>
      <c r="AD58" s="76">
        <f t="shared" si="69"/>
        <v>0</v>
      </c>
      <c r="AE58" s="76" t="e">
        <f t="shared" si="70"/>
        <v>#DIV/0!</v>
      </c>
      <c r="AF58" s="76">
        <f t="shared" si="74"/>
        <v>0</v>
      </c>
      <c r="AG58" s="76">
        <f t="shared" si="71"/>
        <v>0</v>
      </c>
      <c r="AH58" s="76">
        <f t="shared" si="71"/>
        <v>0</v>
      </c>
      <c r="AI58" s="76">
        <f t="shared" si="71"/>
        <v>0</v>
      </c>
      <c r="AJ58" s="76">
        <f t="shared" si="71"/>
        <v>0</v>
      </c>
      <c r="AK58" s="76">
        <f t="shared" si="71"/>
        <v>0.34500000000000003</v>
      </c>
      <c r="AL58" s="76">
        <f t="shared" si="71"/>
        <v>0</v>
      </c>
      <c r="AM58" s="76">
        <f t="shared" si="71"/>
        <v>0</v>
      </c>
      <c r="AN58" s="76">
        <f t="shared" si="72"/>
        <v>307.39999999999998</v>
      </c>
      <c r="AO58" s="30"/>
      <c r="AP58" s="74" t="s">
        <v>68</v>
      </c>
      <c r="AQ58" s="46">
        <v>100</v>
      </c>
      <c r="AR58" s="76">
        <v>307.39999999999998</v>
      </c>
      <c r="AS58" s="76">
        <v>73.540669856459331</v>
      </c>
      <c r="AT58" s="76">
        <v>3.3</v>
      </c>
      <c r="AU58" s="76">
        <f>AT58*37</f>
        <v>122.1</v>
      </c>
      <c r="AV58" s="76">
        <v>10.9</v>
      </c>
      <c r="AW58" s="76">
        <f>AV58*17</f>
        <v>185.3</v>
      </c>
      <c r="AX58" s="76">
        <v>0</v>
      </c>
      <c r="AY58" s="76">
        <f>AX58*16</f>
        <v>0</v>
      </c>
      <c r="AZ58" s="76">
        <v>0</v>
      </c>
      <c r="BA58" s="76">
        <v>0</v>
      </c>
      <c r="BB58" s="76">
        <v>0</v>
      </c>
      <c r="BC58" s="76">
        <f>BB58*8.36</f>
        <v>0</v>
      </c>
      <c r="BD58" s="76">
        <v>0.11</v>
      </c>
      <c r="BE58" s="76">
        <v>0</v>
      </c>
      <c r="BF58" s="76">
        <f>BE58*37</f>
        <v>0</v>
      </c>
      <c r="BG58" s="76">
        <v>0</v>
      </c>
      <c r="BH58" s="76">
        <v>0</v>
      </c>
      <c r="BI58" s="76">
        <v>0</v>
      </c>
      <c r="BJ58" s="76">
        <v>0</v>
      </c>
      <c r="BK58" s="76">
        <v>0</v>
      </c>
      <c r="BL58" s="76">
        <v>0</v>
      </c>
      <c r="BM58" s="76">
        <v>0</v>
      </c>
      <c r="BN58" s="76">
        <v>0</v>
      </c>
      <c r="BO58" s="76">
        <v>0</v>
      </c>
      <c r="BP58" s="76">
        <v>115</v>
      </c>
      <c r="BQ58" s="76">
        <v>0</v>
      </c>
      <c r="BR58" s="76">
        <v>0</v>
      </c>
    </row>
    <row r="59" spans="1:70" s="46" customFormat="1">
      <c r="A59" s="46">
        <v>1</v>
      </c>
      <c r="B59" s="46">
        <v>200</v>
      </c>
      <c r="C59" s="74" t="s">
        <v>199</v>
      </c>
      <c r="D59" s="46">
        <v>133.80000000000001</v>
      </c>
      <c r="E59" s="75">
        <f t="shared" si="58"/>
        <v>928.03680000000008</v>
      </c>
      <c r="F59" s="76">
        <f t="shared" si="58"/>
        <v>223.44600000000003</v>
      </c>
      <c r="G59" s="76">
        <f t="shared" si="58"/>
        <v>1.3380000000000001</v>
      </c>
      <c r="H59" s="76">
        <f t="shared" si="58"/>
        <v>49.506</v>
      </c>
      <c r="I59" s="75">
        <f t="shared" si="73"/>
        <v>5.3344867358708186</v>
      </c>
      <c r="J59" s="76">
        <f t="shared" si="59"/>
        <v>8.6033399999999993</v>
      </c>
      <c r="K59" s="76">
        <f t="shared" si="59"/>
        <v>146.25678000000002</v>
      </c>
      <c r="L59" s="75">
        <f t="shared" si="60"/>
        <v>15.759803921568627</v>
      </c>
      <c r="M59" s="76">
        <f t="shared" si="61"/>
        <v>44.180760000000006</v>
      </c>
      <c r="N59" s="76">
        <f t="shared" si="61"/>
        <v>706.8921600000001</v>
      </c>
      <c r="O59" s="75">
        <f t="shared" si="62"/>
        <v>76.170703575547876</v>
      </c>
      <c r="P59" s="76">
        <f t="shared" si="63"/>
        <v>0</v>
      </c>
      <c r="Q59" s="76">
        <f t="shared" si="63"/>
        <v>0</v>
      </c>
      <c r="R59" s="76">
        <f t="shared" si="63"/>
        <v>0.30774000000000001</v>
      </c>
      <c r="S59" s="76">
        <f t="shared" si="64"/>
        <v>2.5727063999999999</v>
      </c>
      <c r="T59" s="75">
        <f t="shared" si="65"/>
        <v>0.27722029988465968</v>
      </c>
      <c r="U59" s="76">
        <f t="shared" si="66"/>
        <v>0</v>
      </c>
      <c r="V59" s="76">
        <f t="shared" si="66"/>
        <v>0</v>
      </c>
      <c r="W59" s="76">
        <f>V59*37</f>
        <v>0</v>
      </c>
      <c r="X59" s="76">
        <f t="shared" si="67"/>
        <v>0</v>
      </c>
      <c r="Y59" s="76">
        <f t="shared" si="68"/>
        <v>0</v>
      </c>
      <c r="Z59" s="76">
        <f t="shared" si="68"/>
        <v>0</v>
      </c>
      <c r="AA59" s="76" t="e">
        <f>V59/Y59</f>
        <v>#DIV/0!</v>
      </c>
      <c r="AB59" s="76" t="e">
        <f>V59/Z59</f>
        <v>#DIV/0!</v>
      </c>
      <c r="AC59" s="76">
        <f t="shared" si="69"/>
        <v>0</v>
      </c>
      <c r="AD59" s="76">
        <f t="shared" si="69"/>
        <v>0</v>
      </c>
      <c r="AE59" s="76" t="e">
        <f t="shared" si="70"/>
        <v>#DIV/0!</v>
      </c>
      <c r="AF59" s="76">
        <f t="shared" si="74"/>
        <v>0</v>
      </c>
      <c r="AG59" s="76">
        <f t="shared" si="71"/>
        <v>0</v>
      </c>
      <c r="AH59" s="76">
        <f t="shared" si="71"/>
        <v>0</v>
      </c>
      <c r="AI59" s="76">
        <f t="shared" si="71"/>
        <v>0</v>
      </c>
      <c r="AJ59" s="76">
        <f t="shared" si="71"/>
        <v>0</v>
      </c>
      <c r="AK59" s="76">
        <f t="shared" si="71"/>
        <v>0</v>
      </c>
      <c r="AL59" s="76">
        <f t="shared" si="71"/>
        <v>0</v>
      </c>
      <c r="AM59" s="76">
        <f t="shared" si="71"/>
        <v>64.357800000000012</v>
      </c>
      <c r="AN59" s="76">
        <f t="shared" si="72"/>
        <v>693.6</v>
      </c>
      <c r="AO59" s="30"/>
      <c r="AP59" s="74" t="s">
        <v>200</v>
      </c>
      <c r="AQ59" s="46">
        <v>100</v>
      </c>
      <c r="AR59" s="76">
        <v>693.6</v>
      </c>
      <c r="AS59" s="76">
        <v>167</v>
      </c>
      <c r="AT59" s="76">
        <v>1</v>
      </c>
      <c r="AU59" s="76">
        <f>AT59*37</f>
        <v>37</v>
      </c>
      <c r="AV59" s="76">
        <v>6.43</v>
      </c>
      <c r="AW59" s="76">
        <f>AV59*17</f>
        <v>109.31</v>
      </c>
      <c r="AX59" s="76">
        <v>33.020000000000003</v>
      </c>
      <c r="AY59" s="76">
        <f>AX59*16</f>
        <v>528.32000000000005</v>
      </c>
      <c r="AZ59" s="76">
        <v>0</v>
      </c>
      <c r="BA59" s="76">
        <v>0</v>
      </c>
      <c r="BB59" s="76">
        <v>0.23</v>
      </c>
      <c r="BC59" s="76">
        <f>BB59*8.36</f>
        <v>1.9227999999999998</v>
      </c>
      <c r="BD59" s="76">
        <v>0</v>
      </c>
      <c r="BE59" s="76">
        <v>0</v>
      </c>
      <c r="BF59" s="76">
        <f>BE59*37</f>
        <v>0</v>
      </c>
      <c r="BG59" s="76">
        <v>0</v>
      </c>
      <c r="BH59" s="76">
        <v>0</v>
      </c>
      <c r="BI59" s="76">
        <v>0</v>
      </c>
      <c r="BJ59" s="76">
        <v>0</v>
      </c>
      <c r="BK59" s="76">
        <v>0</v>
      </c>
      <c r="BL59" s="76">
        <v>0</v>
      </c>
      <c r="BM59" s="76">
        <v>0</v>
      </c>
      <c r="BN59" s="76">
        <v>0</v>
      </c>
      <c r="BO59" s="76">
        <v>0</v>
      </c>
      <c r="BP59" s="76">
        <v>0</v>
      </c>
      <c r="BQ59" s="76">
        <v>0</v>
      </c>
      <c r="BR59" s="76">
        <v>48.1</v>
      </c>
    </row>
    <row r="60" spans="1:70" s="46" customFormat="1">
      <c r="A60" s="46">
        <v>1</v>
      </c>
      <c r="B60" s="46">
        <v>200</v>
      </c>
      <c r="C60" s="74" t="s">
        <v>65</v>
      </c>
      <c r="D60" s="46">
        <v>40.1</v>
      </c>
      <c r="E60" s="75">
        <f t="shared" si="58"/>
        <v>29.641920000000002</v>
      </c>
      <c r="F60" s="76">
        <f t="shared" si="58"/>
        <v>7.0913684210526329</v>
      </c>
      <c r="G60" s="76">
        <f t="shared" si="58"/>
        <v>0</v>
      </c>
      <c r="H60" s="76">
        <f t="shared" si="58"/>
        <v>0</v>
      </c>
      <c r="I60" s="75">
        <f t="shared" si="73"/>
        <v>0</v>
      </c>
      <c r="J60" s="76">
        <f t="shared" si="59"/>
        <v>0.22914285714285715</v>
      </c>
      <c r="K60" s="76">
        <f t="shared" si="59"/>
        <v>3.8954285714285715</v>
      </c>
      <c r="L60" s="75">
        <f t="shared" si="60"/>
        <v>13.141620284477426</v>
      </c>
      <c r="M60" s="76">
        <f t="shared" si="61"/>
        <v>1.4894285714285715</v>
      </c>
      <c r="N60" s="76">
        <f t="shared" si="61"/>
        <v>23.830857142857145</v>
      </c>
      <c r="O60" s="75">
        <f t="shared" si="62"/>
        <v>80.395794681508974</v>
      </c>
      <c r="P60" s="76">
        <f t="shared" si="63"/>
        <v>0</v>
      </c>
      <c r="Q60" s="76">
        <f t="shared" si="63"/>
        <v>0</v>
      </c>
      <c r="R60" s="76">
        <f t="shared" si="63"/>
        <v>0.22914285714285715</v>
      </c>
      <c r="S60" s="76">
        <f t="shared" si="64"/>
        <v>1.9156342857142856</v>
      </c>
      <c r="T60" s="75">
        <f t="shared" si="65"/>
        <v>6.4625850340136042</v>
      </c>
      <c r="U60" s="76">
        <f t="shared" si="66"/>
        <v>2.0050000000000003E-3</v>
      </c>
      <c r="V60" s="76">
        <f t="shared" si="66"/>
        <v>0</v>
      </c>
      <c r="W60" s="76">
        <f>BF60*($D60/$AQ60)</f>
        <v>0</v>
      </c>
      <c r="X60" s="76">
        <f t="shared" si="67"/>
        <v>0</v>
      </c>
      <c r="Y60" s="76">
        <f t="shared" si="68"/>
        <v>0</v>
      </c>
      <c r="Z60" s="76">
        <f t="shared" si="68"/>
        <v>0</v>
      </c>
      <c r="AA60" s="76" t="e">
        <f>U60/Y60</f>
        <v>#DIV/0!</v>
      </c>
      <c r="AB60" s="76" t="e">
        <f>U60/Z60</f>
        <v>#DIV/0!</v>
      </c>
      <c r="AC60" s="76">
        <f t="shared" si="69"/>
        <v>1.0311428571428571</v>
      </c>
      <c r="AD60" s="76">
        <f t="shared" si="69"/>
        <v>0</v>
      </c>
      <c r="AE60" s="76" t="e">
        <f t="shared" si="70"/>
        <v>#DIV/0!</v>
      </c>
      <c r="AF60" s="76">
        <f t="shared" si="74"/>
        <v>0</v>
      </c>
      <c r="AG60" s="76">
        <f t="shared" si="71"/>
        <v>0.22914285714285715</v>
      </c>
      <c r="AH60" s="76">
        <f t="shared" si="71"/>
        <v>0.11457142857142857</v>
      </c>
      <c r="AI60" s="76">
        <f t="shared" si="71"/>
        <v>1.2602857142857145</v>
      </c>
      <c r="AJ60" s="76">
        <f t="shared" si="71"/>
        <v>0</v>
      </c>
      <c r="AK60" s="76">
        <f t="shared" si="71"/>
        <v>2.0622857142857143</v>
      </c>
      <c r="AL60" s="76">
        <f t="shared" si="71"/>
        <v>0</v>
      </c>
      <c r="AM60" s="76">
        <f t="shared" si="71"/>
        <v>0</v>
      </c>
      <c r="AN60" s="76">
        <f t="shared" si="72"/>
        <v>73.92</v>
      </c>
      <c r="AO60" s="30"/>
      <c r="AP60" s="74" t="s">
        <v>65</v>
      </c>
      <c r="AQ60" s="46">
        <v>100</v>
      </c>
      <c r="AR60" s="76">
        <v>73.92</v>
      </c>
      <c r="AS60" s="76">
        <v>17.684210526315791</v>
      </c>
      <c r="AT60" s="76">
        <v>0</v>
      </c>
      <c r="AU60" s="76">
        <v>0</v>
      </c>
      <c r="AV60" s="76">
        <v>0.5714285714285714</v>
      </c>
      <c r="AW60" s="76">
        <v>9.7142857142857135</v>
      </c>
      <c r="AX60" s="76">
        <v>3.7142857142857144</v>
      </c>
      <c r="AY60" s="76">
        <v>59.428571428571431</v>
      </c>
      <c r="AZ60" s="76">
        <v>0</v>
      </c>
      <c r="BA60" s="76">
        <v>0</v>
      </c>
      <c r="BB60" s="76">
        <v>0.5714285714285714</v>
      </c>
      <c r="BC60" s="76">
        <v>4.7771428571428567</v>
      </c>
      <c r="BD60" s="76">
        <v>5.0000000000000001E-3</v>
      </c>
      <c r="BE60" s="76">
        <v>0</v>
      </c>
      <c r="BF60" s="76">
        <v>0</v>
      </c>
      <c r="BG60" s="76">
        <v>0</v>
      </c>
      <c r="BH60" s="76">
        <v>0</v>
      </c>
      <c r="BI60" s="76">
        <v>2.5714285714285712</v>
      </c>
      <c r="BJ60" s="76">
        <v>0</v>
      </c>
      <c r="BK60" s="76">
        <v>0</v>
      </c>
      <c r="BL60" s="76">
        <v>0.5714285714285714</v>
      </c>
      <c r="BM60" s="76">
        <v>0.2857142857142857</v>
      </c>
      <c r="BN60" s="76">
        <v>3.1428571428571432</v>
      </c>
      <c r="BO60" s="76">
        <v>0</v>
      </c>
      <c r="BP60" s="76">
        <v>5.1428571428571423</v>
      </c>
      <c r="BQ60" s="76">
        <v>0</v>
      </c>
      <c r="BR60" s="76">
        <v>0</v>
      </c>
    </row>
    <row r="61" spans="1:70" s="46" customFormat="1">
      <c r="A61" s="46">
        <v>1</v>
      </c>
      <c r="B61" s="46">
        <v>200</v>
      </c>
      <c r="C61" s="74" t="s">
        <v>108</v>
      </c>
      <c r="D61" s="46">
        <v>1.7</v>
      </c>
      <c r="E61" s="75">
        <f t="shared" si="58"/>
        <v>62.832000000000008</v>
      </c>
      <c r="F61" s="76">
        <f t="shared" si="58"/>
        <v>15.283000000000001</v>
      </c>
      <c r="G61" s="76">
        <f t="shared" si="58"/>
        <v>1.6983000000000001</v>
      </c>
      <c r="H61" s="76">
        <f t="shared" si="58"/>
        <v>62.837100000000007</v>
      </c>
      <c r="I61" s="75">
        <f t="shared" si="73"/>
        <v>100.00811688311688</v>
      </c>
      <c r="J61" s="76">
        <f t="shared" si="59"/>
        <v>0</v>
      </c>
      <c r="K61" s="76">
        <f t="shared" si="59"/>
        <v>0</v>
      </c>
      <c r="L61" s="75">
        <f t="shared" si="60"/>
        <v>0</v>
      </c>
      <c r="M61" s="76">
        <f t="shared" si="61"/>
        <v>0</v>
      </c>
      <c r="N61" s="76">
        <f t="shared" si="61"/>
        <v>0</v>
      </c>
      <c r="O61" s="75">
        <f t="shared" si="62"/>
        <v>0</v>
      </c>
      <c r="P61" s="76">
        <f t="shared" si="63"/>
        <v>0</v>
      </c>
      <c r="Q61" s="76">
        <f t="shared" si="63"/>
        <v>0</v>
      </c>
      <c r="R61" s="76">
        <f t="shared" si="63"/>
        <v>0</v>
      </c>
      <c r="S61" s="76">
        <f t="shared" si="64"/>
        <v>0</v>
      </c>
      <c r="T61" s="75">
        <f t="shared" si="65"/>
        <v>0</v>
      </c>
      <c r="U61" s="76">
        <f t="shared" si="66"/>
        <v>0</v>
      </c>
      <c r="V61" s="76">
        <f t="shared" si="66"/>
        <v>0.20400000000000001</v>
      </c>
      <c r="W61" s="76">
        <f>V61*37</f>
        <v>7.5480000000000009</v>
      </c>
      <c r="X61" s="76">
        <f t="shared" si="67"/>
        <v>12.012987012987013</v>
      </c>
      <c r="Y61" s="76">
        <f t="shared" si="68"/>
        <v>0.34850000000000003</v>
      </c>
      <c r="Z61" s="76">
        <f t="shared" si="68"/>
        <v>1.0795000000000001</v>
      </c>
      <c r="AA61" s="76">
        <f>V61/Y61</f>
        <v>0.58536585365853655</v>
      </c>
      <c r="AB61" s="76">
        <f>V61/Z61</f>
        <v>0.1889763779527559</v>
      </c>
      <c r="AC61" s="76">
        <f t="shared" si="69"/>
        <v>0</v>
      </c>
      <c r="AD61" s="76">
        <f t="shared" si="69"/>
        <v>0</v>
      </c>
      <c r="AE61" s="76" t="e">
        <f t="shared" si="70"/>
        <v>#DIV/0!</v>
      </c>
      <c r="AF61" s="76">
        <f t="shared" si="74"/>
        <v>0</v>
      </c>
      <c r="AG61" s="76">
        <f t="shared" si="71"/>
        <v>0</v>
      </c>
      <c r="AH61" s="76">
        <f t="shared" si="71"/>
        <v>0.83674000000000004</v>
      </c>
      <c r="AI61" s="76">
        <f t="shared" si="71"/>
        <v>0</v>
      </c>
      <c r="AJ61" s="76">
        <f t="shared" si="71"/>
        <v>0</v>
      </c>
      <c r="AK61" s="76">
        <f t="shared" si="71"/>
        <v>0</v>
      </c>
      <c r="AL61" s="76">
        <f t="shared" si="71"/>
        <v>0</v>
      </c>
      <c r="AM61" s="76">
        <f t="shared" si="71"/>
        <v>0</v>
      </c>
      <c r="AN61" s="76">
        <f t="shared" si="72"/>
        <v>3696.0000000000009</v>
      </c>
      <c r="AO61" s="30"/>
      <c r="AP61" s="74" t="s">
        <v>108</v>
      </c>
      <c r="AQ61" s="46">
        <v>100</v>
      </c>
      <c r="AR61" s="76">
        <v>3696</v>
      </c>
      <c r="AS61" s="76">
        <v>899</v>
      </c>
      <c r="AT61" s="76">
        <v>99.9</v>
      </c>
      <c r="AU61" s="76">
        <f>AT61*37</f>
        <v>3696.3</v>
      </c>
      <c r="AV61" s="76">
        <v>0</v>
      </c>
      <c r="AW61" s="76">
        <f>AV61*17</f>
        <v>0</v>
      </c>
      <c r="AX61" s="76">
        <v>0</v>
      </c>
      <c r="AY61" s="76">
        <f>AX61*16</f>
        <v>0</v>
      </c>
      <c r="AZ61" s="76">
        <v>0</v>
      </c>
      <c r="BA61" s="76">
        <v>0</v>
      </c>
      <c r="BB61" s="76">
        <v>0</v>
      </c>
      <c r="BC61" s="76">
        <f>BB61*8.36</f>
        <v>0</v>
      </c>
      <c r="BD61" s="76">
        <v>0</v>
      </c>
      <c r="BE61" s="76">
        <v>12</v>
      </c>
      <c r="BF61" s="76">
        <f>BE61*37</f>
        <v>444</v>
      </c>
      <c r="BG61" s="76">
        <v>20.5</v>
      </c>
      <c r="BH61" s="76">
        <v>63.5</v>
      </c>
      <c r="BI61" s="76">
        <v>0</v>
      </c>
      <c r="BJ61" s="76">
        <v>0</v>
      </c>
      <c r="BK61" s="76">
        <v>0</v>
      </c>
      <c r="BL61" s="76">
        <v>0</v>
      </c>
      <c r="BM61" s="76">
        <v>49.22</v>
      </c>
      <c r="BN61" s="76">
        <v>0</v>
      </c>
      <c r="BO61" s="76">
        <v>0</v>
      </c>
      <c r="BP61" s="76">
        <v>0</v>
      </c>
      <c r="BQ61" s="76">
        <v>0</v>
      </c>
      <c r="BR61" s="76">
        <v>0</v>
      </c>
    </row>
    <row r="62" spans="1:70" s="46" customFormat="1">
      <c r="A62" s="46">
        <v>1</v>
      </c>
      <c r="B62" s="46">
        <v>200</v>
      </c>
      <c r="C62" s="74" t="s">
        <v>201</v>
      </c>
      <c r="D62" s="46">
        <v>21.1</v>
      </c>
      <c r="E62" s="75">
        <f t="shared" si="58"/>
        <v>66.746052000000006</v>
      </c>
      <c r="F62" s="76">
        <f t="shared" si="58"/>
        <v>15.967955023923446</v>
      </c>
      <c r="G62" s="76">
        <f t="shared" si="58"/>
        <v>2.1100000000000004E-2</v>
      </c>
      <c r="H62" s="76">
        <f t="shared" si="58"/>
        <v>0.78070000000000006</v>
      </c>
      <c r="I62" s="75">
        <f t="shared" si="73"/>
        <v>1.169657195604618</v>
      </c>
      <c r="J62" s="76">
        <f t="shared" si="59"/>
        <v>0.37980000000000003</v>
      </c>
      <c r="K62" s="76">
        <f t="shared" si="59"/>
        <v>6.4566000000000008</v>
      </c>
      <c r="L62" s="75">
        <f t="shared" si="60"/>
        <v>9.6733811312165692</v>
      </c>
      <c r="M62" s="76">
        <f t="shared" si="61"/>
        <v>3.5870000000000002</v>
      </c>
      <c r="N62" s="76">
        <f t="shared" si="61"/>
        <v>57.392000000000003</v>
      </c>
      <c r="O62" s="75">
        <f t="shared" si="62"/>
        <v>85.985610055258405</v>
      </c>
      <c r="P62" s="76">
        <f t="shared" si="63"/>
        <v>0</v>
      </c>
      <c r="Q62" s="76">
        <f t="shared" si="63"/>
        <v>0</v>
      </c>
      <c r="R62" s="76">
        <f t="shared" si="63"/>
        <v>0.25320000000000004</v>
      </c>
      <c r="S62" s="76">
        <f t="shared" si="64"/>
        <v>2.116752</v>
      </c>
      <c r="T62" s="75">
        <f t="shared" si="65"/>
        <v>3.1713516179204122</v>
      </c>
      <c r="U62" s="76">
        <f t="shared" si="66"/>
        <v>3.6925000000000009E-3</v>
      </c>
      <c r="V62" s="76">
        <f t="shared" si="66"/>
        <v>0</v>
      </c>
      <c r="W62" s="76">
        <f>V62*37</f>
        <v>0</v>
      </c>
      <c r="X62" s="76">
        <f t="shared" si="67"/>
        <v>0</v>
      </c>
      <c r="Y62" s="76">
        <f t="shared" si="68"/>
        <v>0</v>
      </c>
      <c r="Z62" s="76">
        <f t="shared" si="68"/>
        <v>2.1100000000000004E-2</v>
      </c>
      <c r="AA62" s="76" t="e">
        <f>V62/Y62</f>
        <v>#DIV/0!</v>
      </c>
      <c r="AB62" s="76">
        <f>V62/Z62</f>
        <v>0</v>
      </c>
      <c r="AC62" s="76">
        <f t="shared" si="69"/>
        <v>0.1477</v>
      </c>
      <c r="AD62" s="76">
        <f t="shared" si="69"/>
        <v>3.4393000000000007</v>
      </c>
      <c r="AE62" s="76">
        <f t="shared" si="70"/>
        <v>4.2944785276073608E-2</v>
      </c>
      <c r="AF62" s="76">
        <f t="shared" si="74"/>
        <v>0</v>
      </c>
      <c r="AG62" s="76">
        <f t="shared" si="71"/>
        <v>0.2954</v>
      </c>
      <c r="AH62" s="76">
        <f t="shared" si="71"/>
        <v>2.1100000000000004E-2</v>
      </c>
      <c r="AI62" s="76">
        <f t="shared" si="71"/>
        <v>1.266</v>
      </c>
      <c r="AJ62" s="76">
        <f t="shared" si="71"/>
        <v>0</v>
      </c>
      <c r="AK62" s="76">
        <f t="shared" si="71"/>
        <v>0</v>
      </c>
      <c r="AL62" s="76">
        <f t="shared" si="71"/>
        <v>0</v>
      </c>
      <c r="AM62" s="76">
        <f t="shared" si="71"/>
        <v>0</v>
      </c>
      <c r="AN62" s="76">
        <f t="shared" si="72"/>
        <v>316.33199999999999</v>
      </c>
      <c r="AO62" s="30"/>
      <c r="AP62" s="74" t="s">
        <v>201</v>
      </c>
      <c r="AQ62" s="46">
        <v>100</v>
      </c>
      <c r="AR62" s="76">
        <v>316.33199999999999</v>
      </c>
      <c r="AS62" s="76">
        <v>75.677511961722487</v>
      </c>
      <c r="AT62" s="76">
        <v>0.1</v>
      </c>
      <c r="AU62" s="76">
        <v>3.7</v>
      </c>
      <c r="AV62" s="76">
        <v>1.8</v>
      </c>
      <c r="AW62" s="76">
        <v>30.6</v>
      </c>
      <c r="AX62" s="76">
        <v>17</v>
      </c>
      <c r="AY62" s="76">
        <v>272</v>
      </c>
      <c r="AZ62" s="76">
        <v>0</v>
      </c>
      <c r="BA62" s="76">
        <v>0</v>
      </c>
      <c r="BB62" s="76">
        <v>1.2</v>
      </c>
      <c r="BC62" s="76">
        <v>10.031999999999998</v>
      </c>
      <c r="BD62" s="76">
        <v>1.7500000000000002E-2</v>
      </c>
      <c r="BE62" s="76">
        <v>0</v>
      </c>
      <c r="BF62" s="76">
        <v>0</v>
      </c>
      <c r="BG62" s="76">
        <v>0</v>
      </c>
      <c r="BH62" s="76">
        <v>0.1</v>
      </c>
      <c r="BI62" s="76">
        <v>0.7</v>
      </c>
      <c r="BJ62" s="76">
        <v>16.3</v>
      </c>
      <c r="BK62" s="76">
        <v>0</v>
      </c>
      <c r="BL62" s="76">
        <v>1.4</v>
      </c>
      <c r="BM62" s="76">
        <v>0.1</v>
      </c>
      <c r="BN62" s="76">
        <v>6</v>
      </c>
      <c r="BO62" s="76">
        <v>0</v>
      </c>
      <c r="BP62" s="76">
        <v>0</v>
      </c>
      <c r="BQ62" s="76">
        <v>0</v>
      </c>
      <c r="BR62" s="76">
        <v>0</v>
      </c>
    </row>
    <row r="63" spans="1:70" s="46" customFormat="1">
      <c r="A63" s="46">
        <v>1</v>
      </c>
      <c r="B63" s="46">
        <v>200</v>
      </c>
      <c r="C63" s="74" t="s">
        <v>202</v>
      </c>
      <c r="D63" s="46">
        <v>0</v>
      </c>
      <c r="E63" s="75">
        <f t="shared" si="58"/>
        <v>0</v>
      </c>
      <c r="F63" s="76">
        <f t="shared" si="58"/>
        <v>0</v>
      </c>
      <c r="G63" s="76">
        <f t="shared" si="58"/>
        <v>0</v>
      </c>
      <c r="H63" s="76">
        <f t="shared" si="58"/>
        <v>0</v>
      </c>
      <c r="I63" s="75" t="e">
        <f t="shared" si="73"/>
        <v>#DIV/0!</v>
      </c>
      <c r="J63" s="76">
        <f t="shared" si="59"/>
        <v>0</v>
      </c>
      <c r="K63" s="76">
        <f t="shared" si="59"/>
        <v>0</v>
      </c>
      <c r="L63" s="75" t="e">
        <f t="shared" si="60"/>
        <v>#DIV/0!</v>
      </c>
      <c r="M63" s="76">
        <f t="shared" si="61"/>
        <v>0</v>
      </c>
      <c r="N63" s="76">
        <f t="shared" si="61"/>
        <v>0</v>
      </c>
      <c r="O63" s="75" t="e">
        <f t="shared" si="62"/>
        <v>#DIV/0!</v>
      </c>
      <c r="P63" s="76">
        <f t="shared" si="63"/>
        <v>0</v>
      </c>
      <c r="Q63" s="76">
        <f t="shared" si="63"/>
        <v>0</v>
      </c>
      <c r="R63" s="76">
        <f t="shared" si="63"/>
        <v>0</v>
      </c>
      <c r="S63" s="76">
        <f t="shared" si="64"/>
        <v>0</v>
      </c>
      <c r="T63" s="75" t="e">
        <f t="shared" si="65"/>
        <v>#DIV/0!</v>
      </c>
      <c r="U63" s="76">
        <f t="shared" si="66"/>
        <v>0</v>
      </c>
      <c r="V63" s="76">
        <f t="shared" si="66"/>
        <v>0</v>
      </c>
      <c r="W63" s="76">
        <f>V63*37</f>
        <v>0</v>
      </c>
      <c r="X63" s="76" t="e">
        <f t="shared" si="67"/>
        <v>#DIV/0!</v>
      </c>
      <c r="Y63" s="76">
        <f t="shared" si="68"/>
        <v>0</v>
      </c>
      <c r="Z63" s="76">
        <f t="shared" si="68"/>
        <v>0</v>
      </c>
      <c r="AA63" s="76" t="e">
        <f>V63/Y63</f>
        <v>#DIV/0!</v>
      </c>
      <c r="AB63" s="76" t="e">
        <f>V63/Z63</f>
        <v>#DIV/0!</v>
      </c>
      <c r="AC63" s="76">
        <f t="shared" si="69"/>
        <v>0</v>
      </c>
      <c r="AD63" s="76">
        <f t="shared" si="69"/>
        <v>0</v>
      </c>
      <c r="AE63" s="76" t="e">
        <f t="shared" si="70"/>
        <v>#DIV/0!</v>
      </c>
      <c r="AF63" s="76"/>
      <c r="AG63" s="76"/>
      <c r="AH63" s="76"/>
      <c r="AI63" s="76"/>
      <c r="AJ63" s="76"/>
      <c r="AK63" s="76"/>
      <c r="AL63" s="76"/>
      <c r="AM63" s="76">
        <f>BR63*($D63/$AQ63)</f>
        <v>0</v>
      </c>
      <c r="AN63" s="76" t="e">
        <f t="shared" si="72"/>
        <v>#DIV/0!</v>
      </c>
      <c r="AO63" s="30"/>
      <c r="AP63" s="74" t="s">
        <v>202</v>
      </c>
      <c r="AQ63" s="46">
        <v>100</v>
      </c>
      <c r="AR63" s="76">
        <v>278</v>
      </c>
      <c r="AS63" s="76">
        <v>66</v>
      </c>
      <c r="AT63" s="76">
        <v>1.2</v>
      </c>
      <c r="AU63" s="76">
        <f>AT63*37</f>
        <v>44.4</v>
      </c>
      <c r="AV63" s="76">
        <v>1.6</v>
      </c>
      <c r="AW63" s="76">
        <f>AV63*17</f>
        <v>27.200000000000003</v>
      </c>
      <c r="AX63" s="76">
        <v>12.9</v>
      </c>
      <c r="AY63" s="76">
        <f>AX63*16</f>
        <v>206.4</v>
      </c>
      <c r="AZ63" s="76">
        <v>0</v>
      </c>
      <c r="BA63" s="76">
        <v>0</v>
      </c>
      <c r="BB63" s="76">
        <v>6.3</v>
      </c>
      <c r="BC63" s="76">
        <f>BB63*8.36</f>
        <v>52.667999999999992</v>
      </c>
      <c r="BD63" s="76">
        <v>0.01</v>
      </c>
      <c r="BE63" s="76">
        <v>0.2</v>
      </c>
      <c r="BF63" s="76">
        <f>BE63*37</f>
        <v>7.4</v>
      </c>
      <c r="BG63" s="76">
        <v>0.5</v>
      </c>
      <c r="BH63" s="76">
        <v>0.2</v>
      </c>
      <c r="BI63" s="76">
        <v>5.9</v>
      </c>
      <c r="BJ63" s="76">
        <v>6.4</v>
      </c>
      <c r="BK63" s="76"/>
      <c r="BL63" s="76"/>
      <c r="BM63" s="76"/>
      <c r="BN63" s="76"/>
      <c r="BO63" s="76"/>
      <c r="BP63" s="76"/>
      <c r="BQ63" s="76"/>
      <c r="BR63" s="76">
        <v>0</v>
      </c>
    </row>
    <row r="64" spans="1:70" s="46" customFormat="1">
      <c r="A64" s="46">
        <v>1</v>
      </c>
      <c r="B64" s="46">
        <v>200</v>
      </c>
      <c r="C64" s="74"/>
      <c r="E64" s="75"/>
      <c r="F64" s="76"/>
      <c r="G64" s="76"/>
      <c r="H64" s="76"/>
      <c r="I64" s="75"/>
      <c r="J64" s="76"/>
      <c r="K64" s="76"/>
      <c r="L64" s="75"/>
      <c r="M64" s="76"/>
      <c r="N64" s="76"/>
      <c r="O64" s="75"/>
      <c r="P64" s="76"/>
      <c r="Q64" s="76"/>
      <c r="R64" s="76"/>
      <c r="S64" s="76"/>
      <c r="T64" s="75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30"/>
      <c r="AP64" s="74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</row>
    <row r="65" spans="1:70" s="46" customFormat="1" ht="15" customHeight="1">
      <c r="A65" s="46">
        <v>1</v>
      </c>
      <c r="B65" s="46">
        <v>200</v>
      </c>
      <c r="C65" s="86" t="s">
        <v>203</v>
      </c>
      <c r="D65" s="46">
        <v>15.9</v>
      </c>
      <c r="E65" s="75">
        <f t="shared" ref="E65:H74" si="75">AR65*($D65/$AQ65)</f>
        <v>229.43700000000001</v>
      </c>
      <c r="F65" s="76">
        <f t="shared" si="75"/>
        <v>54.06</v>
      </c>
      <c r="G65" s="76">
        <f t="shared" si="75"/>
        <v>0.42930000000000001</v>
      </c>
      <c r="H65" s="76">
        <f t="shared" si="75"/>
        <v>15.884100000000002</v>
      </c>
      <c r="I65" s="75">
        <f t="shared" ref="I65:I74" si="76">H65/$E65*100</f>
        <v>6.9230769230769234</v>
      </c>
      <c r="J65" s="76">
        <f t="shared" ref="J65:K74" si="77">AV65*($D65/$AQ65)</f>
        <v>1.7172000000000001</v>
      </c>
      <c r="K65" s="76">
        <f t="shared" si="77"/>
        <v>29.192400000000003</v>
      </c>
      <c r="L65" s="75">
        <f t="shared" ref="L65:L74" si="78">K65/$E65*100</f>
        <v>12.723492723492724</v>
      </c>
      <c r="M65" s="76">
        <f t="shared" ref="M65:N74" si="79">AX65*($D65/$AQ65)</f>
        <v>10.8438</v>
      </c>
      <c r="N65" s="76">
        <f t="shared" si="79"/>
        <v>173.5008</v>
      </c>
      <c r="O65" s="75">
        <f t="shared" ref="O65:O74" si="80">N65/$E65*100</f>
        <v>75.620235620235619</v>
      </c>
      <c r="P65" s="76">
        <f t="shared" ref="P65:R74" si="81">AZ65*($D65/$AQ65)</f>
        <v>0</v>
      </c>
      <c r="Q65" s="76">
        <f t="shared" si="81"/>
        <v>0</v>
      </c>
      <c r="R65" s="76">
        <f t="shared" si="81"/>
        <v>1.3356000000000001</v>
      </c>
      <c r="S65" s="76">
        <f t="shared" ref="S65:S74" si="82">R65*8.36</f>
        <v>11.165616</v>
      </c>
      <c r="T65" s="75">
        <f t="shared" ref="T65:T74" si="83">S65/$E65*100</f>
        <v>4.8665280665280664</v>
      </c>
      <c r="U65" s="76">
        <f t="shared" ref="U65:V74" si="84">BD65*($D65/$AQ65)</f>
        <v>0.19875000000000001</v>
      </c>
      <c r="V65" s="76">
        <f t="shared" si="84"/>
        <v>0.10017000000000001</v>
      </c>
      <c r="W65" s="76">
        <f t="shared" ref="W65:W74" si="85">V65*37</f>
        <v>3.7062900000000005</v>
      </c>
      <c r="X65" s="76">
        <f t="shared" ref="X65:X74" si="86">W65/$E65*100</f>
        <v>1.6153846153846154</v>
      </c>
      <c r="Y65" s="76"/>
      <c r="Z65" s="76"/>
      <c r="AA65" s="76"/>
      <c r="AB65" s="76"/>
      <c r="AC65" s="76">
        <f t="shared" ref="AC65:AD74" si="87">BI65*($D65/$AQ65)</f>
        <v>0.20829</v>
      </c>
      <c r="AD65" s="76"/>
      <c r="AE65" s="76"/>
      <c r="AF65" s="76"/>
      <c r="AG65" s="76"/>
      <c r="AH65" s="76"/>
      <c r="AI65" s="76"/>
      <c r="AJ65" s="76"/>
      <c r="AK65" s="76"/>
      <c r="AL65" s="76"/>
      <c r="AM65" s="76">
        <f t="shared" ref="AM65:AM74" si="88">BR65*($D65/$AQ65)</f>
        <v>15.6615</v>
      </c>
      <c r="AN65" s="76">
        <f t="shared" ref="AN65:AN74" si="89">E65/D65*100</f>
        <v>1443</v>
      </c>
      <c r="AO65" s="30"/>
      <c r="AP65" s="86" t="s">
        <v>203</v>
      </c>
      <c r="AQ65" s="46">
        <v>100</v>
      </c>
      <c r="AR65" s="76">
        <v>1443</v>
      </c>
      <c r="AS65" s="76">
        <v>340</v>
      </c>
      <c r="AT65" s="76">
        <v>2.7</v>
      </c>
      <c r="AU65" s="76">
        <f>AT65*37</f>
        <v>99.9</v>
      </c>
      <c r="AV65" s="76">
        <v>10.8</v>
      </c>
      <c r="AW65" s="76">
        <f>AV65*17</f>
        <v>183.60000000000002</v>
      </c>
      <c r="AX65" s="76">
        <v>68.2</v>
      </c>
      <c r="AY65" s="76">
        <f>AX65*16</f>
        <v>1091.2</v>
      </c>
      <c r="AZ65" s="76">
        <v>0</v>
      </c>
      <c r="BA65" s="76">
        <v>0</v>
      </c>
      <c r="BB65" s="76">
        <v>8.4</v>
      </c>
      <c r="BC65" s="76">
        <f>BB65*8.36</f>
        <v>70.224000000000004</v>
      </c>
      <c r="BD65" s="76">
        <v>1.25</v>
      </c>
      <c r="BE65" s="76">
        <v>0.63</v>
      </c>
      <c r="BF65" s="76">
        <f>BE65*37</f>
        <v>23.31</v>
      </c>
      <c r="BG65" s="76"/>
      <c r="BH65" s="76"/>
      <c r="BI65" s="76">
        <v>1.31</v>
      </c>
      <c r="BJ65" s="76"/>
      <c r="BK65" s="76"/>
      <c r="BL65" s="76"/>
      <c r="BM65" s="76"/>
      <c r="BN65" s="76"/>
      <c r="BO65" s="76"/>
      <c r="BP65" s="76"/>
      <c r="BQ65" s="76"/>
      <c r="BR65" s="76">
        <v>98.5</v>
      </c>
    </row>
    <row r="66" spans="1:70" s="46" customFormat="1" ht="15" customHeight="1">
      <c r="A66" s="46">
        <v>1</v>
      </c>
      <c r="B66" s="46">
        <v>200</v>
      </c>
      <c r="C66" s="86" t="s">
        <v>72</v>
      </c>
      <c r="D66" s="46">
        <v>2</v>
      </c>
      <c r="E66" s="75">
        <f t="shared" si="75"/>
        <v>17.537600000000001</v>
      </c>
      <c r="F66" s="76">
        <f t="shared" si="75"/>
        <v>4.1955980861244022</v>
      </c>
      <c r="G66" s="76">
        <f t="shared" si="75"/>
        <v>2.0000000000000004E-2</v>
      </c>
      <c r="H66" s="76">
        <f t="shared" si="75"/>
        <v>0.7400000000000001</v>
      </c>
      <c r="I66" s="75">
        <f t="shared" si="76"/>
        <v>4.219505519569382</v>
      </c>
      <c r="J66" s="76">
        <f t="shared" si="77"/>
        <v>0.1</v>
      </c>
      <c r="K66" s="76">
        <f t="shared" si="77"/>
        <v>1.7000000000000002</v>
      </c>
      <c r="L66" s="75">
        <f t="shared" si="78"/>
        <v>9.6934586260377706</v>
      </c>
      <c r="M66" s="76">
        <f t="shared" si="79"/>
        <v>0.86</v>
      </c>
      <c r="N66" s="76">
        <f t="shared" si="79"/>
        <v>13.76</v>
      </c>
      <c r="O66" s="75">
        <f t="shared" si="80"/>
        <v>78.459994526046884</v>
      </c>
      <c r="P66" s="76">
        <f t="shared" si="81"/>
        <v>0</v>
      </c>
      <c r="Q66" s="76">
        <f t="shared" si="81"/>
        <v>0</v>
      </c>
      <c r="R66" s="76">
        <f t="shared" si="81"/>
        <v>0.16000000000000003</v>
      </c>
      <c r="S66" s="76">
        <f t="shared" si="82"/>
        <v>1.3376000000000001</v>
      </c>
      <c r="T66" s="75">
        <f t="shared" si="83"/>
        <v>7.6270413283459542</v>
      </c>
      <c r="U66" s="76">
        <f t="shared" si="84"/>
        <v>2.8000000000000004E-3</v>
      </c>
      <c r="V66" s="76">
        <f t="shared" si="84"/>
        <v>0</v>
      </c>
      <c r="W66" s="76">
        <f t="shared" si="85"/>
        <v>0</v>
      </c>
      <c r="X66" s="76">
        <f t="shared" si="86"/>
        <v>0</v>
      </c>
      <c r="Y66" s="76">
        <f t="shared" ref="Y66:Z74" si="90">BG66*($D66/$AQ66)</f>
        <v>0</v>
      </c>
      <c r="Z66" s="76">
        <f t="shared" si="90"/>
        <v>0</v>
      </c>
      <c r="AA66" s="76" t="e">
        <f t="shared" ref="AA66:AA74" si="91">V66/Y66</f>
        <v>#DIV/0!</v>
      </c>
      <c r="AB66" s="76" t="e">
        <f t="shared" ref="AB66:AB74" si="92">V66/Z66</f>
        <v>#DIV/0!</v>
      </c>
      <c r="AC66" s="76">
        <f t="shared" si="87"/>
        <v>0.86</v>
      </c>
      <c r="AD66" s="76">
        <f t="shared" si="87"/>
        <v>0</v>
      </c>
      <c r="AE66" s="76" t="e">
        <f t="shared" ref="AE66:AE74" si="93">AC66/AD66</f>
        <v>#DIV/0!</v>
      </c>
      <c r="AF66" s="76">
        <f t="shared" ref="AF66:AL74" si="94">BK66*($D66/$AQ66)</f>
        <v>0</v>
      </c>
      <c r="AG66" s="76">
        <f t="shared" si="94"/>
        <v>0.44000000000000006</v>
      </c>
      <c r="AH66" s="76">
        <f t="shared" si="94"/>
        <v>0</v>
      </c>
      <c r="AI66" s="76">
        <f t="shared" si="94"/>
        <v>0</v>
      </c>
      <c r="AJ66" s="76">
        <f t="shared" si="94"/>
        <v>0</v>
      </c>
      <c r="AK66" s="76">
        <f t="shared" si="94"/>
        <v>12.9</v>
      </c>
      <c r="AL66" s="76">
        <f t="shared" si="94"/>
        <v>0</v>
      </c>
      <c r="AM66" s="76">
        <f t="shared" si="88"/>
        <v>0</v>
      </c>
      <c r="AN66" s="76">
        <f t="shared" si="89"/>
        <v>876.88000000000011</v>
      </c>
      <c r="AO66" s="30"/>
      <c r="AP66" s="86" t="s">
        <v>72</v>
      </c>
      <c r="AQ66" s="46">
        <v>10</v>
      </c>
      <c r="AR66" s="76">
        <v>87.688000000000002</v>
      </c>
      <c r="AS66" s="76">
        <v>20.977990430622011</v>
      </c>
      <c r="AT66" s="76">
        <v>0.1</v>
      </c>
      <c r="AU66" s="76">
        <v>3.7</v>
      </c>
      <c r="AV66" s="76">
        <v>0.5</v>
      </c>
      <c r="AW66" s="76">
        <v>8.5</v>
      </c>
      <c r="AX66" s="76">
        <v>4.3</v>
      </c>
      <c r="AY66" s="76">
        <v>68.8</v>
      </c>
      <c r="AZ66" s="76">
        <v>0</v>
      </c>
      <c r="BA66" s="76">
        <v>0</v>
      </c>
      <c r="BB66" s="76">
        <v>0.8</v>
      </c>
      <c r="BC66" s="76">
        <v>6.6879999999999997</v>
      </c>
      <c r="BD66" s="76">
        <v>1.4E-2</v>
      </c>
      <c r="BE66" s="76">
        <v>0</v>
      </c>
      <c r="BF66" s="76">
        <v>0</v>
      </c>
      <c r="BG66" s="76">
        <v>0</v>
      </c>
      <c r="BH66" s="76">
        <v>0</v>
      </c>
      <c r="BI66" s="76">
        <v>4.3</v>
      </c>
      <c r="BJ66" s="76">
        <v>0</v>
      </c>
      <c r="BK66" s="76">
        <v>0</v>
      </c>
      <c r="BL66" s="76">
        <v>2.2000000000000002</v>
      </c>
      <c r="BM66" s="76">
        <v>0</v>
      </c>
      <c r="BN66" s="76">
        <v>0</v>
      </c>
      <c r="BO66" s="76">
        <v>0</v>
      </c>
      <c r="BP66" s="76">
        <v>64.5</v>
      </c>
      <c r="BQ66" s="76">
        <v>0</v>
      </c>
      <c r="BR66" s="76">
        <v>0</v>
      </c>
    </row>
    <row r="67" spans="1:70" s="46" customFormat="1" ht="15" customHeight="1">
      <c r="A67" s="46">
        <v>1</v>
      </c>
      <c r="B67" s="46">
        <v>200</v>
      </c>
      <c r="C67" s="86" t="s">
        <v>104</v>
      </c>
      <c r="D67" s="46">
        <v>6</v>
      </c>
      <c r="E67" s="75">
        <f t="shared" si="75"/>
        <v>183.54</v>
      </c>
      <c r="F67" s="76">
        <f t="shared" si="75"/>
        <v>44.64</v>
      </c>
      <c r="G67" s="76">
        <f t="shared" si="75"/>
        <v>4.9320000000000004</v>
      </c>
      <c r="H67" s="76">
        <f t="shared" si="75"/>
        <v>182.48400000000001</v>
      </c>
      <c r="I67" s="75">
        <f t="shared" si="76"/>
        <v>99.424648577966664</v>
      </c>
      <c r="J67" s="76">
        <f t="shared" si="77"/>
        <v>3.5999999999999997E-2</v>
      </c>
      <c r="K67" s="76">
        <f t="shared" si="77"/>
        <v>0.61199999999999999</v>
      </c>
      <c r="L67" s="75">
        <f t="shared" si="78"/>
        <v>0.33344230140568815</v>
      </c>
      <c r="M67" s="76">
        <f t="shared" si="79"/>
        <v>3.5999999999999997E-2</v>
      </c>
      <c r="N67" s="76">
        <f t="shared" si="79"/>
        <v>0.57599999999999996</v>
      </c>
      <c r="O67" s="75">
        <f t="shared" si="80"/>
        <v>0.31382804838182415</v>
      </c>
      <c r="P67" s="76">
        <f t="shared" si="81"/>
        <v>0</v>
      </c>
      <c r="Q67" s="76">
        <f t="shared" si="81"/>
        <v>0</v>
      </c>
      <c r="R67" s="76">
        <f t="shared" si="81"/>
        <v>0</v>
      </c>
      <c r="S67" s="76">
        <f t="shared" si="82"/>
        <v>0</v>
      </c>
      <c r="T67" s="75">
        <f t="shared" si="83"/>
        <v>0</v>
      </c>
      <c r="U67" s="76">
        <f t="shared" si="84"/>
        <v>9.06E-2</v>
      </c>
      <c r="V67" s="76">
        <f t="shared" si="84"/>
        <v>3.1259999999999999</v>
      </c>
      <c r="W67" s="76">
        <f t="shared" si="85"/>
        <v>115.66199999999999</v>
      </c>
      <c r="X67" s="76">
        <f t="shared" si="86"/>
        <v>63.017325923504409</v>
      </c>
      <c r="Y67" s="76">
        <f t="shared" si="90"/>
        <v>1.2539999999999998</v>
      </c>
      <c r="Z67" s="76">
        <f t="shared" si="90"/>
        <v>0.16799999999999998</v>
      </c>
      <c r="AA67" s="76">
        <f t="shared" si="91"/>
        <v>2.4928229665071773</v>
      </c>
      <c r="AB67" s="76">
        <f t="shared" si="92"/>
        <v>18.607142857142858</v>
      </c>
      <c r="AC67" s="76">
        <f t="shared" si="87"/>
        <v>3.5999999999999997E-2</v>
      </c>
      <c r="AD67" s="76">
        <f t="shared" si="87"/>
        <v>0</v>
      </c>
      <c r="AE67" s="76" t="e">
        <f t="shared" si="93"/>
        <v>#DIV/0!</v>
      </c>
      <c r="AF67" s="76">
        <f t="shared" si="94"/>
        <v>12.78</v>
      </c>
      <c r="AG67" s="76">
        <f t="shared" si="94"/>
        <v>0</v>
      </c>
      <c r="AH67" s="76">
        <f t="shared" si="94"/>
        <v>0.12</v>
      </c>
      <c r="AI67" s="76">
        <f t="shared" si="94"/>
        <v>0</v>
      </c>
      <c r="AJ67" s="76">
        <f t="shared" si="94"/>
        <v>4.5600000000000002E-2</v>
      </c>
      <c r="AK67" s="76">
        <f t="shared" si="94"/>
        <v>25.8</v>
      </c>
      <c r="AL67" s="76">
        <f t="shared" si="94"/>
        <v>48.9</v>
      </c>
      <c r="AM67" s="76">
        <f t="shared" si="88"/>
        <v>0</v>
      </c>
      <c r="AN67" s="76">
        <f t="shared" si="89"/>
        <v>3059</v>
      </c>
      <c r="AO67" s="30"/>
      <c r="AP67" s="86" t="s">
        <v>103</v>
      </c>
      <c r="AQ67" s="46">
        <v>100</v>
      </c>
      <c r="AR67" s="76">
        <v>3059</v>
      </c>
      <c r="AS67" s="76">
        <v>744</v>
      </c>
      <c r="AT67" s="76">
        <v>82.2</v>
      </c>
      <c r="AU67" s="76">
        <f>AT67*37</f>
        <v>3041.4</v>
      </c>
      <c r="AV67" s="76">
        <v>0.6</v>
      </c>
      <c r="AW67" s="76">
        <f>AV67*17</f>
        <v>10.199999999999999</v>
      </c>
      <c r="AX67" s="76">
        <v>0.6</v>
      </c>
      <c r="AY67" s="76">
        <f>AX67*16</f>
        <v>9.6</v>
      </c>
      <c r="AZ67" s="76">
        <v>0</v>
      </c>
      <c r="BA67" s="76">
        <v>0</v>
      </c>
      <c r="BB67" s="76">
        <v>0</v>
      </c>
      <c r="BC67" s="76">
        <v>0</v>
      </c>
      <c r="BD67" s="76">
        <v>1.51</v>
      </c>
      <c r="BE67" s="76">
        <v>52.1</v>
      </c>
      <c r="BF67" s="76">
        <f>BE67*37</f>
        <v>1927.7</v>
      </c>
      <c r="BG67" s="76">
        <v>20.9</v>
      </c>
      <c r="BH67" s="76">
        <v>2.8</v>
      </c>
      <c r="BI67" s="76">
        <v>0.6</v>
      </c>
      <c r="BJ67" s="76">
        <v>0</v>
      </c>
      <c r="BK67" s="76">
        <v>213</v>
      </c>
      <c r="BL67" s="76">
        <v>0</v>
      </c>
      <c r="BM67" s="76">
        <v>2</v>
      </c>
      <c r="BN67" s="76">
        <v>0</v>
      </c>
      <c r="BO67" s="76">
        <v>0.76</v>
      </c>
      <c r="BP67" s="76">
        <v>430</v>
      </c>
      <c r="BQ67" s="76">
        <v>815</v>
      </c>
      <c r="BR67" s="76">
        <v>0</v>
      </c>
    </row>
    <row r="68" spans="1:70" s="46" customFormat="1" ht="15" customHeight="1">
      <c r="A68" s="46">
        <v>1</v>
      </c>
      <c r="B68" s="46">
        <v>200</v>
      </c>
      <c r="C68" s="86" t="s">
        <v>204</v>
      </c>
      <c r="D68" s="46">
        <v>2</v>
      </c>
      <c r="E68" s="75">
        <f t="shared" si="75"/>
        <v>23.698800000000002</v>
      </c>
      <c r="F68" s="76">
        <f t="shared" si="75"/>
        <v>5.669569377990431</v>
      </c>
      <c r="G68" s="76">
        <f t="shared" si="75"/>
        <v>4.0000000000000001E-3</v>
      </c>
      <c r="H68" s="76">
        <f t="shared" si="75"/>
        <v>0.14800000000000002</v>
      </c>
      <c r="I68" s="75">
        <f t="shared" si="76"/>
        <v>0.62450419430519688</v>
      </c>
      <c r="J68" s="76">
        <f t="shared" si="77"/>
        <v>6.6000000000000003E-2</v>
      </c>
      <c r="K68" s="76">
        <f t="shared" si="77"/>
        <v>1.1219999999999999</v>
      </c>
      <c r="L68" s="75">
        <f t="shared" si="78"/>
        <v>4.7344169325029108</v>
      </c>
      <c r="M68" s="76">
        <f t="shared" si="79"/>
        <v>1.36</v>
      </c>
      <c r="N68" s="76">
        <f t="shared" si="79"/>
        <v>21.76</v>
      </c>
      <c r="O68" s="75">
        <f t="shared" si="80"/>
        <v>91.818995054601913</v>
      </c>
      <c r="P68" s="76">
        <f t="shared" si="81"/>
        <v>0</v>
      </c>
      <c r="Q68" s="76">
        <f t="shared" si="81"/>
        <v>0</v>
      </c>
      <c r="R68" s="76">
        <f t="shared" si="81"/>
        <v>0.08</v>
      </c>
      <c r="S68" s="76">
        <f t="shared" si="82"/>
        <v>0.66879999999999995</v>
      </c>
      <c r="T68" s="75">
        <f t="shared" si="83"/>
        <v>2.8220838185899702</v>
      </c>
      <c r="U68" s="76">
        <f t="shared" si="84"/>
        <v>5.0000000000000001E-4</v>
      </c>
      <c r="V68" s="76">
        <f t="shared" si="84"/>
        <v>2E-3</v>
      </c>
      <c r="W68" s="76">
        <f t="shared" si="85"/>
        <v>7.3999999999999996E-2</v>
      </c>
      <c r="X68" s="76">
        <f t="shared" si="86"/>
        <v>0.31225209715259838</v>
      </c>
      <c r="Y68" s="76">
        <f t="shared" si="90"/>
        <v>2E-3</v>
      </c>
      <c r="Z68" s="76">
        <f t="shared" si="90"/>
        <v>0</v>
      </c>
      <c r="AA68" s="76">
        <f t="shared" si="91"/>
        <v>1</v>
      </c>
      <c r="AB68" s="76" t="e">
        <f t="shared" si="92"/>
        <v>#DIV/0!</v>
      </c>
      <c r="AC68" s="76">
        <f t="shared" si="87"/>
        <v>1.36</v>
      </c>
      <c r="AD68" s="76">
        <f t="shared" si="87"/>
        <v>0</v>
      </c>
      <c r="AE68" s="76" t="e">
        <f t="shared" si="93"/>
        <v>#DIV/0!</v>
      </c>
      <c r="AF68" s="76">
        <f t="shared" si="94"/>
        <v>0</v>
      </c>
      <c r="AG68" s="76">
        <f t="shared" si="94"/>
        <v>0.156</v>
      </c>
      <c r="AH68" s="76">
        <f t="shared" si="94"/>
        <v>0</v>
      </c>
      <c r="AI68" s="76">
        <f t="shared" si="94"/>
        <v>0</v>
      </c>
      <c r="AJ68" s="76">
        <f t="shared" si="94"/>
        <v>0</v>
      </c>
      <c r="AK68" s="76">
        <f t="shared" si="94"/>
        <v>0.8</v>
      </c>
      <c r="AL68" s="76">
        <f t="shared" si="94"/>
        <v>0</v>
      </c>
      <c r="AM68" s="76">
        <f t="shared" si="88"/>
        <v>0</v>
      </c>
      <c r="AN68" s="76">
        <f t="shared" si="89"/>
        <v>1184.94</v>
      </c>
      <c r="AO68" s="30"/>
      <c r="AP68" s="86" t="s">
        <v>204</v>
      </c>
      <c r="AQ68" s="46">
        <v>100</v>
      </c>
      <c r="AR68" s="76">
        <v>1184.94</v>
      </c>
      <c r="AS68" s="76">
        <v>283.47846889952154</v>
      </c>
      <c r="AT68" s="76">
        <v>0.2</v>
      </c>
      <c r="AU68" s="76">
        <v>7.4</v>
      </c>
      <c r="AV68" s="76">
        <v>3.3</v>
      </c>
      <c r="AW68" s="76">
        <v>56.099999999999994</v>
      </c>
      <c r="AX68" s="76">
        <v>68</v>
      </c>
      <c r="AY68" s="76">
        <v>1088</v>
      </c>
      <c r="AZ68" s="76">
        <v>0</v>
      </c>
      <c r="BA68" s="76">
        <v>0</v>
      </c>
      <c r="BB68" s="76">
        <v>4</v>
      </c>
      <c r="BC68" s="76">
        <v>33.44</v>
      </c>
      <c r="BD68" s="76">
        <v>2.5000000000000001E-2</v>
      </c>
      <c r="BE68" s="76">
        <v>0.1</v>
      </c>
      <c r="BF68" s="76">
        <v>3.7</v>
      </c>
      <c r="BG68" s="76">
        <v>0.1</v>
      </c>
      <c r="BH68" s="76">
        <v>0</v>
      </c>
      <c r="BI68" s="76">
        <v>68</v>
      </c>
      <c r="BJ68" s="76">
        <v>0</v>
      </c>
      <c r="BK68" s="76">
        <v>0</v>
      </c>
      <c r="BL68" s="76">
        <v>7.8</v>
      </c>
      <c r="BM68" s="76">
        <v>0</v>
      </c>
      <c r="BN68" s="76">
        <v>0</v>
      </c>
      <c r="BO68" s="76">
        <v>0</v>
      </c>
      <c r="BP68" s="76">
        <v>40</v>
      </c>
      <c r="BQ68" s="76">
        <v>0</v>
      </c>
      <c r="BR68" s="76">
        <v>0</v>
      </c>
    </row>
    <row r="69" spans="1:70" s="46" customFormat="1" ht="15" customHeight="1">
      <c r="A69" s="46">
        <v>1</v>
      </c>
      <c r="B69" s="46">
        <v>200</v>
      </c>
      <c r="C69" s="86" t="s">
        <v>205</v>
      </c>
      <c r="D69" s="46">
        <v>3</v>
      </c>
      <c r="E69" s="75">
        <f t="shared" si="75"/>
        <v>30.884999999999998</v>
      </c>
      <c r="F69" s="76">
        <f t="shared" si="75"/>
        <v>7.3887559808612444</v>
      </c>
      <c r="G69" s="76">
        <f t="shared" si="75"/>
        <v>4.8000000000000001E-2</v>
      </c>
      <c r="H69" s="76">
        <f t="shared" si="75"/>
        <v>1.776</v>
      </c>
      <c r="I69" s="75">
        <f t="shared" si="76"/>
        <v>5.7503642544924727</v>
      </c>
      <c r="J69" s="76">
        <f t="shared" si="77"/>
        <v>0.108</v>
      </c>
      <c r="K69" s="76">
        <f t="shared" si="77"/>
        <v>1.8360000000000001</v>
      </c>
      <c r="L69" s="75">
        <f t="shared" si="78"/>
        <v>5.9446333171442456</v>
      </c>
      <c r="M69" s="76">
        <f t="shared" si="79"/>
        <v>1.587</v>
      </c>
      <c r="N69" s="76">
        <f t="shared" si="79"/>
        <v>25.391999999999999</v>
      </c>
      <c r="O69" s="75">
        <f t="shared" si="80"/>
        <v>82.214667314230212</v>
      </c>
      <c r="P69" s="76">
        <f t="shared" si="81"/>
        <v>0</v>
      </c>
      <c r="Q69" s="76">
        <f t="shared" si="81"/>
        <v>0</v>
      </c>
      <c r="R69" s="76">
        <f t="shared" si="81"/>
        <v>0.22499999999999998</v>
      </c>
      <c r="S69" s="76">
        <f t="shared" si="82"/>
        <v>1.8809999999999998</v>
      </c>
      <c r="T69" s="75">
        <f t="shared" si="83"/>
        <v>6.0903351141330742</v>
      </c>
      <c r="U69" s="76">
        <f t="shared" si="84"/>
        <v>4.6499999999999996E-3</v>
      </c>
      <c r="V69" s="76">
        <f t="shared" si="84"/>
        <v>0</v>
      </c>
      <c r="W69" s="76">
        <f t="shared" si="85"/>
        <v>0</v>
      </c>
      <c r="X69" s="76">
        <f t="shared" si="86"/>
        <v>0</v>
      </c>
      <c r="Y69" s="76">
        <f t="shared" si="90"/>
        <v>0</v>
      </c>
      <c r="Z69" s="76">
        <f t="shared" si="90"/>
        <v>0</v>
      </c>
      <c r="AA69" s="76" t="e">
        <f t="shared" si="91"/>
        <v>#DIV/0!</v>
      </c>
      <c r="AB69" s="76" t="e">
        <f t="shared" si="92"/>
        <v>#DIV/0!</v>
      </c>
      <c r="AC69" s="76">
        <f t="shared" si="87"/>
        <v>1.587</v>
      </c>
      <c r="AD69" s="76">
        <f t="shared" si="87"/>
        <v>0</v>
      </c>
      <c r="AE69" s="76" t="e">
        <f t="shared" si="93"/>
        <v>#DIV/0!</v>
      </c>
      <c r="AF69" s="76">
        <f t="shared" si="94"/>
        <v>0</v>
      </c>
      <c r="AG69" s="76">
        <f t="shared" si="94"/>
        <v>0.372</v>
      </c>
      <c r="AH69" s="76">
        <f t="shared" si="94"/>
        <v>0</v>
      </c>
      <c r="AI69" s="76">
        <f t="shared" si="94"/>
        <v>0.03</v>
      </c>
      <c r="AJ69" s="76">
        <f t="shared" si="94"/>
        <v>0</v>
      </c>
      <c r="AK69" s="76">
        <f t="shared" si="94"/>
        <v>1.92</v>
      </c>
      <c r="AL69" s="76">
        <f t="shared" si="94"/>
        <v>0</v>
      </c>
      <c r="AM69" s="76">
        <f t="shared" si="88"/>
        <v>0</v>
      </c>
      <c r="AN69" s="76">
        <f t="shared" si="89"/>
        <v>1029.5</v>
      </c>
      <c r="AO69" s="30"/>
      <c r="AP69" s="86" t="s">
        <v>205</v>
      </c>
      <c r="AQ69" s="46">
        <v>100</v>
      </c>
      <c r="AR69" s="76">
        <v>1029.5</v>
      </c>
      <c r="AS69" s="76">
        <v>246.29186602870814</v>
      </c>
      <c r="AT69" s="76">
        <v>1.6</v>
      </c>
      <c r="AU69" s="76">
        <v>59.2</v>
      </c>
      <c r="AV69" s="76">
        <v>3.6</v>
      </c>
      <c r="AW69" s="76">
        <v>61.2</v>
      </c>
      <c r="AX69" s="76">
        <v>52.9</v>
      </c>
      <c r="AY69" s="76">
        <v>846.4</v>
      </c>
      <c r="AZ69" s="76">
        <v>0</v>
      </c>
      <c r="BA69" s="76">
        <v>0</v>
      </c>
      <c r="BB69" s="76">
        <v>7.5</v>
      </c>
      <c r="BC69" s="76">
        <v>62.699999999999996</v>
      </c>
      <c r="BD69" s="76">
        <v>0.155</v>
      </c>
      <c r="BE69" s="76">
        <v>0</v>
      </c>
      <c r="BF69" s="76">
        <v>0</v>
      </c>
      <c r="BG69" s="76">
        <v>0</v>
      </c>
      <c r="BH69" s="76">
        <v>0</v>
      </c>
      <c r="BI69" s="76">
        <v>52.9</v>
      </c>
      <c r="BJ69" s="76">
        <v>0</v>
      </c>
      <c r="BK69" s="76">
        <v>0</v>
      </c>
      <c r="BL69" s="76">
        <v>12.4</v>
      </c>
      <c r="BM69" s="76">
        <v>0</v>
      </c>
      <c r="BN69" s="76">
        <v>1</v>
      </c>
      <c r="BO69" s="76">
        <v>0</v>
      </c>
      <c r="BP69" s="76">
        <v>64</v>
      </c>
      <c r="BQ69" s="76">
        <v>0</v>
      </c>
      <c r="BR69" s="76">
        <v>0</v>
      </c>
    </row>
    <row r="70" spans="1:70" s="46" customFormat="1" ht="15" customHeight="1">
      <c r="A70" s="46">
        <v>1</v>
      </c>
      <c r="B70" s="46">
        <v>200</v>
      </c>
      <c r="C70" s="86" t="s">
        <v>144</v>
      </c>
      <c r="D70" s="46">
        <v>18.3</v>
      </c>
      <c r="E70" s="75">
        <f t="shared" si="75"/>
        <v>469.86347999999998</v>
      </c>
      <c r="F70" s="76">
        <f t="shared" si="75"/>
        <v>112.40753110047847</v>
      </c>
      <c r="G70" s="76">
        <f t="shared" si="75"/>
        <v>9.9002999999999997</v>
      </c>
      <c r="H70" s="76">
        <f t="shared" si="75"/>
        <v>366.31110000000001</v>
      </c>
      <c r="I70" s="75">
        <f t="shared" si="76"/>
        <v>77.961177148732645</v>
      </c>
      <c r="J70" s="76">
        <f t="shared" si="77"/>
        <v>4.1906999999999996</v>
      </c>
      <c r="K70" s="76">
        <f t="shared" si="77"/>
        <v>71.241899999999987</v>
      </c>
      <c r="L70" s="75">
        <f t="shared" si="78"/>
        <v>15.162255215067999</v>
      </c>
      <c r="M70" s="76">
        <f t="shared" si="79"/>
        <v>1.4457</v>
      </c>
      <c r="N70" s="76">
        <f t="shared" si="79"/>
        <v>23.1312</v>
      </c>
      <c r="O70" s="75">
        <f t="shared" si="80"/>
        <v>4.9229618782034308</v>
      </c>
      <c r="P70" s="76">
        <f t="shared" si="81"/>
        <v>0</v>
      </c>
      <c r="Q70" s="76">
        <f t="shared" si="81"/>
        <v>0</v>
      </c>
      <c r="R70" s="76">
        <f t="shared" si="81"/>
        <v>1.0979999999999999</v>
      </c>
      <c r="S70" s="76">
        <f t="shared" si="82"/>
        <v>9.1792799999999986</v>
      </c>
      <c r="T70" s="75">
        <f t="shared" si="83"/>
        <v>1.9536057579959181</v>
      </c>
      <c r="U70" s="76">
        <f t="shared" si="84"/>
        <v>0.13724999999999998</v>
      </c>
      <c r="V70" s="76">
        <f t="shared" si="84"/>
        <v>1.5372000000000001</v>
      </c>
      <c r="W70" s="76">
        <f t="shared" si="85"/>
        <v>56.876400000000004</v>
      </c>
      <c r="X70" s="76">
        <f t="shared" si="86"/>
        <v>12.104877782797677</v>
      </c>
      <c r="Y70" s="76">
        <f t="shared" si="90"/>
        <v>5.1605999999999996</v>
      </c>
      <c r="Z70" s="76">
        <f t="shared" si="90"/>
        <v>2.7084000000000001</v>
      </c>
      <c r="AA70" s="76">
        <f t="shared" si="91"/>
        <v>0.29787234042553196</v>
      </c>
      <c r="AB70" s="76">
        <f t="shared" si="92"/>
        <v>0.56756756756756754</v>
      </c>
      <c r="AC70" s="76">
        <f t="shared" si="87"/>
        <v>0.73199999999999998</v>
      </c>
      <c r="AD70" s="76">
        <f t="shared" si="87"/>
        <v>0.7137</v>
      </c>
      <c r="AE70" s="76">
        <f t="shared" si="93"/>
        <v>1.0256410256410255</v>
      </c>
      <c r="AF70" s="76">
        <f t="shared" si="94"/>
        <v>0</v>
      </c>
      <c r="AG70" s="76">
        <f t="shared" si="94"/>
        <v>1.3725000000000001</v>
      </c>
      <c r="AH70" s="76">
        <f t="shared" si="94"/>
        <v>1.17852</v>
      </c>
      <c r="AI70" s="76">
        <f t="shared" si="94"/>
        <v>0</v>
      </c>
      <c r="AJ70" s="76">
        <f t="shared" si="94"/>
        <v>0</v>
      </c>
      <c r="AK70" s="76">
        <f t="shared" si="94"/>
        <v>0</v>
      </c>
      <c r="AL70" s="76">
        <f t="shared" si="94"/>
        <v>0</v>
      </c>
      <c r="AM70" s="76">
        <f t="shared" si="88"/>
        <v>0</v>
      </c>
      <c r="AN70" s="76">
        <f t="shared" si="89"/>
        <v>2567.56</v>
      </c>
      <c r="AO70" s="30"/>
      <c r="AP70" s="86" t="s">
        <v>144</v>
      </c>
      <c r="AQ70" s="46">
        <v>100</v>
      </c>
      <c r="AR70" s="76">
        <v>2567.56</v>
      </c>
      <c r="AS70" s="76">
        <v>614.2488038277512</v>
      </c>
      <c r="AT70" s="76">
        <v>54.1</v>
      </c>
      <c r="AU70" s="76">
        <v>2001.7</v>
      </c>
      <c r="AV70" s="76">
        <v>22.9</v>
      </c>
      <c r="AW70" s="76">
        <v>389.29999999999995</v>
      </c>
      <c r="AX70" s="76">
        <v>7.9</v>
      </c>
      <c r="AY70" s="76">
        <v>126.4</v>
      </c>
      <c r="AZ70" s="76">
        <v>0</v>
      </c>
      <c r="BA70" s="76">
        <v>0</v>
      </c>
      <c r="BB70" s="76">
        <v>6</v>
      </c>
      <c r="BC70" s="76">
        <v>50.16</v>
      </c>
      <c r="BD70" s="76">
        <v>0.75</v>
      </c>
      <c r="BE70" s="76">
        <v>8.4</v>
      </c>
      <c r="BF70" s="76">
        <v>310.8</v>
      </c>
      <c r="BG70" s="76">
        <v>28.2</v>
      </c>
      <c r="BH70" s="76">
        <v>14.8</v>
      </c>
      <c r="BI70" s="76">
        <v>4</v>
      </c>
      <c r="BJ70" s="76">
        <v>3.9</v>
      </c>
      <c r="BK70" s="76">
        <v>0</v>
      </c>
      <c r="BL70" s="76">
        <v>7.5</v>
      </c>
      <c r="BM70" s="76">
        <v>6.44</v>
      </c>
      <c r="BN70" s="76">
        <v>0</v>
      </c>
      <c r="BO70" s="76">
        <v>0</v>
      </c>
      <c r="BP70" s="76">
        <v>0</v>
      </c>
      <c r="BQ70" s="76">
        <v>0</v>
      </c>
      <c r="BR70" s="76">
        <v>0</v>
      </c>
    </row>
    <row r="71" spans="1:70" s="46" customFormat="1" ht="15" customHeight="1">
      <c r="A71" s="46">
        <v>1</v>
      </c>
      <c r="B71" s="46">
        <v>200</v>
      </c>
      <c r="C71" s="86" t="s">
        <v>206</v>
      </c>
      <c r="D71" s="46">
        <v>14</v>
      </c>
      <c r="E71" s="75">
        <f t="shared" si="75"/>
        <v>230.46184000000002</v>
      </c>
      <c r="F71" s="76">
        <f t="shared" si="75"/>
        <v>55.134411483253601</v>
      </c>
      <c r="G71" s="76">
        <f t="shared" si="75"/>
        <v>1.288</v>
      </c>
      <c r="H71" s="76">
        <f t="shared" si="75"/>
        <v>47.655999999999999</v>
      </c>
      <c r="I71" s="75">
        <f t="shared" si="76"/>
        <v>20.67847761694517</v>
      </c>
      <c r="J71" s="76">
        <f t="shared" si="77"/>
        <v>1.5680000000000001</v>
      </c>
      <c r="K71" s="76">
        <f t="shared" si="77"/>
        <v>26.655999999999999</v>
      </c>
      <c r="L71" s="75">
        <f t="shared" si="78"/>
        <v>11.566340006657933</v>
      </c>
      <c r="M71" s="76">
        <f t="shared" si="79"/>
        <v>9.24</v>
      </c>
      <c r="N71" s="76">
        <f t="shared" si="79"/>
        <v>147.84</v>
      </c>
      <c r="O71" s="75">
        <f t="shared" si="80"/>
        <v>64.149448776422162</v>
      </c>
      <c r="P71" s="76">
        <f t="shared" si="81"/>
        <v>0</v>
      </c>
      <c r="Q71" s="76">
        <f t="shared" si="81"/>
        <v>0</v>
      </c>
      <c r="R71" s="76">
        <f t="shared" si="81"/>
        <v>0.99399999999999999</v>
      </c>
      <c r="S71" s="76">
        <f t="shared" si="82"/>
        <v>8.3098399999999994</v>
      </c>
      <c r="T71" s="75">
        <f t="shared" si="83"/>
        <v>3.605733599974728</v>
      </c>
      <c r="U71" s="76">
        <f t="shared" si="84"/>
        <v>3.15E-3</v>
      </c>
      <c r="V71" s="76">
        <f t="shared" si="84"/>
        <v>0.22400000000000003</v>
      </c>
      <c r="W71" s="76">
        <f t="shared" si="85"/>
        <v>8.288000000000002</v>
      </c>
      <c r="X71" s="76">
        <f t="shared" si="86"/>
        <v>3.596256976860031</v>
      </c>
      <c r="Y71" s="76">
        <f t="shared" si="90"/>
        <v>0.46200000000000002</v>
      </c>
      <c r="Z71" s="76">
        <f t="shared" si="90"/>
        <v>0.51800000000000013</v>
      </c>
      <c r="AA71" s="76">
        <f t="shared" si="91"/>
        <v>0.48484848484848492</v>
      </c>
      <c r="AB71" s="76">
        <f t="shared" si="92"/>
        <v>0.4324324324324324</v>
      </c>
      <c r="AC71" s="76">
        <f t="shared" si="87"/>
        <v>0.15400000000000003</v>
      </c>
      <c r="AD71" s="76">
        <f t="shared" si="87"/>
        <v>9.0860000000000021</v>
      </c>
      <c r="AE71" s="76">
        <f t="shared" si="93"/>
        <v>1.6949152542372881E-2</v>
      </c>
      <c r="AF71" s="76">
        <f t="shared" si="94"/>
        <v>0</v>
      </c>
      <c r="AG71" s="76">
        <f t="shared" si="94"/>
        <v>0.95200000000000007</v>
      </c>
      <c r="AH71" s="76">
        <f t="shared" si="94"/>
        <v>0.21000000000000002</v>
      </c>
      <c r="AI71" s="76">
        <f t="shared" si="94"/>
        <v>0</v>
      </c>
      <c r="AJ71" s="76">
        <f t="shared" si="94"/>
        <v>0</v>
      </c>
      <c r="AK71" s="76">
        <f t="shared" si="94"/>
        <v>0</v>
      </c>
      <c r="AL71" s="76">
        <f t="shared" si="94"/>
        <v>0</v>
      </c>
      <c r="AM71" s="76">
        <f t="shared" si="88"/>
        <v>0</v>
      </c>
      <c r="AN71" s="76">
        <f t="shared" si="89"/>
        <v>1646.1560000000002</v>
      </c>
      <c r="AO71" s="30"/>
      <c r="AP71" s="86" t="s">
        <v>206</v>
      </c>
      <c r="AQ71" s="46">
        <v>100</v>
      </c>
      <c r="AR71" s="76">
        <v>1646.1559999999999</v>
      </c>
      <c r="AS71" s="76">
        <v>393.81722488038281</v>
      </c>
      <c r="AT71" s="76">
        <v>9.1999999999999993</v>
      </c>
      <c r="AU71" s="76">
        <v>340.4</v>
      </c>
      <c r="AV71" s="76">
        <v>11.2</v>
      </c>
      <c r="AW71" s="76">
        <v>190.39999999999998</v>
      </c>
      <c r="AX71" s="76">
        <v>66</v>
      </c>
      <c r="AY71" s="76">
        <v>1056</v>
      </c>
      <c r="AZ71" s="76">
        <v>0</v>
      </c>
      <c r="BA71" s="76">
        <v>0</v>
      </c>
      <c r="BB71" s="76">
        <v>7.1</v>
      </c>
      <c r="BC71" s="76">
        <v>59.355999999999995</v>
      </c>
      <c r="BD71" s="76">
        <v>2.2499999999999999E-2</v>
      </c>
      <c r="BE71" s="76">
        <v>1.6</v>
      </c>
      <c r="BF71" s="76">
        <v>59.2</v>
      </c>
      <c r="BG71" s="76">
        <v>3.3</v>
      </c>
      <c r="BH71" s="76">
        <v>3.7</v>
      </c>
      <c r="BI71" s="76">
        <v>1.1000000000000001</v>
      </c>
      <c r="BJ71" s="76">
        <v>64.900000000000006</v>
      </c>
      <c r="BK71" s="76">
        <v>0</v>
      </c>
      <c r="BL71" s="76">
        <v>6.8</v>
      </c>
      <c r="BM71" s="76">
        <v>1.5</v>
      </c>
      <c r="BN71" s="76">
        <v>0</v>
      </c>
      <c r="BO71" s="76">
        <v>0</v>
      </c>
      <c r="BP71" s="76">
        <v>0</v>
      </c>
      <c r="BQ71" s="76">
        <v>0</v>
      </c>
      <c r="BR71" s="76">
        <v>0</v>
      </c>
    </row>
    <row r="72" spans="1:70" s="46" customFormat="1" ht="15" customHeight="1">
      <c r="A72" s="46">
        <v>1</v>
      </c>
      <c r="B72" s="46">
        <v>200</v>
      </c>
      <c r="C72" s="86" t="s">
        <v>207</v>
      </c>
      <c r="D72" s="46">
        <v>0.9</v>
      </c>
      <c r="E72" s="75">
        <f t="shared" si="75"/>
        <v>11.940768</v>
      </c>
      <c r="F72" s="76">
        <f t="shared" si="75"/>
        <v>2.8566430622009573</v>
      </c>
      <c r="G72" s="76">
        <f t="shared" si="75"/>
        <v>1.26E-2</v>
      </c>
      <c r="H72" s="76">
        <f t="shared" si="75"/>
        <v>0.4662</v>
      </c>
      <c r="I72" s="75">
        <f t="shared" si="76"/>
        <v>3.904271484045247</v>
      </c>
      <c r="J72" s="76">
        <f t="shared" si="77"/>
        <v>9.0000000000000019E-4</v>
      </c>
      <c r="K72" s="76">
        <f t="shared" si="77"/>
        <v>1.5300000000000003E-2</v>
      </c>
      <c r="L72" s="75">
        <f t="shared" si="78"/>
        <v>0.12813246183160082</v>
      </c>
      <c r="M72" s="76">
        <f t="shared" si="79"/>
        <v>0.68940000000000001</v>
      </c>
      <c r="N72" s="76">
        <f t="shared" si="79"/>
        <v>11.0304</v>
      </c>
      <c r="O72" s="75">
        <f t="shared" si="80"/>
        <v>92.375967776947007</v>
      </c>
      <c r="P72" s="76">
        <f t="shared" si="81"/>
        <v>0</v>
      </c>
      <c r="Q72" s="76">
        <f t="shared" si="81"/>
        <v>0</v>
      </c>
      <c r="R72" s="76">
        <f t="shared" si="81"/>
        <v>5.1300000000000005E-2</v>
      </c>
      <c r="S72" s="76">
        <f t="shared" si="82"/>
        <v>0.42886800000000003</v>
      </c>
      <c r="T72" s="75">
        <f t="shared" si="83"/>
        <v>3.5916282771761412</v>
      </c>
      <c r="U72" s="76">
        <f t="shared" si="84"/>
        <v>0</v>
      </c>
      <c r="V72" s="76">
        <f t="shared" si="84"/>
        <v>9.0000000000000019E-4</v>
      </c>
      <c r="W72" s="76">
        <f t="shared" si="85"/>
        <v>3.330000000000001E-2</v>
      </c>
      <c r="X72" s="76">
        <f t="shared" si="86"/>
        <v>0.27887653457466061</v>
      </c>
      <c r="Y72" s="76">
        <f t="shared" si="90"/>
        <v>0</v>
      </c>
      <c r="Z72" s="76">
        <f t="shared" si="90"/>
        <v>0</v>
      </c>
      <c r="AA72" s="76" t="e">
        <f t="shared" si="91"/>
        <v>#DIV/0!</v>
      </c>
      <c r="AB72" s="76" t="e">
        <f t="shared" si="92"/>
        <v>#DIV/0!</v>
      </c>
      <c r="AC72" s="76">
        <f t="shared" si="87"/>
        <v>0.58500000000000008</v>
      </c>
      <c r="AD72" s="76">
        <f t="shared" si="87"/>
        <v>0.10440000000000001</v>
      </c>
      <c r="AE72" s="76">
        <f t="shared" si="93"/>
        <v>5.6034482758620694</v>
      </c>
      <c r="AF72" s="76">
        <f t="shared" si="94"/>
        <v>0</v>
      </c>
      <c r="AG72" s="76">
        <f t="shared" si="94"/>
        <v>0</v>
      </c>
      <c r="AH72" s="76">
        <f t="shared" si="94"/>
        <v>0</v>
      </c>
      <c r="AI72" s="76">
        <f t="shared" si="94"/>
        <v>0</v>
      </c>
      <c r="AJ72" s="76">
        <f t="shared" si="94"/>
        <v>0</v>
      </c>
      <c r="AK72" s="76">
        <f t="shared" si="94"/>
        <v>0</v>
      </c>
      <c r="AL72" s="76">
        <f t="shared" si="94"/>
        <v>0</v>
      </c>
      <c r="AM72" s="76">
        <f t="shared" si="88"/>
        <v>0</v>
      </c>
      <c r="AN72" s="76">
        <f t="shared" si="89"/>
        <v>1326.752</v>
      </c>
      <c r="AO72" s="30"/>
      <c r="AP72" s="86" t="s">
        <v>207</v>
      </c>
      <c r="AQ72" s="46">
        <v>100</v>
      </c>
      <c r="AR72" s="76">
        <v>1326.752</v>
      </c>
      <c r="AS72" s="76">
        <v>317.40478468899522</v>
      </c>
      <c r="AT72" s="76">
        <v>1.4</v>
      </c>
      <c r="AU72" s="76">
        <v>51.8</v>
      </c>
      <c r="AV72" s="76">
        <v>0.1</v>
      </c>
      <c r="AW72" s="76">
        <v>1.7000000000000002</v>
      </c>
      <c r="AX72" s="76">
        <v>76.599999999999994</v>
      </c>
      <c r="AY72" s="76">
        <v>1225.5999999999999</v>
      </c>
      <c r="AZ72" s="76">
        <v>0</v>
      </c>
      <c r="BA72" s="76">
        <v>0</v>
      </c>
      <c r="BB72" s="76">
        <v>5.7</v>
      </c>
      <c r="BC72" s="76">
        <v>47.652000000000001</v>
      </c>
      <c r="BD72" s="76">
        <v>0</v>
      </c>
      <c r="BE72" s="76">
        <v>0.1</v>
      </c>
      <c r="BF72" s="76">
        <v>3.7</v>
      </c>
      <c r="BG72" s="76">
        <v>0</v>
      </c>
      <c r="BH72" s="76">
        <v>0</v>
      </c>
      <c r="BI72" s="76">
        <v>65</v>
      </c>
      <c r="BJ72" s="76">
        <v>11.6</v>
      </c>
      <c r="BK72" s="76">
        <v>0</v>
      </c>
      <c r="BL72" s="76">
        <v>0</v>
      </c>
      <c r="BM72" s="76">
        <v>0</v>
      </c>
      <c r="BN72" s="76">
        <v>0</v>
      </c>
      <c r="BO72" s="76">
        <v>0</v>
      </c>
      <c r="BP72" s="76">
        <v>0</v>
      </c>
      <c r="BQ72" s="76">
        <v>0</v>
      </c>
      <c r="BR72" s="76">
        <v>0</v>
      </c>
    </row>
    <row r="73" spans="1:70" s="46" customFormat="1" ht="15" customHeight="1">
      <c r="A73" s="46">
        <v>1</v>
      </c>
      <c r="B73" s="46">
        <v>200</v>
      </c>
      <c r="C73" s="86" t="s">
        <v>142</v>
      </c>
      <c r="D73" s="46">
        <v>4.8</v>
      </c>
      <c r="E73" s="75">
        <f t="shared" si="75"/>
        <v>77.88</v>
      </c>
      <c r="F73" s="76">
        <f t="shared" si="75"/>
        <v>18.631578947368425</v>
      </c>
      <c r="G73" s="76">
        <f t="shared" si="75"/>
        <v>0</v>
      </c>
      <c r="H73" s="76">
        <f t="shared" si="75"/>
        <v>0</v>
      </c>
      <c r="I73" s="75">
        <f t="shared" si="76"/>
        <v>0</v>
      </c>
      <c r="J73" s="76">
        <f t="shared" si="77"/>
        <v>4.8000000000000004E-3</v>
      </c>
      <c r="K73" s="76">
        <f t="shared" si="77"/>
        <v>8.1600000000000006E-2</v>
      </c>
      <c r="L73" s="75">
        <f t="shared" si="78"/>
        <v>0.10477657935285055</v>
      </c>
      <c r="M73" s="76">
        <f t="shared" si="79"/>
        <v>4.8624000000000001</v>
      </c>
      <c r="N73" s="76">
        <f t="shared" si="79"/>
        <v>77.798400000000001</v>
      </c>
      <c r="O73" s="75">
        <f t="shared" si="80"/>
        <v>99.895223420647156</v>
      </c>
      <c r="P73" s="76">
        <f t="shared" si="81"/>
        <v>0</v>
      </c>
      <c r="Q73" s="76">
        <f t="shared" si="81"/>
        <v>0</v>
      </c>
      <c r="R73" s="76">
        <f t="shared" si="81"/>
        <v>0</v>
      </c>
      <c r="S73" s="76">
        <f t="shared" si="82"/>
        <v>0</v>
      </c>
      <c r="T73" s="75">
        <f t="shared" si="83"/>
        <v>0</v>
      </c>
      <c r="U73" s="76">
        <f t="shared" si="84"/>
        <v>3.7200000000000002E-3</v>
      </c>
      <c r="V73" s="76">
        <f t="shared" si="84"/>
        <v>0</v>
      </c>
      <c r="W73" s="76">
        <f t="shared" si="85"/>
        <v>0</v>
      </c>
      <c r="X73" s="76">
        <f t="shared" si="86"/>
        <v>0</v>
      </c>
      <c r="Y73" s="76">
        <f t="shared" si="90"/>
        <v>0</v>
      </c>
      <c r="Z73" s="76">
        <f t="shared" si="90"/>
        <v>0</v>
      </c>
      <c r="AA73" s="76" t="e">
        <f t="shared" si="91"/>
        <v>#DIV/0!</v>
      </c>
      <c r="AB73" s="76" t="e">
        <f t="shared" si="92"/>
        <v>#DIV/0!</v>
      </c>
      <c r="AC73" s="76">
        <f t="shared" si="87"/>
        <v>4.8624000000000001</v>
      </c>
      <c r="AD73" s="76">
        <f t="shared" si="87"/>
        <v>0</v>
      </c>
      <c r="AE73" s="76" t="e">
        <f t="shared" si="93"/>
        <v>#DIV/0!</v>
      </c>
      <c r="AF73" s="76">
        <f t="shared" si="94"/>
        <v>0</v>
      </c>
      <c r="AG73" s="76">
        <f t="shared" si="94"/>
        <v>0</v>
      </c>
      <c r="AH73" s="76">
        <f t="shared" si="94"/>
        <v>0</v>
      </c>
      <c r="AI73" s="76">
        <f t="shared" si="94"/>
        <v>0</v>
      </c>
      <c r="AJ73" s="76">
        <f t="shared" si="94"/>
        <v>0</v>
      </c>
      <c r="AK73" s="76">
        <f t="shared" si="94"/>
        <v>0</v>
      </c>
      <c r="AL73" s="76">
        <f t="shared" si="94"/>
        <v>0</v>
      </c>
      <c r="AM73" s="76">
        <f t="shared" si="88"/>
        <v>0</v>
      </c>
      <c r="AN73" s="76">
        <f t="shared" si="89"/>
        <v>1622.5000000000002</v>
      </c>
      <c r="AO73" s="30"/>
      <c r="AP73" s="86" t="s">
        <v>142</v>
      </c>
      <c r="AQ73" s="46">
        <v>100</v>
      </c>
      <c r="AR73" s="76">
        <v>1622.5</v>
      </c>
      <c r="AS73" s="76">
        <v>388.15789473684214</v>
      </c>
      <c r="AT73" s="76">
        <v>0</v>
      </c>
      <c r="AU73" s="76">
        <v>0</v>
      </c>
      <c r="AV73" s="76">
        <v>0.1</v>
      </c>
      <c r="AW73" s="76">
        <v>1.7000000000000002</v>
      </c>
      <c r="AX73" s="76">
        <v>101.3</v>
      </c>
      <c r="AY73" s="76">
        <v>1620.8</v>
      </c>
      <c r="AZ73" s="76">
        <v>0</v>
      </c>
      <c r="BA73" s="76">
        <v>0</v>
      </c>
      <c r="BB73" s="76">
        <v>0</v>
      </c>
      <c r="BC73" s="76">
        <v>0</v>
      </c>
      <c r="BD73" s="76">
        <v>7.7499999999999999E-2</v>
      </c>
      <c r="BE73" s="76">
        <v>0</v>
      </c>
      <c r="BF73" s="76">
        <v>0</v>
      </c>
      <c r="BG73" s="76">
        <v>0</v>
      </c>
      <c r="BH73" s="76">
        <v>0</v>
      </c>
      <c r="BI73" s="76">
        <v>101.3</v>
      </c>
      <c r="BJ73" s="76">
        <v>0</v>
      </c>
      <c r="BK73" s="76">
        <v>0</v>
      </c>
      <c r="BL73" s="76">
        <v>0</v>
      </c>
      <c r="BM73" s="76">
        <v>0</v>
      </c>
      <c r="BN73" s="76">
        <v>0</v>
      </c>
      <c r="BO73" s="76">
        <v>0</v>
      </c>
      <c r="BP73" s="76">
        <v>0</v>
      </c>
      <c r="BQ73" s="76">
        <v>0</v>
      </c>
      <c r="BR73" s="76">
        <v>0</v>
      </c>
    </row>
    <row r="74" spans="1:70" s="46" customFormat="1" ht="15" customHeight="1">
      <c r="A74" s="46">
        <v>1</v>
      </c>
      <c r="B74" s="46">
        <v>200</v>
      </c>
      <c r="C74" s="86" t="s">
        <v>102</v>
      </c>
      <c r="D74" s="46">
        <v>8</v>
      </c>
      <c r="E74" s="75">
        <f t="shared" si="75"/>
        <v>101.52799999999999</v>
      </c>
      <c r="F74" s="76">
        <f t="shared" si="75"/>
        <v>24.288995215311008</v>
      </c>
      <c r="G74" s="76">
        <f t="shared" si="75"/>
        <v>0</v>
      </c>
      <c r="H74" s="76">
        <f t="shared" si="75"/>
        <v>0</v>
      </c>
      <c r="I74" s="75">
        <f t="shared" si="76"/>
        <v>0</v>
      </c>
      <c r="J74" s="76">
        <f t="shared" si="77"/>
        <v>2.4E-2</v>
      </c>
      <c r="K74" s="76">
        <f t="shared" si="77"/>
        <v>0.40799999999999997</v>
      </c>
      <c r="L74" s="75">
        <f t="shared" si="78"/>
        <v>0.4018595855330549</v>
      </c>
      <c r="M74" s="76">
        <f t="shared" si="79"/>
        <v>6.32</v>
      </c>
      <c r="N74" s="76">
        <f t="shared" si="79"/>
        <v>101.12</v>
      </c>
      <c r="O74" s="75">
        <f t="shared" si="80"/>
        <v>99.598140414466968</v>
      </c>
      <c r="P74" s="76">
        <f t="shared" si="81"/>
        <v>0</v>
      </c>
      <c r="Q74" s="76">
        <f t="shared" si="81"/>
        <v>0</v>
      </c>
      <c r="R74" s="76">
        <f t="shared" si="81"/>
        <v>0</v>
      </c>
      <c r="S74" s="76">
        <f t="shared" si="82"/>
        <v>0</v>
      </c>
      <c r="T74" s="75">
        <f t="shared" si="83"/>
        <v>0</v>
      </c>
      <c r="U74" s="76">
        <f t="shared" si="84"/>
        <v>5.4400000000000004E-2</v>
      </c>
      <c r="V74" s="76">
        <f t="shared" si="84"/>
        <v>0</v>
      </c>
      <c r="W74" s="76">
        <f t="shared" si="85"/>
        <v>0</v>
      </c>
      <c r="X74" s="76">
        <f t="shared" si="86"/>
        <v>0</v>
      </c>
      <c r="Y74" s="76">
        <f t="shared" si="90"/>
        <v>0</v>
      </c>
      <c r="Z74" s="76">
        <f t="shared" si="90"/>
        <v>0</v>
      </c>
      <c r="AA74" s="76" t="e">
        <f t="shared" si="91"/>
        <v>#DIV/0!</v>
      </c>
      <c r="AB74" s="76" t="e">
        <f t="shared" si="92"/>
        <v>#DIV/0!</v>
      </c>
      <c r="AC74" s="76">
        <f t="shared" si="87"/>
        <v>6.32</v>
      </c>
      <c r="AD74" s="76">
        <f t="shared" si="87"/>
        <v>0</v>
      </c>
      <c r="AE74" s="76" t="e">
        <f t="shared" si="93"/>
        <v>#DIV/0!</v>
      </c>
      <c r="AF74" s="76">
        <f t="shared" si="94"/>
        <v>0</v>
      </c>
      <c r="AG74" s="76">
        <f t="shared" si="94"/>
        <v>0</v>
      </c>
      <c r="AH74" s="76">
        <f t="shared" si="94"/>
        <v>0</v>
      </c>
      <c r="AI74" s="76">
        <f t="shared" si="94"/>
        <v>0</v>
      </c>
      <c r="AJ74" s="76">
        <f t="shared" si="94"/>
        <v>0</v>
      </c>
      <c r="AK74" s="76">
        <f t="shared" si="94"/>
        <v>0</v>
      </c>
      <c r="AL74" s="76">
        <f t="shared" si="94"/>
        <v>0</v>
      </c>
      <c r="AM74" s="76">
        <f t="shared" si="88"/>
        <v>0</v>
      </c>
      <c r="AN74" s="76">
        <f t="shared" si="89"/>
        <v>1269.0999999999999</v>
      </c>
      <c r="AO74" s="30"/>
      <c r="AP74" s="86" t="s">
        <v>102</v>
      </c>
      <c r="AQ74" s="46">
        <v>100</v>
      </c>
      <c r="AR74" s="76">
        <v>1269.0999999999999</v>
      </c>
      <c r="AS74" s="76">
        <v>303.61244019138758</v>
      </c>
      <c r="AT74" s="76">
        <v>0</v>
      </c>
      <c r="AU74" s="76">
        <v>0</v>
      </c>
      <c r="AV74" s="76">
        <v>0.3</v>
      </c>
      <c r="AW74" s="76">
        <v>5.0999999999999996</v>
      </c>
      <c r="AX74" s="76">
        <v>79</v>
      </c>
      <c r="AY74" s="76">
        <v>1264</v>
      </c>
      <c r="AZ74" s="76">
        <v>0</v>
      </c>
      <c r="BA74" s="76">
        <v>0</v>
      </c>
      <c r="BB74" s="76">
        <v>0</v>
      </c>
      <c r="BC74" s="76">
        <v>0</v>
      </c>
      <c r="BD74" s="76">
        <v>0.68</v>
      </c>
      <c r="BE74" s="76">
        <v>0</v>
      </c>
      <c r="BF74" s="76">
        <v>0</v>
      </c>
      <c r="BG74" s="76">
        <v>0</v>
      </c>
      <c r="BH74" s="76">
        <v>0</v>
      </c>
      <c r="BI74" s="76">
        <v>79</v>
      </c>
      <c r="BJ74" s="76">
        <v>0</v>
      </c>
      <c r="BK74" s="76">
        <v>0</v>
      </c>
      <c r="BL74" s="76">
        <v>0</v>
      </c>
      <c r="BM74" s="76">
        <v>0</v>
      </c>
      <c r="BN74" s="76">
        <v>0</v>
      </c>
      <c r="BO74" s="76">
        <v>0</v>
      </c>
      <c r="BP74" s="76">
        <v>0</v>
      </c>
      <c r="BQ74" s="76">
        <v>0</v>
      </c>
      <c r="BR74" s="76">
        <v>0</v>
      </c>
    </row>
    <row r="75" spans="1:70" s="46" customFormat="1" ht="15" customHeight="1">
      <c r="A75" s="46">
        <v>1</v>
      </c>
      <c r="C75" s="86"/>
      <c r="E75" s="75"/>
      <c r="F75" s="76"/>
      <c r="G75" s="76"/>
      <c r="H75" s="76"/>
      <c r="I75" s="75"/>
      <c r="J75" s="76"/>
      <c r="K75" s="76"/>
      <c r="L75" s="75"/>
      <c r="M75" s="76"/>
      <c r="N75" s="76"/>
      <c r="O75" s="75"/>
      <c r="P75" s="76"/>
      <c r="Q75" s="76"/>
      <c r="R75" s="76"/>
      <c r="S75" s="76"/>
      <c r="T75" s="75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30"/>
      <c r="AP75" s="8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</row>
    <row r="76" spans="1:70" s="46" customFormat="1" ht="18" customHeight="1">
      <c r="A76" s="46">
        <v>1</v>
      </c>
      <c r="B76" s="46">
        <v>200</v>
      </c>
      <c r="C76" s="86" t="s">
        <v>143</v>
      </c>
      <c r="D76" s="46">
        <v>40.5</v>
      </c>
      <c r="E76" s="75">
        <f>AR76*($D76/$AQ76)</f>
        <v>187.11</v>
      </c>
      <c r="F76" s="76">
        <f>AS76*($D76/$AQ76)</f>
        <v>44.763157894736842</v>
      </c>
      <c r="G76" s="76">
        <f>AT76*($D76/$AQ76)</f>
        <v>1.62</v>
      </c>
      <c r="H76" s="76">
        <f>AU76*($D76/$AQ76)</f>
        <v>59.940000000000005</v>
      </c>
      <c r="I76" s="75">
        <f>H76/$E76*100</f>
        <v>32.034632034632033</v>
      </c>
      <c r="J76" s="76">
        <f>AV76*($D76/$AQ76)</f>
        <v>5.3460000000000001</v>
      </c>
      <c r="K76" s="76">
        <f>AW76*($D76/$AQ76)</f>
        <v>90.881999999999991</v>
      </c>
      <c r="L76" s="75">
        <f>K76/$E76*100</f>
        <v>48.571428571428562</v>
      </c>
      <c r="M76" s="76">
        <f>AX76*($D76/$AQ76)</f>
        <v>2.2679999999999998</v>
      </c>
      <c r="N76" s="76">
        <f>AY76*($D76/$AQ76)</f>
        <v>36.287999999999997</v>
      </c>
      <c r="O76" s="75">
        <f>N76/$E76*100</f>
        <v>19.393939393939391</v>
      </c>
      <c r="P76" s="76">
        <f>AZ76*($D76/$AQ76)</f>
        <v>0</v>
      </c>
      <c r="Q76" s="76">
        <f>BA76*($D76/$AQ76)</f>
        <v>0</v>
      </c>
      <c r="R76" s="76">
        <f>BB76*($D76/$AQ76)</f>
        <v>0</v>
      </c>
      <c r="S76" s="76">
        <f>R76*8.36</f>
        <v>0</v>
      </c>
      <c r="T76" s="75">
        <f>S76/$E76*100</f>
        <v>0</v>
      </c>
      <c r="U76" s="76">
        <f>BD76*($D76/$AQ76)</f>
        <v>0.20250000000000001</v>
      </c>
      <c r="V76" s="76">
        <f>BE76*($D76/$AQ76)</f>
        <v>0.89100000000000013</v>
      </c>
      <c r="W76" s="76">
        <f>V76*37</f>
        <v>32.967000000000006</v>
      </c>
      <c r="X76" s="76">
        <f>W76/$E76*100</f>
        <v>17.61904761904762</v>
      </c>
      <c r="Y76" s="76"/>
      <c r="Z76" s="76"/>
      <c r="AA76" s="76"/>
      <c r="AB76" s="76"/>
      <c r="AC76" s="76">
        <f>BI76*($D76/$AQ76)</f>
        <v>2.2679999999999998</v>
      </c>
      <c r="AD76" s="76"/>
      <c r="AE76" s="76"/>
      <c r="AF76" s="76"/>
      <c r="AG76" s="76"/>
      <c r="AH76" s="76"/>
      <c r="AI76" s="76"/>
      <c r="AJ76" s="76"/>
      <c r="AK76" s="76"/>
      <c r="AL76" s="76"/>
      <c r="AM76" s="76">
        <f>BR76*($D76/$AQ76)</f>
        <v>0</v>
      </c>
      <c r="AN76" s="76">
        <f>E76/D76*100</f>
        <v>462</v>
      </c>
      <c r="AO76" s="30"/>
      <c r="AP76" s="87" t="s">
        <v>143</v>
      </c>
      <c r="AQ76" s="46">
        <v>100</v>
      </c>
      <c r="AR76" s="76">
        <v>462</v>
      </c>
      <c r="AS76" s="76">
        <v>110.52631578947368</v>
      </c>
      <c r="AT76" s="76">
        <v>4</v>
      </c>
      <c r="AU76" s="76">
        <v>148</v>
      </c>
      <c r="AV76" s="76">
        <v>13.2</v>
      </c>
      <c r="AW76" s="76">
        <v>224.39999999999998</v>
      </c>
      <c r="AX76" s="76">
        <v>5.6</v>
      </c>
      <c r="AY76" s="76">
        <v>89.6</v>
      </c>
      <c r="AZ76" s="76">
        <v>0</v>
      </c>
      <c r="BA76" s="76">
        <v>0</v>
      </c>
      <c r="BB76" s="76">
        <v>0</v>
      </c>
      <c r="BC76" s="76">
        <v>0</v>
      </c>
      <c r="BD76" s="76">
        <v>0.5</v>
      </c>
      <c r="BE76" s="76">
        <v>2.2000000000000002</v>
      </c>
      <c r="BF76" s="76">
        <v>81.400000000000006</v>
      </c>
      <c r="BG76" s="76">
        <v>0.9</v>
      </c>
      <c r="BH76" s="76">
        <v>0.1</v>
      </c>
      <c r="BI76" s="76">
        <v>5.6</v>
      </c>
      <c r="BJ76" s="76">
        <v>0</v>
      </c>
      <c r="BK76" s="76">
        <v>0</v>
      </c>
      <c r="BL76" s="76">
        <v>0</v>
      </c>
      <c r="BM76" s="76">
        <v>0</v>
      </c>
      <c r="BN76" s="76">
        <v>0</v>
      </c>
      <c r="BO76" s="76">
        <v>0</v>
      </c>
      <c r="BP76" s="76">
        <v>2.7</v>
      </c>
      <c r="BQ76" s="76">
        <v>11.9</v>
      </c>
      <c r="BR76" s="76">
        <v>0</v>
      </c>
    </row>
    <row r="77" spans="1:70" s="46" customFormat="1">
      <c r="A77" s="77"/>
      <c r="B77" s="77"/>
      <c r="C77" s="88"/>
      <c r="D77" s="77"/>
      <c r="E77" s="77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6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R77" s="76"/>
    </row>
    <row r="78" spans="1:70" s="46" customFormat="1">
      <c r="A78" s="77"/>
      <c r="B78" s="77"/>
      <c r="C78" s="78" t="s">
        <v>26</v>
      </c>
      <c r="D78" s="77">
        <f>SUM(D51:D77)</f>
        <v>522.5</v>
      </c>
      <c r="E78" s="79">
        <f>SUM(E51:E77)</f>
        <v>2796.6768000000002</v>
      </c>
      <c r="F78" s="79">
        <f>SUM(F51:F77)</f>
        <v>670.67270334928241</v>
      </c>
      <c r="G78" s="79">
        <f>SUM(G51:G77)</f>
        <v>22.596899999999998</v>
      </c>
      <c r="H78" s="79">
        <f>SUM(H51:H77)</f>
        <v>836.08530000000007</v>
      </c>
      <c r="I78" s="80">
        <f>H78/$E78*100</f>
        <v>29.895671176590731</v>
      </c>
      <c r="J78" s="79">
        <f>SUM(J51:J77)</f>
        <v>24.580682857142861</v>
      </c>
      <c r="K78" s="79">
        <f>SUM(K51:K77)</f>
        <v>417.87160857142862</v>
      </c>
      <c r="L78" s="80">
        <f>K78/$E78*100</f>
        <v>14.941719707169188</v>
      </c>
      <c r="M78" s="79">
        <f>SUM(M51:M77)</f>
        <v>92.001688571428588</v>
      </c>
      <c r="N78" s="79">
        <f>SUM(N51:N77)</f>
        <v>1472.0270171428574</v>
      </c>
      <c r="O78" s="80">
        <f>N78/$E78*100</f>
        <v>52.63486353313538</v>
      </c>
      <c r="P78" s="79">
        <f>SUM(P51:P77)</f>
        <v>0</v>
      </c>
      <c r="Q78" s="79">
        <f>SUM(Q51:Q77)</f>
        <v>0</v>
      </c>
      <c r="R78" s="79">
        <f>SUM(R51:R77)</f>
        <v>7.2596828571428569</v>
      </c>
      <c r="S78" s="79">
        <f>SUM(S51:S77)</f>
        <v>60.690948685714289</v>
      </c>
      <c r="T78" s="80">
        <f>S78/$E78*100</f>
        <v>2.1701094915835211</v>
      </c>
      <c r="U78" s="79">
        <f>SUM(U51:U77)</f>
        <v>2.5839025000000002</v>
      </c>
      <c r="V78" s="79">
        <f>SUM(V51:V77)</f>
        <v>6.2315699999999996</v>
      </c>
      <c r="W78" s="79">
        <f>SUM(W51:W77)</f>
        <v>230.56809000000001</v>
      </c>
      <c r="X78" s="80">
        <f>W78/$E78*100</f>
        <v>8.2443595198415487</v>
      </c>
      <c r="Y78" s="79">
        <f>SUM(Y51:Y77)</f>
        <v>7.2785999999999991</v>
      </c>
      <c r="Z78" s="79">
        <f>SUM(Z51:Z77)</f>
        <v>4.7286999999999999</v>
      </c>
      <c r="AA78" s="79">
        <f>V78/Y78</f>
        <v>0.8561495342510923</v>
      </c>
      <c r="AB78" s="79">
        <f>V78/Z78</f>
        <v>1.3178188508469557</v>
      </c>
      <c r="AC78" s="79">
        <f>SUM(AC51:AC77)</f>
        <v>22.712432857142858</v>
      </c>
      <c r="AD78" s="79">
        <f>SUM(AD51:AD77)</f>
        <v>13.783200000000003</v>
      </c>
      <c r="AE78" s="79">
        <f>AC78/AD78</f>
        <v>1.6478345273334822</v>
      </c>
      <c r="AF78" s="79">
        <f t="shared" ref="AF78:AM78" si="95">SUM(AF51:AF77)</f>
        <v>12.78</v>
      </c>
      <c r="AG78" s="79">
        <f t="shared" si="95"/>
        <v>4.4170428571428575</v>
      </c>
      <c r="AH78" s="79">
        <f t="shared" si="95"/>
        <v>3.1588714285714286</v>
      </c>
      <c r="AI78" s="79">
        <f t="shared" si="95"/>
        <v>23.128285714285717</v>
      </c>
      <c r="AJ78" s="79">
        <f t="shared" si="95"/>
        <v>4.5600000000000002E-2</v>
      </c>
      <c r="AK78" s="79">
        <f t="shared" si="95"/>
        <v>3370.280285714286</v>
      </c>
      <c r="AL78" s="79">
        <f t="shared" si="95"/>
        <v>48.9</v>
      </c>
      <c r="AM78" s="79">
        <f t="shared" si="95"/>
        <v>80.019300000000015</v>
      </c>
      <c r="AN78" s="79">
        <f>E78/D78*100</f>
        <v>535.24914832535887</v>
      </c>
      <c r="BC78" s="76"/>
      <c r="BR78" s="79"/>
    </row>
    <row r="79" spans="1:70" s="46" customFormat="1">
      <c r="A79" s="77"/>
      <c r="B79" s="77"/>
      <c r="C79" s="78" t="s">
        <v>3</v>
      </c>
      <c r="D79" s="77"/>
      <c r="E79" s="80">
        <f>SUM(G79,J79,M79,R79)</f>
        <v>2786.6748744000001</v>
      </c>
      <c r="F79" s="81"/>
      <c r="G79" s="80">
        <f>G78*37</f>
        <v>836.08529999999996</v>
      </c>
      <c r="H79" s="80"/>
      <c r="I79" s="80"/>
      <c r="J79" s="80">
        <f>J78*17</f>
        <v>417.87160857142862</v>
      </c>
      <c r="K79" s="80"/>
      <c r="L79" s="80"/>
      <c r="M79" s="80">
        <f>M78*16</f>
        <v>1472.0270171428574</v>
      </c>
      <c r="N79" s="81"/>
      <c r="O79" s="80"/>
      <c r="P79" s="81"/>
      <c r="Q79" s="79"/>
      <c r="R79" s="80">
        <f>R78*8.36</f>
        <v>60.690948685714282</v>
      </c>
      <c r="S79" s="81"/>
      <c r="T79" s="80"/>
      <c r="U79" s="79"/>
      <c r="V79" s="79"/>
      <c r="W79" s="79"/>
      <c r="X79" s="80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BC79" s="76"/>
      <c r="BR79" s="76"/>
    </row>
    <row r="80" spans="1:70" s="46" customFormat="1">
      <c r="A80" s="77"/>
      <c r="B80" s="77"/>
      <c r="C80" s="78" t="s">
        <v>46</v>
      </c>
      <c r="D80" s="77"/>
      <c r="E80" s="79"/>
      <c r="F80" s="79"/>
      <c r="G80" s="81">
        <f>G79/$E79*100</f>
        <v>30.00297263526366</v>
      </c>
      <c r="H80" s="81"/>
      <c r="I80" s="80"/>
      <c r="J80" s="81">
        <f>J79/$E79*100</f>
        <v>14.995348485402364</v>
      </c>
      <c r="K80" s="81"/>
      <c r="L80" s="80"/>
      <c r="M80" s="81">
        <f>M79/$E79*100</f>
        <v>52.823780436883581</v>
      </c>
      <c r="N80" s="79"/>
      <c r="O80" s="80"/>
      <c r="P80" s="79"/>
      <c r="Q80" s="79"/>
      <c r="R80" s="81">
        <f>R79/$E79*100</f>
        <v>2.1778984424504011</v>
      </c>
      <c r="S80" s="79"/>
      <c r="T80" s="80"/>
      <c r="U80" s="79"/>
      <c r="V80" s="79"/>
      <c r="W80" s="79"/>
      <c r="X80" s="80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BC80" s="76"/>
      <c r="BR80" s="76"/>
    </row>
    <row r="81" spans="1:70" s="46" customFormat="1">
      <c r="A81" s="77"/>
      <c r="B81" s="77"/>
      <c r="C81" s="78" t="s">
        <v>47</v>
      </c>
      <c r="D81" s="82">
        <f>E79/D78*100</f>
        <v>533.33490419138764</v>
      </c>
      <c r="E81" s="79"/>
      <c r="F81" s="79"/>
      <c r="K81" s="79"/>
      <c r="L81" s="80"/>
      <c r="M81" s="79"/>
      <c r="N81" s="79"/>
      <c r="O81" s="80"/>
      <c r="P81" s="79"/>
      <c r="Q81" s="79"/>
      <c r="R81" s="79"/>
      <c r="S81" s="79"/>
      <c r="T81" s="80"/>
      <c r="U81" s="79"/>
      <c r="V81" s="79"/>
      <c r="W81" s="79"/>
      <c r="X81" s="80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P81" s="69"/>
      <c r="AQ81" s="6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D81" s="76"/>
    </row>
    <row r="82" spans="1:70" s="46" customFormat="1">
      <c r="A82" s="77"/>
      <c r="B82" s="77"/>
      <c r="C82" s="78"/>
      <c r="D82" s="79"/>
      <c r="E82" s="79"/>
      <c r="F82" s="79"/>
      <c r="G82" s="79"/>
      <c r="H82" s="79"/>
      <c r="I82" s="80"/>
      <c r="J82" s="79"/>
      <c r="K82" s="79"/>
      <c r="L82" s="80"/>
      <c r="M82" s="79"/>
      <c r="N82" s="79"/>
      <c r="O82" s="80">
        <f>SUM(M80:R80)</f>
        <v>55.00167887933398</v>
      </c>
      <c r="P82" s="79"/>
      <c r="Q82" s="79"/>
      <c r="R82" s="79"/>
      <c r="S82" s="79"/>
      <c r="T82" s="80"/>
      <c r="U82" s="79"/>
      <c r="V82" s="79"/>
      <c r="W82" s="79"/>
      <c r="X82" s="80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P82" s="89"/>
      <c r="AQ82" s="89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D82" s="76"/>
    </row>
    <row r="83" spans="1:70" s="46" customFormat="1">
      <c r="A83" s="77"/>
      <c r="B83" s="77"/>
      <c r="C83" s="78"/>
      <c r="D83" s="79"/>
      <c r="E83" s="79"/>
      <c r="F83" s="79"/>
      <c r="G83" s="79"/>
      <c r="H83" s="79"/>
      <c r="I83" s="80"/>
      <c r="J83" s="79"/>
      <c r="K83" s="79"/>
      <c r="L83" s="80"/>
      <c r="M83" s="79"/>
      <c r="N83" s="79"/>
      <c r="O83" s="80"/>
      <c r="P83" s="79"/>
      <c r="Q83" s="79"/>
      <c r="R83" s="79"/>
      <c r="S83" s="79"/>
      <c r="T83" s="80"/>
      <c r="U83" s="79"/>
      <c r="V83" s="79"/>
      <c r="W83" s="79"/>
      <c r="X83" s="80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P83" s="87"/>
      <c r="AQ83" s="87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D83" s="76"/>
    </row>
    <row r="84" spans="1:70" s="46" customFormat="1">
      <c r="A84" s="77"/>
      <c r="B84" s="77"/>
      <c r="C84" s="78"/>
      <c r="D84" s="79"/>
      <c r="E84" s="79"/>
      <c r="F84" s="79"/>
      <c r="G84" s="79"/>
      <c r="H84" s="79"/>
      <c r="I84" s="80"/>
      <c r="J84" s="79"/>
      <c r="K84" s="79"/>
      <c r="L84" s="80"/>
      <c r="M84" s="79"/>
      <c r="N84" s="79"/>
      <c r="O84" s="80"/>
      <c r="P84" s="79"/>
      <c r="Q84" s="79"/>
      <c r="R84" s="79"/>
      <c r="S84" s="79"/>
      <c r="T84" s="80"/>
      <c r="U84" s="79"/>
      <c r="V84" s="79"/>
      <c r="W84" s="79"/>
      <c r="X84" s="80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BC84" s="76"/>
      <c r="BR84" s="76"/>
    </row>
    <row r="85" spans="1:70" s="46" customFormat="1">
      <c r="A85" s="91">
        <v>1</v>
      </c>
      <c r="B85" s="77"/>
      <c r="C85" s="78"/>
      <c r="D85" s="77"/>
      <c r="E85" s="79"/>
      <c r="F85" s="79"/>
      <c r="G85" s="79"/>
      <c r="H85" s="79"/>
      <c r="I85" s="80"/>
      <c r="J85" s="79"/>
      <c r="K85" s="79"/>
      <c r="L85" s="80"/>
      <c r="M85" s="79"/>
      <c r="N85" s="79"/>
      <c r="O85" s="80"/>
      <c r="P85" s="79"/>
      <c r="Q85" s="79"/>
      <c r="R85" s="79"/>
      <c r="S85" s="79"/>
      <c r="T85" s="80"/>
      <c r="U85" s="79"/>
      <c r="V85" s="79"/>
      <c r="W85" s="79"/>
      <c r="X85" s="80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BC85" s="76"/>
      <c r="BR85" s="76"/>
    </row>
    <row r="86" spans="1:70" s="46" customFormat="1">
      <c r="A86" s="46" t="s">
        <v>195</v>
      </c>
      <c r="B86" s="46">
        <v>300</v>
      </c>
      <c r="C86" s="17" t="s">
        <v>208</v>
      </c>
      <c r="D86" s="92">
        <v>61.76</v>
      </c>
      <c r="E86" s="75">
        <f t="shared" ref="E86:H98" si="96">AR86*($D86/$AQ86)</f>
        <v>457.02399999999994</v>
      </c>
      <c r="F86" s="76">
        <f t="shared" si="96"/>
        <v>108.69759999999999</v>
      </c>
      <c r="G86" s="76">
        <f t="shared" si="96"/>
        <v>0.21615999999999996</v>
      </c>
      <c r="H86" s="76">
        <f t="shared" si="96"/>
        <v>7.9979199999999988</v>
      </c>
      <c r="I86" s="75">
        <f t="shared" ref="I86:I97" si="97">H86/$E86*100</f>
        <v>1.7499999999999998</v>
      </c>
      <c r="J86" s="76">
        <f t="shared" ref="J86:K98" si="98">AV86*($D86/$AQ86)</f>
        <v>3.9526399999999997</v>
      </c>
      <c r="K86" s="76">
        <f t="shared" si="98"/>
        <v>67.194879999999998</v>
      </c>
      <c r="L86" s="75">
        <f t="shared" ref="L86:L97" si="99">K86/$E86*100</f>
        <v>14.702702702702705</v>
      </c>
      <c r="M86" s="76">
        <f t="shared" ref="M86:N98" si="100">AX86*($D86/$AQ86)</f>
        <v>22.727679999999996</v>
      </c>
      <c r="N86" s="76">
        <f t="shared" si="100"/>
        <v>363.64287999999993</v>
      </c>
      <c r="O86" s="75">
        <f t="shared" ref="O86:O97" si="101">N86/$E86*100</f>
        <v>79.567567567567565</v>
      </c>
      <c r="P86" s="76">
        <f t="shared" ref="P86:R98" si="102">AZ86*($D86/$AQ86)</f>
        <v>0</v>
      </c>
      <c r="Q86" s="76">
        <f t="shared" si="102"/>
        <v>0</v>
      </c>
      <c r="R86" s="76">
        <f t="shared" si="102"/>
        <v>2.4703999999999997</v>
      </c>
      <c r="S86" s="76">
        <f t="shared" ref="S86:S98" si="103">R86*8.36</f>
        <v>20.652543999999995</v>
      </c>
      <c r="T86" s="75">
        <f t="shared" ref="T86:T97" si="104">S86/$E86*100</f>
        <v>4.5189189189189181</v>
      </c>
      <c r="U86" s="76">
        <f t="shared" ref="U86:V98" si="105">BD86*($D86/$AQ86)</f>
        <v>0</v>
      </c>
      <c r="V86" s="76">
        <f t="shared" si="105"/>
        <v>0</v>
      </c>
      <c r="W86" s="76">
        <f>V86*37</f>
        <v>0</v>
      </c>
      <c r="X86" s="76">
        <f t="shared" ref="X86:X98" si="106">W86/$E86*100</f>
        <v>0</v>
      </c>
      <c r="Y86" s="76">
        <f t="shared" ref="Y86:Z98" si="107">BG86*($D86/$AQ86)</f>
        <v>0</v>
      </c>
      <c r="Z86" s="76">
        <f t="shared" si="107"/>
        <v>0</v>
      </c>
      <c r="AA86" s="76" t="e">
        <f>V86/Y86</f>
        <v>#DIV/0!</v>
      </c>
      <c r="AB86" s="76" t="e">
        <f>V86/Z86</f>
        <v>#DIV/0!</v>
      </c>
      <c r="AC86" s="76">
        <f t="shared" ref="AC86:AD98" si="108">BI86*($D86/$AQ86)</f>
        <v>6.1759999999999995E-2</v>
      </c>
      <c r="AD86" s="76">
        <f t="shared" si="108"/>
        <v>0</v>
      </c>
      <c r="AE86" s="76" t="e">
        <f t="shared" ref="AE86:AE98" si="109">AC86/AD86</f>
        <v>#DIV/0!</v>
      </c>
      <c r="AF86" s="76">
        <f t="shared" ref="AF86:AM98" si="110">BK86*($D86/$AQ86)</f>
        <v>0</v>
      </c>
      <c r="AG86" s="76">
        <f t="shared" si="110"/>
        <v>0</v>
      </c>
      <c r="AH86" s="76">
        <f t="shared" si="110"/>
        <v>0</v>
      </c>
      <c r="AI86" s="76">
        <f t="shared" si="110"/>
        <v>0</v>
      </c>
      <c r="AJ86" s="76">
        <f t="shared" si="110"/>
        <v>0</v>
      </c>
      <c r="AK86" s="76">
        <f t="shared" si="110"/>
        <v>0</v>
      </c>
      <c r="AL86" s="76">
        <f t="shared" si="110"/>
        <v>0</v>
      </c>
      <c r="AM86" s="76">
        <f t="shared" si="110"/>
        <v>61.759999999999991</v>
      </c>
      <c r="AN86" s="76">
        <f t="shared" ref="AN86:AN98" si="111">E86/D86*100</f>
        <v>740</v>
      </c>
      <c r="AO86" s="31"/>
      <c r="AP86" s="74" t="s">
        <v>209</v>
      </c>
      <c r="AQ86" s="46">
        <v>100</v>
      </c>
      <c r="AR86" s="76">
        <v>740</v>
      </c>
      <c r="AS86" s="76">
        <v>176</v>
      </c>
      <c r="AT86" s="76">
        <v>0.35</v>
      </c>
      <c r="AU86" s="76">
        <v>12.95</v>
      </c>
      <c r="AV86" s="76">
        <v>6.4</v>
      </c>
      <c r="AW86" s="76">
        <v>108.80000000000001</v>
      </c>
      <c r="AX86" s="76">
        <v>36.799999999999997</v>
      </c>
      <c r="AY86" s="76">
        <v>588.79999999999995</v>
      </c>
      <c r="AZ86" s="76">
        <v>0</v>
      </c>
      <c r="BA86" s="76">
        <v>0</v>
      </c>
      <c r="BB86" s="76">
        <v>4</v>
      </c>
      <c r="BC86" s="76">
        <v>33.44</v>
      </c>
      <c r="BD86" s="76">
        <v>0</v>
      </c>
      <c r="BE86" s="76">
        <v>0</v>
      </c>
      <c r="BF86" s="76">
        <v>0</v>
      </c>
      <c r="BG86" s="76">
        <v>0</v>
      </c>
      <c r="BH86" s="76">
        <v>0</v>
      </c>
      <c r="BI86" s="76">
        <v>0.1</v>
      </c>
      <c r="BJ86" s="76"/>
      <c r="BK86" s="76"/>
      <c r="BL86" s="76"/>
      <c r="BM86" s="76"/>
      <c r="BN86" s="76"/>
      <c r="BO86" s="76"/>
      <c r="BP86" s="76"/>
      <c r="BQ86" s="76"/>
      <c r="BR86" s="76">
        <v>100</v>
      </c>
    </row>
    <row r="87" spans="1:70" s="46" customFormat="1">
      <c r="A87" s="46" t="s">
        <v>195</v>
      </c>
      <c r="B87" s="46">
        <v>300</v>
      </c>
      <c r="C87" s="74" t="s">
        <v>93</v>
      </c>
      <c r="D87" s="92">
        <v>3.6</v>
      </c>
      <c r="E87" s="75">
        <f t="shared" si="96"/>
        <v>56.951999999999991</v>
      </c>
      <c r="F87" s="76">
        <f t="shared" si="96"/>
        <v>13.624880382775119</v>
      </c>
      <c r="G87" s="76">
        <f t="shared" si="96"/>
        <v>1.224</v>
      </c>
      <c r="H87" s="76">
        <f t="shared" si="96"/>
        <v>45.287999999999997</v>
      </c>
      <c r="I87" s="75">
        <f t="shared" si="97"/>
        <v>79.519595448798995</v>
      </c>
      <c r="J87" s="76">
        <f t="shared" si="98"/>
        <v>0.14399999999999999</v>
      </c>
      <c r="K87" s="76">
        <f t="shared" si="98"/>
        <v>2.448</v>
      </c>
      <c r="L87" s="75">
        <f t="shared" si="99"/>
        <v>4.2983565107458919</v>
      </c>
      <c r="M87" s="76">
        <f t="shared" si="100"/>
        <v>0.57599999999999996</v>
      </c>
      <c r="N87" s="76">
        <f t="shared" si="100"/>
        <v>9.2159999999999993</v>
      </c>
      <c r="O87" s="75">
        <f t="shared" si="101"/>
        <v>16.182048040455122</v>
      </c>
      <c r="P87" s="76">
        <f t="shared" si="102"/>
        <v>0</v>
      </c>
      <c r="Q87" s="76">
        <f t="shared" si="102"/>
        <v>0</v>
      </c>
      <c r="R87" s="76">
        <f t="shared" si="102"/>
        <v>0</v>
      </c>
      <c r="S87" s="76">
        <f t="shared" si="103"/>
        <v>0</v>
      </c>
      <c r="T87" s="75">
        <f t="shared" si="104"/>
        <v>0</v>
      </c>
      <c r="U87" s="76">
        <f t="shared" si="105"/>
        <v>0.24660000000000001</v>
      </c>
      <c r="V87" s="76">
        <f t="shared" si="105"/>
        <v>0</v>
      </c>
      <c r="W87" s="76">
        <f>V87*37</f>
        <v>0</v>
      </c>
      <c r="X87" s="76">
        <f t="shared" si="106"/>
        <v>0</v>
      </c>
      <c r="Y87" s="76">
        <f t="shared" si="107"/>
        <v>0</v>
      </c>
      <c r="Z87" s="76">
        <f t="shared" si="107"/>
        <v>0</v>
      </c>
      <c r="AA87" s="76" t="e">
        <f>V87/Y87</f>
        <v>#DIV/0!</v>
      </c>
      <c r="AB87" s="76" t="e">
        <f>V87/Z87</f>
        <v>#DIV/0!</v>
      </c>
      <c r="AC87" s="76">
        <f t="shared" si="108"/>
        <v>0.57599999999999996</v>
      </c>
      <c r="AD87" s="76">
        <f t="shared" si="108"/>
        <v>0</v>
      </c>
      <c r="AE87" s="76" t="e">
        <f t="shared" si="109"/>
        <v>#DIV/0!</v>
      </c>
      <c r="AF87" s="76">
        <f t="shared" si="110"/>
        <v>0</v>
      </c>
      <c r="AG87" s="76">
        <f t="shared" si="110"/>
        <v>0</v>
      </c>
      <c r="AH87" s="76">
        <f t="shared" si="110"/>
        <v>0</v>
      </c>
      <c r="AI87" s="76">
        <f t="shared" si="110"/>
        <v>0</v>
      </c>
      <c r="AJ87" s="76">
        <f t="shared" si="110"/>
        <v>0</v>
      </c>
      <c r="AK87" s="76">
        <f t="shared" si="110"/>
        <v>0</v>
      </c>
      <c r="AL87" s="76">
        <f t="shared" si="110"/>
        <v>0</v>
      </c>
      <c r="AM87" s="76">
        <f t="shared" si="110"/>
        <v>0</v>
      </c>
      <c r="AN87" s="76">
        <f t="shared" si="111"/>
        <v>1581.9999999999998</v>
      </c>
      <c r="AO87" s="30"/>
      <c r="AP87" s="74" t="s">
        <v>93</v>
      </c>
      <c r="AQ87" s="46">
        <v>5</v>
      </c>
      <c r="AR87" s="76">
        <v>79.099999999999994</v>
      </c>
      <c r="AS87" s="76">
        <v>18.923444976076556</v>
      </c>
      <c r="AT87" s="76">
        <v>1.7</v>
      </c>
      <c r="AU87" s="76">
        <f>AT87*37</f>
        <v>62.9</v>
      </c>
      <c r="AV87" s="76">
        <v>0.2</v>
      </c>
      <c r="AW87" s="76">
        <f>AV87*17</f>
        <v>3.4000000000000004</v>
      </c>
      <c r="AX87" s="76">
        <v>0.8</v>
      </c>
      <c r="AY87" s="76">
        <f>AX87*16</f>
        <v>12.8</v>
      </c>
      <c r="AZ87" s="76">
        <v>0</v>
      </c>
      <c r="BA87" s="76">
        <v>0</v>
      </c>
      <c r="BB87" s="76">
        <v>0</v>
      </c>
      <c r="BC87" s="76">
        <f>BB87*8.36</f>
        <v>0</v>
      </c>
      <c r="BD87" s="76">
        <v>0.34250000000000003</v>
      </c>
      <c r="BE87" s="76">
        <v>0</v>
      </c>
      <c r="BF87" s="76">
        <f>BE87*37</f>
        <v>0</v>
      </c>
      <c r="BG87" s="76">
        <v>0</v>
      </c>
      <c r="BH87" s="76">
        <v>0</v>
      </c>
      <c r="BI87" s="76">
        <v>0.8</v>
      </c>
      <c r="BJ87" s="76">
        <v>0</v>
      </c>
      <c r="BK87" s="76">
        <v>0</v>
      </c>
      <c r="BL87" s="76">
        <v>0</v>
      </c>
      <c r="BM87" s="76">
        <v>0</v>
      </c>
      <c r="BN87" s="76">
        <v>0</v>
      </c>
      <c r="BO87" s="76">
        <v>0</v>
      </c>
      <c r="BP87" s="76">
        <v>0</v>
      </c>
      <c r="BQ87" s="76">
        <v>0</v>
      </c>
      <c r="BR87" s="76">
        <v>0</v>
      </c>
    </row>
    <row r="88" spans="1:70" s="46" customFormat="1">
      <c r="A88" s="46" t="s">
        <v>195</v>
      </c>
      <c r="B88" s="46">
        <v>300</v>
      </c>
      <c r="C88" s="74" t="s">
        <v>65</v>
      </c>
      <c r="D88" s="92">
        <v>40.700000000000003</v>
      </c>
      <c r="E88" s="75">
        <f t="shared" si="96"/>
        <v>30.085440000000002</v>
      </c>
      <c r="F88" s="76">
        <f t="shared" si="96"/>
        <v>7.1974736842105278</v>
      </c>
      <c r="G88" s="76">
        <f t="shared" si="96"/>
        <v>0</v>
      </c>
      <c r="H88" s="76">
        <f t="shared" si="96"/>
        <v>0</v>
      </c>
      <c r="I88" s="75">
        <f t="shared" si="97"/>
        <v>0</v>
      </c>
      <c r="J88" s="76">
        <f t="shared" si="98"/>
        <v>0.23257142857142857</v>
      </c>
      <c r="K88" s="76">
        <f t="shared" si="98"/>
        <v>3.9537142857142857</v>
      </c>
      <c r="L88" s="75">
        <f t="shared" si="99"/>
        <v>13.141620284477426</v>
      </c>
      <c r="M88" s="76">
        <f t="shared" si="100"/>
        <v>1.5117142857142858</v>
      </c>
      <c r="N88" s="76">
        <f t="shared" si="100"/>
        <v>24.187428571428573</v>
      </c>
      <c r="O88" s="75">
        <f t="shared" si="101"/>
        <v>80.395794681508974</v>
      </c>
      <c r="P88" s="76">
        <f t="shared" si="102"/>
        <v>0</v>
      </c>
      <c r="Q88" s="76">
        <f t="shared" si="102"/>
        <v>0</v>
      </c>
      <c r="R88" s="76">
        <f t="shared" si="102"/>
        <v>0.23257142857142857</v>
      </c>
      <c r="S88" s="76">
        <f t="shared" si="103"/>
        <v>1.9442971428571427</v>
      </c>
      <c r="T88" s="75">
        <f t="shared" si="104"/>
        <v>6.4625850340136042</v>
      </c>
      <c r="U88" s="76">
        <f t="shared" si="105"/>
        <v>2.0350000000000004E-3</v>
      </c>
      <c r="V88" s="76">
        <f t="shared" si="105"/>
        <v>0</v>
      </c>
      <c r="W88" s="76">
        <f>V88*37</f>
        <v>0</v>
      </c>
      <c r="X88" s="76">
        <f t="shared" si="106"/>
        <v>0</v>
      </c>
      <c r="Y88" s="76">
        <f t="shared" si="107"/>
        <v>0</v>
      </c>
      <c r="Z88" s="76">
        <f t="shared" si="107"/>
        <v>0</v>
      </c>
      <c r="AA88" s="76" t="e">
        <f>V88/Y88</f>
        <v>#DIV/0!</v>
      </c>
      <c r="AB88" s="76" t="e">
        <f>V88/Z88</f>
        <v>#DIV/0!</v>
      </c>
      <c r="AC88" s="76">
        <f t="shared" si="108"/>
        <v>1.0465714285714285</v>
      </c>
      <c r="AD88" s="76">
        <f t="shared" si="108"/>
        <v>0</v>
      </c>
      <c r="AE88" s="76" t="e">
        <f t="shared" si="109"/>
        <v>#DIV/0!</v>
      </c>
      <c r="AF88" s="76">
        <f t="shared" si="110"/>
        <v>0</v>
      </c>
      <c r="AG88" s="76">
        <f t="shared" si="110"/>
        <v>0.23257142857142857</v>
      </c>
      <c r="AH88" s="76">
        <f t="shared" si="110"/>
        <v>0.11628571428571428</v>
      </c>
      <c r="AI88" s="76">
        <f t="shared" si="110"/>
        <v>1.2791428571428574</v>
      </c>
      <c r="AJ88" s="76">
        <f t="shared" si="110"/>
        <v>0</v>
      </c>
      <c r="AK88" s="76">
        <f t="shared" si="110"/>
        <v>2.093142857142857</v>
      </c>
      <c r="AL88" s="76">
        <f t="shared" si="110"/>
        <v>0</v>
      </c>
      <c r="AM88" s="76">
        <f t="shared" si="110"/>
        <v>0</v>
      </c>
      <c r="AN88" s="76">
        <f t="shared" si="111"/>
        <v>73.92</v>
      </c>
      <c r="AO88" s="30"/>
      <c r="AP88" s="74" t="s">
        <v>65</v>
      </c>
      <c r="AQ88" s="46">
        <v>100</v>
      </c>
      <c r="AR88" s="76">
        <v>73.92</v>
      </c>
      <c r="AS88" s="76">
        <v>17.684210526315791</v>
      </c>
      <c r="AT88" s="76">
        <v>0</v>
      </c>
      <c r="AU88" s="76">
        <f>AT88*37</f>
        <v>0</v>
      </c>
      <c r="AV88" s="76">
        <v>0.5714285714285714</v>
      </c>
      <c r="AW88" s="76">
        <f>AV88*17</f>
        <v>9.7142857142857135</v>
      </c>
      <c r="AX88" s="76">
        <v>3.7142857142857144</v>
      </c>
      <c r="AY88" s="76">
        <f>AX88*16</f>
        <v>59.428571428571431</v>
      </c>
      <c r="AZ88" s="76">
        <v>0</v>
      </c>
      <c r="BA88" s="76">
        <v>0</v>
      </c>
      <c r="BB88" s="76">
        <v>0.5714285714285714</v>
      </c>
      <c r="BC88" s="76">
        <f>BB88*8.36</f>
        <v>4.7771428571428567</v>
      </c>
      <c r="BD88" s="76">
        <v>5.0000000000000001E-3</v>
      </c>
      <c r="BE88" s="76">
        <v>0</v>
      </c>
      <c r="BF88" s="76">
        <f>BE88*37</f>
        <v>0</v>
      </c>
      <c r="BG88" s="76">
        <v>0</v>
      </c>
      <c r="BH88" s="76">
        <v>0</v>
      </c>
      <c r="BI88" s="76">
        <v>2.5714285714285712</v>
      </c>
      <c r="BJ88" s="76">
        <v>0</v>
      </c>
      <c r="BK88" s="76">
        <v>0</v>
      </c>
      <c r="BL88" s="76">
        <v>0.5714285714285714</v>
      </c>
      <c r="BM88" s="76">
        <v>0.2857142857142857</v>
      </c>
      <c r="BN88" s="76">
        <v>3.1428571428571432</v>
      </c>
      <c r="BO88" s="76">
        <v>0</v>
      </c>
      <c r="BP88" s="76">
        <v>5.1428571428571423</v>
      </c>
      <c r="BQ88" s="76">
        <v>0</v>
      </c>
      <c r="BR88" s="76">
        <v>0</v>
      </c>
    </row>
    <row r="89" spans="1:70" s="46" customFormat="1">
      <c r="A89" s="46" t="s">
        <v>195</v>
      </c>
      <c r="B89" s="46">
        <v>300</v>
      </c>
      <c r="C89" s="74" t="s">
        <v>117</v>
      </c>
      <c r="D89" s="92">
        <v>0.1</v>
      </c>
      <c r="E89" s="75">
        <f t="shared" si="96"/>
        <v>1.3600999999999999</v>
      </c>
      <c r="F89" s="76">
        <f t="shared" si="96"/>
        <v>0.32538277511961722</v>
      </c>
      <c r="G89" s="76">
        <f t="shared" si="96"/>
        <v>1.03E-2</v>
      </c>
      <c r="H89" s="76">
        <f t="shared" si="96"/>
        <v>0.38110000000000005</v>
      </c>
      <c r="I89" s="75">
        <f t="shared" si="97"/>
        <v>28.019998529519896</v>
      </c>
      <c r="J89" s="76">
        <f t="shared" si="98"/>
        <v>1.0999999999999999E-2</v>
      </c>
      <c r="K89" s="76">
        <f t="shared" si="98"/>
        <v>0.187</v>
      </c>
      <c r="L89" s="75">
        <f t="shared" si="99"/>
        <v>13.748989044923169</v>
      </c>
      <c r="M89" s="76">
        <f t="shared" si="100"/>
        <v>4.9500000000000002E-2</v>
      </c>
      <c r="N89" s="76">
        <f t="shared" si="100"/>
        <v>0.79200000000000004</v>
      </c>
      <c r="O89" s="75">
        <f t="shared" si="101"/>
        <v>58.231012425556948</v>
      </c>
      <c r="P89" s="76">
        <f t="shared" si="102"/>
        <v>0</v>
      </c>
      <c r="Q89" s="76">
        <f t="shared" si="102"/>
        <v>0</v>
      </c>
      <c r="R89" s="76">
        <f t="shared" si="102"/>
        <v>0</v>
      </c>
      <c r="S89" s="76">
        <f t="shared" si="103"/>
        <v>0</v>
      </c>
      <c r="T89" s="75">
        <f t="shared" si="104"/>
        <v>0</v>
      </c>
      <c r="U89" s="76">
        <f t="shared" si="105"/>
        <v>3.7499999999999997E-5</v>
      </c>
      <c r="V89" s="76">
        <f t="shared" si="105"/>
        <v>2.7000000000000001E-3</v>
      </c>
      <c r="W89" s="76">
        <f>V89*37</f>
        <v>9.9900000000000003E-2</v>
      </c>
      <c r="X89" s="76">
        <f t="shared" si="106"/>
        <v>7.3450481582236602</v>
      </c>
      <c r="Y89" s="76">
        <f t="shared" si="107"/>
        <v>6.9999999999999999E-4</v>
      </c>
      <c r="Z89" s="76">
        <f t="shared" si="107"/>
        <v>5.2000000000000006E-3</v>
      </c>
      <c r="AA89" s="76">
        <f>V89/Y89</f>
        <v>3.8571428571428572</v>
      </c>
      <c r="AB89" s="76">
        <f>V89/Z89</f>
        <v>0.51923076923076916</v>
      </c>
      <c r="AC89" s="76">
        <f t="shared" si="108"/>
        <v>0</v>
      </c>
      <c r="AD89" s="76">
        <f t="shared" si="108"/>
        <v>0</v>
      </c>
      <c r="AE89" s="76" t="e">
        <f t="shared" si="109"/>
        <v>#DIV/0!</v>
      </c>
      <c r="AF89" s="76">
        <f t="shared" si="110"/>
        <v>0</v>
      </c>
      <c r="AG89" s="76">
        <f t="shared" si="110"/>
        <v>0</v>
      </c>
      <c r="AH89" s="76">
        <f t="shared" si="110"/>
        <v>0</v>
      </c>
      <c r="AI89" s="76">
        <f t="shared" si="110"/>
        <v>0</v>
      </c>
      <c r="AJ89" s="76">
        <f t="shared" si="110"/>
        <v>0</v>
      </c>
      <c r="AK89" s="76">
        <f t="shared" si="110"/>
        <v>4.1399999999999997</v>
      </c>
      <c r="AL89" s="76">
        <f t="shared" si="110"/>
        <v>0</v>
      </c>
      <c r="AM89" s="76">
        <f t="shared" si="110"/>
        <v>0</v>
      </c>
      <c r="AN89" s="76">
        <f t="shared" si="111"/>
        <v>1360.0999999999997</v>
      </c>
      <c r="AO89" s="30"/>
      <c r="AP89" s="74" t="s">
        <v>117</v>
      </c>
      <c r="AQ89" s="46">
        <v>100</v>
      </c>
      <c r="AR89" s="76">
        <v>1360.1</v>
      </c>
      <c r="AS89" s="76">
        <v>325.38277511961724</v>
      </c>
      <c r="AT89" s="76">
        <v>10.3</v>
      </c>
      <c r="AU89" s="76">
        <f>AT89*37</f>
        <v>381.1</v>
      </c>
      <c r="AV89" s="76">
        <v>11</v>
      </c>
      <c r="AW89" s="76">
        <f>AV89*17</f>
        <v>187</v>
      </c>
      <c r="AX89" s="76">
        <v>49.5</v>
      </c>
      <c r="AY89" s="76">
        <f>AX89*16</f>
        <v>792</v>
      </c>
      <c r="AZ89" s="76">
        <v>0</v>
      </c>
      <c r="BA89" s="76">
        <v>0</v>
      </c>
      <c r="BB89" s="76">
        <v>0</v>
      </c>
      <c r="BC89" s="76">
        <f>BB89*8.36</f>
        <v>0</v>
      </c>
      <c r="BD89" s="76">
        <v>3.7499999999999999E-2</v>
      </c>
      <c r="BE89" s="76">
        <v>2.7</v>
      </c>
      <c r="BF89" s="76">
        <f>BE89*37</f>
        <v>99.9</v>
      </c>
      <c r="BG89" s="76">
        <v>0.7</v>
      </c>
      <c r="BH89" s="76">
        <v>5.2</v>
      </c>
      <c r="BI89" s="76">
        <v>0</v>
      </c>
      <c r="BJ89" s="76">
        <v>0</v>
      </c>
      <c r="BK89" s="76">
        <v>0</v>
      </c>
      <c r="BL89" s="76">
        <v>0</v>
      </c>
      <c r="BM89" s="76">
        <v>0</v>
      </c>
      <c r="BN89" s="76">
        <v>0</v>
      </c>
      <c r="BO89" s="76">
        <v>0</v>
      </c>
      <c r="BP89" s="76">
        <v>4140</v>
      </c>
      <c r="BQ89" s="76">
        <v>0</v>
      </c>
      <c r="BR89" s="76">
        <v>0</v>
      </c>
    </row>
    <row r="90" spans="1:70" s="46" customFormat="1">
      <c r="A90" s="46" t="s">
        <v>195</v>
      </c>
      <c r="B90" s="46">
        <v>300</v>
      </c>
      <c r="C90" s="74" t="s">
        <v>145</v>
      </c>
      <c r="D90" s="92">
        <v>25.1</v>
      </c>
      <c r="E90" s="75">
        <f t="shared" si="96"/>
        <v>24.107474285714286</v>
      </c>
      <c r="F90" s="76">
        <f t="shared" si="96"/>
        <v>5.7673383458646619</v>
      </c>
      <c r="G90" s="76">
        <f t="shared" si="96"/>
        <v>0.14342857142857143</v>
      </c>
      <c r="H90" s="76">
        <f t="shared" si="96"/>
        <v>5.3068571428571429</v>
      </c>
      <c r="I90" s="75">
        <f t="shared" si="97"/>
        <v>22.013326987148975</v>
      </c>
      <c r="J90" s="76">
        <f t="shared" si="98"/>
        <v>0.28685714285714287</v>
      </c>
      <c r="K90" s="76">
        <f t="shared" si="98"/>
        <v>4.8765714285714283</v>
      </c>
      <c r="L90" s="75">
        <f t="shared" si="99"/>
        <v>20.228462636839602</v>
      </c>
      <c r="M90" s="76">
        <f t="shared" si="100"/>
        <v>0.64542857142857135</v>
      </c>
      <c r="N90" s="76">
        <f t="shared" si="100"/>
        <v>10.326857142857142</v>
      </c>
      <c r="O90" s="75">
        <f t="shared" si="101"/>
        <v>42.83674440742503</v>
      </c>
      <c r="P90" s="76">
        <f t="shared" si="102"/>
        <v>0</v>
      </c>
      <c r="Q90" s="76">
        <f t="shared" si="102"/>
        <v>0</v>
      </c>
      <c r="R90" s="76">
        <f t="shared" si="102"/>
        <v>0.43028571428571433</v>
      </c>
      <c r="S90" s="76">
        <f t="shared" si="103"/>
        <v>3.5971885714285716</v>
      </c>
      <c r="T90" s="75">
        <f t="shared" si="104"/>
        <v>14.921465968586389</v>
      </c>
      <c r="U90" s="76">
        <f t="shared" si="105"/>
        <v>4.3924999999999999E-2</v>
      </c>
      <c r="V90" s="76">
        <f t="shared" si="105"/>
        <v>0</v>
      </c>
      <c r="W90" s="76">
        <f>V90*37</f>
        <v>0</v>
      </c>
      <c r="X90" s="76">
        <f t="shared" si="106"/>
        <v>0</v>
      </c>
      <c r="Y90" s="76">
        <f t="shared" si="107"/>
        <v>0</v>
      </c>
      <c r="Z90" s="76">
        <f t="shared" si="107"/>
        <v>7.1714285714285717E-2</v>
      </c>
      <c r="AA90" s="76" t="e">
        <f>V90/Y90</f>
        <v>#DIV/0!</v>
      </c>
      <c r="AB90" s="76">
        <f>V90/Z90</f>
        <v>0</v>
      </c>
      <c r="AC90" s="76">
        <f t="shared" si="108"/>
        <v>0.57371428571428573</v>
      </c>
      <c r="AD90" s="76">
        <f t="shared" si="108"/>
        <v>7.1714285714285717E-2</v>
      </c>
      <c r="AE90" s="76">
        <f t="shared" si="109"/>
        <v>8</v>
      </c>
      <c r="AF90" s="76">
        <f t="shared" si="110"/>
        <v>0</v>
      </c>
      <c r="AG90" s="76">
        <f t="shared" si="110"/>
        <v>0.502</v>
      </c>
      <c r="AH90" s="76">
        <f t="shared" si="110"/>
        <v>0.21514285714285716</v>
      </c>
      <c r="AI90" s="76">
        <f t="shared" si="110"/>
        <v>17.354857142857142</v>
      </c>
      <c r="AJ90" s="76">
        <f t="shared" si="110"/>
        <v>0</v>
      </c>
      <c r="AK90" s="76">
        <f t="shared" si="110"/>
        <v>60.24</v>
      </c>
      <c r="AL90" s="76">
        <f t="shared" si="110"/>
        <v>0</v>
      </c>
      <c r="AM90" s="76">
        <f t="shared" si="110"/>
        <v>0</v>
      </c>
      <c r="AN90" s="76">
        <f t="shared" si="111"/>
        <v>96.045714285714283</v>
      </c>
      <c r="AO90" s="30"/>
      <c r="AP90" s="74" t="s">
        <v>145</v>
      </c>
      <c r="AQ90" s="46">
        <v>100</v>
      </c>
      <c r="AR90" s="76">
        <v>96.045714285714283</v>
      </c>
      <c r="AS90" s="76">
        <v>22.977443609022558</v>
      </c>
      <c r="AT90" s="76">
        <v>0.5714285714285714</v>
      </c>
      <c r="AU90" s="76">
        <f>AT90*37</f>
        <v>21.142857142857142</v>
      </c>
      <c r="AV90" s="76">
        <v>1.1428571428571428</v>
      </c>
      <c r="AW90" s="76">
        <f>AV90*17</f>
        <v>19.428571428571427</v>
      </c>
      <c r="AX90" s="76">
        <v>2.5714285714285712</v>
      </c>
      <c r="AY90" s="76">
        <f>AX90*16</f>
        <v>41.142857142857139</v>
      </c>
      <c r="AZ90" s="76">
        <v>0</v>
      </c>
      <c r="BA90" s="76">
        <v>0</v>
      </c>
      <c r="BB90" s="76">
        <v>1.7142857142857144</v>
      </c>
      <c r="BC90" s="76">
        <f>BB90*8.36</f>
        <v>14.331428571428571</v>
      </c>
      <c r="BD90" s="76">
        <v>0.17499999999999999</v>
      </c>
      <c r="BE90" s="76">
        <v>0</v>
      </c>
      <c r="BF90" s="76">
        <f>BE90*37</f>
        <v>0</v>
      </c>
      <c r="BG90" s="76">
        <v>0</v>
      </c>
      <c r="BH90" s="76">
        <v>0.2857142857142857</v>
      </c>
      <c r="BI90" s="76">
        <v>2.2857142857142856</v>
      </c>
      <c r="BJ90" s="76">
        <v>0.2857142857142857</v>
      </c>
      <c r="BK90" s="76">
        <v>0</v>
      </c>
      <c r="BL90" s="76">
        <v>2</v>
      </c>
      <c r="BM90" s="76">
        <v>0.85714285714285721</v>
      </c>
      <c r="BN90" s="76">
        <v>69.142857142857139</v>
      </c>
      <c r="BO90" s="76">
        <v>0</v>
      </c>
      <c r="BP90" s="76">
        <v>240</v>
      </c>
      <c r="BQ90" s="76">
        <v>0</v>
      </c>
      <c r="BR90" s="76">
        <v>0</v>
      </c>
    </row>
    <row r="91" spans="1:70" s="77" customFormat="1">
      <c r="A91" s="46" t="s">
        <v>195</v>
      </c>
      <c r="B91" s="46">
        <v>300</v>
      </c>
      <c r="C91" s="74" t="s">
        <v>106</v>
      </c>
      <c r="D91" s="92">
        <v>40.9</v>
      </c>
      <c r="E91" s="75">
        <f t="shared" si="96"/>
        <v>64.874411428571378</v>
      </c>
      <c r="F91" s="76">
        <f t="shared" si="96"/>
        <v>15.520194121667796</v>
      </c>
      <c r="G91" s="76">
        <f t="shared" si="96"/>
        <v>0.11685714285714295</v>
      </c>
      <c r="H91" s="76">
        <f t="shared" si="96"/>
        <v>4.3237142857142894</v>
      </c>
      <c r="I91" s="75">
        <f t="shared" si="97"/>
        <v>6.664745298652651</v>
      </c>
      <c r="J91" s="76">
        <f t="shared" si="98"/>
        <v>0.46742857142857019</v>
      </c>
      <c r="K91" s="76">
        <f t="shared" si="98"/>
        <v>7.9462857142856924</v>
      </c>
      <c r="L91" s="75">
        <f t="shared" si="99"/>
        <v>12.248721089415641</v>
      </c>
      <c r="M91" s="76">
        <f t="shared" si="100"/>
        <v>2.9214285714285699</v>
      </c>
      <c r="N91" s="76">
        <f t="shared" si="100"/>
        <v>46.742857142857119</v>
      </c>
      <c r="O91" s="75">
        <f t="shared" si="101"/>
        <v>72.051300525974511</v>
      </c>
      <c r="P91" s="76">
        <f t="shared" si="102"/>
        <v>0</v>
      </c>
      <c r="Q91" s="76">
        <f t="shared" si="102"/>
        <v>0</v>
      </c>
      <c r="R91" s="76">
        <f t="shared" si="102"/>
        <v>0.70114285714285529</v>
      </c>
      <c r="S91" s="76">
        <f t="shared" si="103"/>
        <v>5.86155428571427</v>
      </c>
      <c r="T91" s="75">
        <f t="shared" si="104"/>
        <v>9.0352330859571843</v>
      </c>
      <c r="U91" s="76">
        <f t="shared" si="105"/>
        <v>7.1574999999999986E-2</v>
      </c>
      <c r="V91" s="76">
        <f t="shared" si="105"/>
        <v>0</v>
      </c>
      <c r="W91" s="76">
        <f>BF91*($D91/$AQ91)</f>
        <v>0</v>
      </c>
      <c r="X91" s="76">
        <f t="shared" si="106"/>
        <v>0</v>
      </c>
      <c r="Y91" s="76">
        <f t="shared" si="107"/>
        <v>0</v>
      </c>
      <c r="Z91" s="76">
        <f t="shared" si="107"/>
        <v>0.11685714285714295</v>
      </c>
      <c r="AA91" s="76" t="e">
        <f>U91/Y91</f>
        <v>#DIV/0!</v>
      </c>
      <c r="AB91" s="76">
        <f>U91/Z91</f>
        <v>0.61249999999999938</v>
      </c>
      <c r="AC91" s="76">
        <f t="shared" si="108"/>
        <v>2.6877142857142853</v>
      </c>
      <c r="AD91" s="76">
        <f t="shared" si="108"/>
        <v>0</v>
      </c>
      <c r="AE91" s="76" t="e">
        <f t="shared" si="109"/>
        <v>#DIV/0!</v>
      </c>
      <c r="AF91" s="76">
        <f t="shared" si="110"/>
        <v>0</v>
      </c>
      <c r="AG91" s="76">
        <f t="shared" si="110"/>
        <v>0.81799999999999995</v>
      </c>
      <c r="AH91" s="76">
        <f t="shared" si="110"/>
        <v>0.35057142857142848</v>
      </c>
      <c r="AI91" s="76">
        <f t="shared" si="110"/>
        <v>33.187428571428548</v>
      </c>
      <c r="AJ91" s="76">
        <f t="shared" si="110"/>
        <v>0</v>
      </c>
      <c r="AK91" s="76">
        <f t="shared" si="110"/>
        <v>1546.02</v>
      </c>
      <c r="AL91" s="76">
        <f t="shared" si="110"/>
        <v>0</v>
      </c>
      <c r="AM91" s="76">
        <f t="shared" si="110"/>
        <v>0</v>
      </c>
      <c r="AN91" s="76">
        <f t="shared" si="111"/>
        <v>158.61714285714274</v>
      </c>
      <c r="AP91" s="74" t="s">
        <v>106</v>
      </c>
      <c r="AQ91" s="46">
        <v>100</v>
      </c>
      <c r="AR91" s="76">
        <v>158.61714285714274</v>
      </c>
      <c r="AS91" s="76">
        <v>37.946684894053291</v>
      </c>
      <c r="AT91" s="76">
        <v>0.28571428571428598</v>
      </c>
      <c r="AU91" s="76">
        <v>10.571428571428582</v>
      </c>
      <c r="AV91" s="76">
        <v>1.1428571428571399</v>
      </c>
      <c r="AW91" s="76">
        <v>19.428571428571377</v>
      </c>
      <c r="AX91" s="76">
        <v>7.1428571428571397</v>
      </c>
      <c r="AY91" s="76">
        <v>114.28571428571423</v>
      </c>
      <c r="AZ91" s="76">
        <v>0</v>
      </c>
      <c r="BA91" s="76">
        <v>0</v>
      </c>
      <c r="BB91" s="76">
        <v>1.71428571428571</v>
      </c>
      <c r="BC91" s="76">
        <v>14.331428571428534</v>
      </c>
      <c r="BD91" s="76">
        <v>0.17499999999999999</v>
      </c>
      <c r="BE91" s="76">
        <v>0</v>
      </c>
      <c r="BF91" s="76">
        <v>0</v>
      </c>
      <c r="BG91" s="76">
        <v>0</v>
      </c>
      <c r="BH91" s="76">
        <v>0.28571428571428598</v>
      </c>
      <c r="BI91" s="76">
        <v>6.5714285714285703</v>
      </c>
      <c r="BJ91" s="76">
        <v>0</v>
      </c>
      <c r="BK91" s="76">
        <v>0</v>
      </c>
      <c r="BL91" s="76">
        <v>2</v>
      </c>
      <c r="BM91" s="76">
        <v>0.85714285714285698</v>
      </c>
      <c r="BN91" s="76">
        <v>81.142857142857096</v>
      </c>
      <c r="BO91" s="76">
        <v>0</v>
      </c>
      <c r="BP91" s="76">
        <v>3780</v>
      </c>
      <c r="BQ91" s="76">
        <v>0</v>
      </c>
      <c r="BR91" s="76">
        <v>0</v>
      </c>
    </row>
    <row r="92" spans="1:70" s="77" customFormat="1">
      <c r="A92" s="46" t="s">
        <v>195</v>
      </c>
      <c r="B92" s="46">
        <v>300</v>
      </c>
      <c r="C92" s="74" t="s">
        <v>75</v>
      </c>
      <c r="D92" s="92">
        <v>6.2</v>
      </c>
      <c r="E92" s="75">
        <f t="shared" si="96"/>
        <v>19.449896000000003</v>
      </c>
      <c r="F92" s="76">
        <f t="shared" si="96"/>
        <v>4.6530851674641154</v>
      </c>
      <c r="G92" s="76">
        <f t="shared" si="96"/>
        <v>1.2400000000000001E-2</v>
      </c>
      <c r="H92" s="76">
        <f t="shared" si="96"/>
        <v>0.45880000000000004</v>
      </c>
      <c r="I92" s="75">
        <f t="shared" si="97"/>
        <v>2.358881507644051</v>
      </c>
      <c r="J92" s="76">
        <f t="shared" si="98"/>
        <v>0.27900000000000003</v>
      </c>
      <c r="K92" s="76">
        <f t="shared" si="98"/>
        <v>4.7430000000000003</v>
      </c>
      <c r="L92" s="75">
        <f t="shared" si="99"/>
        <v>24.385734504698636</v>
      </c>
      <c r="M92" s="76">
        <f t="shared" si="100"/>
        <v>0.79980000000000007</v>
      </c>
      <c r="N92" s="76">
        <f t="shared" si="100"/>
        <v>12.796800000000001</v>
      </c>
      <c r="O92" s="75">
        <f t="shared" si="101"/>
        <v>65.793667996990834</v>
      </c>
      <c r="P92" s="76">
        <f t="shared" si="102"/>
        <v>0</v>
      </c>
      <c r="Q92" s="76">
        <f t="shared" si="102"/>
        <v>0</v>
      </c>
      <c r="R92" s="76">
        <f t="shared" si="102"/>
        <v>0.17359999999999998</v>
      </c>
      <c r="S92" s="76">
        <f t="shared" si="103"/>
        <v>1.4512959999999997</v>
      </c>
      <c r="T92" s="75">
        <f t="shared" si="104"/>
        <v>7.4617159906664776</v>
      </c>
      <c r="U92" s="76">
        <f t="shared" si="105"/>
        <v>3.7199999999999997E-2</v>
      </c>
      <c r="V92" s="76">
        <f t="shared" si="105"/>
        <v>0</v>
      </c>
      <c r="W92" s="76">
        <f t="shared" ref="W92:W98" si="112">V92*37</f>
        <v>0</v>
      </c>
      <c r="X92" s="76">
        <f t="shared" si="106"/>
        <v>0</v>
      </c>
      <c r="Y92" s="76">
        <f t="shared" si="107"/>
        <v>0</v>
      </c>
      <c r="Z92" s="76">
        <f t="shared" si="107"/>
        <v>6.2000000000000006E-3</v>
      </c>
      <c r="AA92" s="76" t="e">
        <f t="shared" ref="AA92:AA98" si="113">V92/Y92</f>
        <v>#DIV/0!</v>
      </c>
      <c r="AB92" s="76">
        <f t="shared" ref="AB92:AB98" si="114">V92/Z92</f>
        <v>0</v>
      </c>
      <c r="AC92" s="76">
        <f t="shared" si="108"/>
        <v>0.78120000000000001</v>
      </c>
      <c r="AD92" s="76">
        <f t="shared" si="108"/>
        <v>1.8599999999999998E-2</v>
      </c>
      <c r="AE92" s="76">
        <f t="shared" si="109"/>
        <v>42.000000000000007</v>
      </c>
      <c r="AF92" s="76">
        <f t="shared" si="110"/>
        <v>0</v>
      </c>
      <c r="AG92" s="76">
        <f t="shared" si="110"/>
        <v>0</v>
      </c>
      <c r="AH92" s="76">
        <f t="shared" si="110"/>
        <v>0.33294000000000001</v>
      </c>
      <c r="AI92" s="76">
        <f t="shared" si="110"/>
        <v>2.3559999999999999</v>
      </c>
      <c r="AJ92" s="76">
        <f t="shared" si="110"/>
        <v>0</v>
      </c>
      <c r="AK92" s="76">
        <f t="shared" si="110"/>
        <v>80.599999999999994</v>
      </c>
      <c r="AL92" s="76">
        <f t="shared" si="110"/>
        <v>0</v>
      </c>
      <c r="AM92" s="76">
        <f t="shared" si="110"/>
        <v>0</v>
      </c>
      <c r="AN92" s="76">
        <f t="shared" si="111"/>
        <v>313.70800000000003</v>
      </c>
      <c r="AP92" s="74" t="s">
        <v>75</v>
      </c>
      <c r="AQ92" s="46">
        <v>100</v>
      </c>
      <c r="AR92" s="76">
        <v>313.70800000000003</v>
      </c>
      <c r="AS92" s="76">
        <v>75.049760765550246</v>
      </c>
      <c r="AT92" s="76">
        <v>0.2</v>
      </c>
      <c r="AU92" s="76">
        <f>AT92*37</f>
        <v>7.4</v>
      </c>
      <c r="AV92" s="76">
        <v>4.5</v>
      </c>
      <c r="AW92" s="76">
        <f>AV92*17</f>
        <v>76.5</v>
      </c>
      <c r="AX92" s="76">
        <v>12.9</v>
      </c>
      <c r="AY92" s="76">
        <f>AX92*16</f>
        <v>206.4</v>
      </c>
      <c r="AZ92" s="76">
        <v>0</v>
      </c>
      <c r="BA92" s="76">
        <v>0</v>
      </c>
      <c r="BB92" s="76">
        <v>2.8</v>
      </c>
      <c r="BC92" s="76">
        <f>BB92*8.36</f>
        <v>23.407999999999998</v>
      </c>
      <c r="BD92" s="76">
        <v>0.6</v>
      </c>
      <c r="BE92" s="76">
        <v>0</v>
      </c>
      <c r="BF92" s="76">
        <f>BE92*37</f>
        <v>0</v>
      </c>
      <c r="BG92" s="76">
        <v>0</v>
      </c>
      <c r="BH92" s="76">
        <v>0.1</v>
      </c>
      <c r="BI92" s="76">
        <v>12.6</v>
      </c>
      <c r="BJ92" s="76">
        <v>0.3</v>
      </c>
      <c r="BK92" s="76">
        <v>0</v>
      </c>
      <c r="BL92" s="76">
        <v>0</v>
      </c>
      <c r="BM92" s="76">
        <v>5.37</v>
      </c>
      <c r="BN92" s="76">
        <v>38</v>
      </c>
      <c r="BO92" s="76">
        <v>0</v>
      </c>
      <c r="BP92" s="76">
        <v>1300</v>
      </c>
      <c r="BQ92" s="76">
        <v>0</v>
      </c>
      <c r="BR92" s="76">
        <v>0</v>
      </c>
    </row>
    <row r="93" spans="1:70" s="77" customFormat="1">
      <c r="A93" s="46" t="s">
        <v>195</v>
      </c>
      <c r="B93" s="46">
        <v>300</v>
      </c>
      <c r="C93" s="74" t="s">
        <v>67</v>
      </c>
      <c r="D93" s="92">
        <v>117</v>
      </c>
      <c r="E93" s="75">
        <f t="shared" si="96"/>
        <v>92.532960000000003</v>
      </c>
      <c r="F93" s="76">
        <f t="shared" si="96"/>
        <v>22.137071770334931</v>
      </c>
      <c r="G93" s="76">
        <f t="shared" si="96"/>
        <v>0.23399999999999999</v>
      </c>
      <c r="H93" s="76">
        <f t="shared" si="96"/>
        <v>8.6579999999999995</v>
      </c>
      <c r="I93" s="75">
        <f t="shared" si="97"/>
        <v>9.3566659923123598</v>
      </c>
      <c r="J93" s="76">
        <f t="shared" si="98"/>
        <v>1.17</v>
      </c>
      <c r="K93" s="76">
        <f t="shared" si="98"/>
        <v>19.89</v>
      </c>
      <c r="L93" s="75">
        <f t="shared" si="99"/>
        <v>21.49504349585272</v>
      </c>
      <c r="M93" s="76">
        <f t="shared" si="100"/>
        <v>3.51</v>
      </c>
      <c r="N93" s="76">
        <f t="shared" si="100"/>
        <v>56.16</v>
      </c>
      <c r="O93" s="75">
        <f t="shared" si="101"/>
        <v>60.691887517701794</v>
      </c>
      <c r="P93" s="76">
        <f t="shared" si="102"/>
        <v>0</v>
      </c>
      <c r="Q93" s="76">
        <f t="shared" si="102"/>
        <v>0</v>
      </c>
      <c r="R93" s="76">
        <f t="shared" si="102"/>
        <v>0.93599999999999994</v>
      </c>
      <c r="S93" s="76">
        <f t="shared" si="103"/>
        <v>7.824959999999999</v>
      </c>
      <c r="T93" s="75">
        <f t="shared" si="104"/>
        <v>8.456402994133116</v>
      </c>
      <c r="U93" s="76">
        <f t="shared" si="105"/>
        <v>0.114075</v>
      </c>
      <c r="V93" s="76">
        <f t="shared" si="105"/>
        <v>0</v>
      </c>
      <c r="W93" s="76">
        <f t="shared" si="112"/>
        <v>0</v>
      </c>
      <c r="X93" s="76">
        <f t="shared" si="106"/>
        <v>0</v>
      </c>
      <c r="Y93" s="76">
        <f t="shared" si="107"/>
        <v>0</v>
      </c>
      <c r="Z93" s="76">
        <f t="shared" si="107"/>
        <v>0</v>
      </c>
      <c r="AA93" s="76" t="e">
        <f t="shared" si="113"/>
        <v>#DIV/0!</v>
      </c>
      <c r="AB93" s="76" t="e">
        <f t="shared" si="114"/>
        <v>#DIV/0!</v>
      </c>
      <c r="AC93" s="76">
        <f t="shared" si="108"/>
        <v>3.2759999999999998</v>
      </c>
      <c r="AD93" s="76">
        <f t="shared" si="108"/>
        <v>0.23399999999999999</v>
      </c>
      <c r="AE93" s="76">
        <f t="shared" si="109"/>
        <v>14</v>
      </c>
      <c r="AF93" s="76">
        <f t="shared" si="110"/>
        <v>0</v>
      </c>
      <c r="AG93" s="76">
        <f t="shared" si="110"/>
        <v>0.93599999999999994</v>
      </c>
      <c r="AH93" s="76">
        <f t="shared" si="110"/>
        <v>1.4039999999999999</v>
      </c>
      <c r="AI93" s="76">
        <f t="shared" si="110"/>
        <v>14.04</v>
      </c>
      <c r="AJ93" s="76">
        <f t="shared" si="110"/>
        <v>0</v>
      </c>
      <c r="AK93" s="76">
        <f t="shared" si="110"/>
        <v>257.39999999999998</v>
      </c>
      <c r="AL93" s="76">
        <f t="shared" si="110"/>
        <v>0</v>
      </c>
      <c r="AM93" s="76">
        <f t="shared" si="110"/>
        <v>0</v>
      </c>
      <c r="AN93" s="76">
        <f t="shared" si="111"/>
        <v>79.088000000000008</v>
      </c>
      <c r="AP93" s="74" t="s">
        <v>67</v>
      </c>
      <c r="AQ93" s="46">
        <v>50</v>
      </c>
      <c r="AR93" s="76">
        <v>39.544000000000004</v>
      </c>
      <c r="AS93" s="76">
        <v>9.4602870813397146</v>
      </c>
      <c r="AT93" s="76">
        <v>0.1</v>
      </c>
      <c r="AU93" s="76">
        <f>AT93*37</f>
        <v>3.7</v>
      </c>
      <c r="AV93" s="76">
        <v>0.5</v>
      </c>
      <c r="AW93" s="76">
        <f>AV93*17</f>
        <v>8.5</v>
      </c>
      <c r="AX93" s="76">
        <v>1.5</v>
      </c>
      <c r="AY93" s="76">
        <f>AX93*16</f>
        <v>24</v>
      </c>
      <c r="AZ93" s="76">
        <v>0</v>
      </c>
      <c r="BA93" s="76">
        <v>0</v>
      </c>
      <c r="BB93" s="76">
        <v>0.4</v>
      </c>
      <c r="BC93" s="76">
        <f>BB93*8.36</f>
        <v>3.3439999999999999</v>
      </c>
      <c r="BD93" s="76">
        <v>4.8750000000000002E-2</v>
      </c>
      <c r="BE93" s="76">
        <v>0</v>
      </c>
      <c r="BF93" s="76">
        <f>BE93*37</f>
        <v>0</v>
      </c>
      <c r="BG93" s="76">
        <v>0</v>
      </c>
      <c r="BH93" s="76">
        <v>0</v>
      </c>
      <c r="BI93" s="76">
        <v>1.4</v>
      </c>
      <c r="BJ93" s="76">
        <v>0.1</v>
      </c>
      <c r="BK93" s="76">
        <v>0</v>
      </c>
      <c r="BL93" s="76">
        <v>0.4</v>
      </c>
      <c r="BM93" s="76">
        <v>0.6</v>
      </c>
      <c r="BN93" s="76">
        <v>6</v>
      </c>
      <c r="BO93" s="76">
        <v>0</v>
      </c>
      <c r="BP93" s="76">
        <v>110</v>
      </c>
      <c r="BQ93" s="76">
        <v>0</v>
      </c>
      <c r="BR93" s="76">
        <v>0</v>
      </c>
    </row>
    <row r="94" spans="1:70" s="46" customFormat="1">
      <c r="A94" s="46" t="s">
        <v>195</v>
      </c>
      <c r="B94" s="46">
        <v>300</v>
      </c>
      <c r="C94" s="74" t="s">
        <v>210</v>
      </c>
      <c r="D94" s="92">
        <v>114.1</v>
      </c>
      <c r="E94" s="75">
        <f t="shared" si="96"/>
        <v>156.31700000000001</v>
      </c>
      <c r="F94" s="76">
        <f t="shared" si="96"/>
        <v>36.512</v>
      </c>
      <c r="G94" s="76">
        <f t="shared" si="96"/>
        <v>0.11410000000000001</v>
      </c>
      <c r="H94" s="76">
        <f t="shared" si="96"/>
        <v>4.2217000000000002</v>
      </c>
      <c r="I94" s="75">
        <f t="shared" si="97"/>
        <v>2.7007299270072993</v>
      </c>
      <c r="J94" s="76">
        <f t="shared" si="98"/>
        <v>1.0269000000000001</v>
      </c>
      <c r="K94" s="76">
        <f t="shared" si="98"/>
        <v>17.4573</v>
      </c>
      <c r="L94" s="75">
        <f t="shared" si="99"/>
        <v>11.167883211678832</v>
      </c>
      <c r="M94" s="76">
        <f t="shared" si="100"/>
        <v>8.4434000000000005</v>
      </c>
      <c r="N94" s="76">
        <f t="shared" si="100"/>
        <v>135.09440000000001</v>
      </c>
      <c r="O94" s="75">
        <f t="shared" si="101"/>
        <v>86.423357664233578</v>
      </c>
      <c r="P94" s="76">
        <f t="shared" si="102"/>
        <v>0</v>
      </c>
      <c r="Q94" s="76">
        <f t="shared" si="102"/>
        <v>0</v>
      </c>
      <c r="R94" s="76">
        <f t="shared" si="102"/>
        <v>1.4833000000000001</v>
      </c>
      <c r="S94" s="76">
        <f t="shared" si="103"/>
        <v>12.400388</v>
      </c>
      <c r="T94" s="75">
        <f t="shared" si="104"/>
        <v>7.9328467153284663</v>
      </c>
      <c r="U94" s="76">
        <f t="shared" si="105"/>
        <v>0</v>
      </c>
      <c r="V94" s="76">
        <f t="shared" si="105"/>
        <v>0</v>
      </c>
      <c r="W94" s="76">
        <f t="shared" si="112"/>
        <v>0</v>
      </c>
      <c r="X94" s="76">
        <f t="shared" si="106"/>
        <v>0</v>
      </c>
      <c r="Y94" s="76">
        <f t="shared" si="107"/>
        <v>0</v>
      </c>
      <c r="Z94" s="76">
        <f t="shared" si="107"/>
        <v>0</v>
      </c>
      <c r="AA94" s="76" t="e">
        <f t="shared" si="113"/>
        <v>#DIV/0!</v>
      </c>
      <c r="AB94" s="76" t="e">
        <f t="shared" si="114"/>
        <v>#DIV/0!</v>
      </c>
      <c r="AC94" s="76">
        <f t="shared" si="108"/>
        <v>4.4498999999999995</v>
      </c>
      <c r="AD94" s="76">
        <f t="shared" si="108"/>
        <v>0</v>
      </c>
      <c r="AE94" s="76" t="e">
        <f t="shared" si="109"/>
        <v>#DIV/0!</v>
      </c>
      <c r="AF94" s="76">
        <f t="shared" si="110"/>
        <v>0</v>
      </c>
      <c r="AG94" s="76">
        <f t="shared" si="110"/>
        <v>0</v>
      </c>
      <c r="AH94" s="76">
        <f t="shared" si="110"/>
        <v>0</v>
      </c>
      <c r="AI94" s="76">
        <f t="shared" si="110"/>
        <v>0</v>
      </c>
      <c r="AJ94" s="76">
        <f t="shared" si="110"/>
        <v>0</v>
      </c>
      <c r="AK94" s="76">
        <f t="shared" si="110"/>
        <v>0</v>
      </c>
      <c r="AL94" s="76">
        <f t="shared" si="110"/>
        <v>0</v>
      </c>
      <c r="AM94" s="76">
        <f t="shared" si="110"/>
        <v>0</v>
      </c>
      <c r="AN94" s="76">
        <f t="shared" si="111"/>
        <v>137</v>
      </c>
      <c r="AO94" s="31"/>
      <c r="AP94" s="74" t="s">
        <v>210</v>
      </c>
      <c r="AQ94" s="46">
        <v>100</v>
      </c>
      <c r="AR94" s="76">
        <v>137</v>
      </c>
      <c r="AS94" s="76">
        <v>32</v>
      </c>
      <c r="AT94" s="76">
        <v>0.1</v>
      </c>
      <c r="AU94" s="76">
        <v>3.7</v>
      </c>
      <c r="AV94" s="76">
        <v>0.9</v>
      </c>
      <c r="AW94" s="76">
        <v>15.3</v>
      </c>
      <c r="AX94" s="76">
        <v>7.4</v>
      </c>
      <c r="AY94" s="76">
        <v>118.4</v>
      </c>
      <c r="AZ94" s="76">
        <v>0</v>
      </c>
      <c r="BA94" s="76">
        <v>0</v>
      </c>
      <c r="BB94" s="76">
        <v>1.3</v>
      </c>
      <c r="BC94" s="76">
        <v>10.868</v>
      </c>
      <c r="BD94" s="76">
        <v>0</v>
      </c>
      <c r="BE94" s="76">
        <v>0</v>
      </c>
      <c r="BF94" s="76">
        <v>0</v>
      </c>
      <c r="BG94" s="76">
        <v>0</v>
      </c>
      <c r="BH94" s="76">
        <v>0</v>
      </c>
      <c r="BI94" s="76">
        <v>3.9</v>
      </c>
      <c r="BJ94" s="76">
        <v>0</v>
      </c>
      <c r="BK94" s="76">
        <v>0</v>
      </c>
      <c r="BL94" s="76">
        <v>0</v>
      </c>
      <c r="BM94" s="76">
        <v>0</v>
      </c>
      <c r="BN94" s="76">
        <v>0</v>
      </c>
      <c r="BO94" s="76">
        <v>0</v>
      </c>
      <c r="BP94" s="76">
        <v>0</v>
      </c>
      <c r="BQ94" s="76">
        <v>0</v>
      </c>
      <c r="BR94" s="76">
        <v>0</v>
      </c>
    </row>
    <row r="95" spans="1:70" s="77" customFormat="1">
      <c r="A95" s="46" t="s">
        <v>195</v>
      </c>
      <c r="B95" s="46">
        <v>300</v>
      </c>
      <c r="C95" s="74" t="s">
        <v>211</v>
      </c>
      <c r="D95" s="92">
        <v>32.200000000000003</v>
      </c>
      <c r="E95" s="75">
        <f t="shared" si="96"/>
        <v>556.73800000000006</v>
      </c>
      <c r="F95" s="76">
        <f t="shared" si="96"/>
        <v>133.63</v>
      </c>
      <c r="G95" s="76">
        <f t="shared" si="96"/>
        <v>9.5633999999999997</v>
      </c>
      <c r="H95" s="76">
        <f t="shared" si="96"/>
        <v>353.84579999999994</v>
      </c>
      <c r="I95" s="75">
        <f t="shared" si="97"/>
        <v>63.556969346443012</v>
      </c>
      <c r="J95" s="76">
        <f t="shared" si="98"/>
        <v>11.656400000000001</v>
      </c>
      <c r="K95" s="76">
        <f t="shared" si="98"/>
        <v>198.15880000000004</v>
      </c>
      <c r="L95" s="75">
        <f t="shared" si="99"/>
        <v>35.592828224407178</v>
      </c>
      <c r="M95" s="76">
        <f t="shared" si="100"/>
        <v>0.2898</v>
      </c>
      <c r="N95" s="76">
        <f t="shared" si="100"/>
        <v>4.6368</v>
      </c>
      <c r="O95" s="75">
        <f t="shared" si="101"/>
        <v>0.83285135916714848</v>
      </c>
      <c r="P95" s="76">
        <f t="shared" si="102"/>
        <v>0</v>
      </c>
      <c r="Q95" s="76">
        <f t="shared" si="102"/>
        <v>0</v>
      </c>
      <c r="R95" s="76">
        <f t="shared" si="102"/>
        <v>0</v>
      </c>
      <c r="S95" s="76">
        <f t="shared" si="103"/>
        <v>0</v>
      </c>
      <c r="T95" s="75">
        <f t="shared" si="104"/>
        <v>0</v>
      </c>
      <c r="U95" s="76">
        <f t="shared" si="105"/>
        <v>0.61180000000000001</v>
      </c>
      <c r="V95" s="76">
        <f t="shared" si="105"/>
        <v>6.2146000000000008</v>
      </c>
      <c r="W95" s="76">
        <f t="shared" si="112"/>
        <v>229.94020000000003</v>
      </c>
      <c r="X95" s="76">
        <f t="shared" si="106"/>
        <v>41.301330248698669</v>
      </c>
      <c r="Y95" s="76">
        <f t="shared" si="107"/>
        <v>2.4794</v>
      </c>
      <c r="Z95" s="76">
        <f t="shared" si="107"/>
        <v>0.35420000000000001</v>
      </c>
      <c r="AA95" s="76">
        <f t="shared" si="113"/>
        <v>2.5064935064935066</v>
      </c>
      <c r="AB95" s="76">
        <f t="shared" si="114"/>
        <v>17.545454545454547</v>
      </c>
      <c r="AC95" s="76">
        <f t="shared" si="108"/>
        <v>0.2898</v>
      </c>
      <c r="AD95" s="76">
        <f t="shared" si="108"/>
        <v>0</v>
      </c>
      <c r="AE95" s="76" t="e">
        <f t="shared" si="109"/>
        <v>#DIV/0!</v>
      </c>
      <c r="AF95" s="76">
        <f t="shared" si="110"/>
        <v>2.9946000000000002</v>
      </c>
      <c r="AG95" s="76">
        <f t="shared" si="110"/>
        <v>0</v>
      </c>
      <c r="AH95" s="76">
        <f t="shared" si="110"/>
        <v>0</v>
      </c>
      <c r="AI95" s="76">
        <f t="shared" si="110"/>
        <v>0</v>
      </c>
      <c r="AJ95" s="76">
        <f t="shared" si="110"/>
        <v>0</v>
      </c>
      <c r="AK95" s="76">
        <f t="shared" si="110"/>
        <v>0</v>
      </c>
      <c r="AL95" s="76">
        <f t="shared" si="110"/>
        <v>0</v>
      </c>
      <c r="AM95" s="76">
        <f t="shared" si="110"/>
        <v>0</v>
      </c>
      <c r="AN95" s="76">
        <f t="shared" si="111"/>
        <v>1729</v>
      </c>
      <c r="AP95" s="74" t="s">
        <v>211</v>
      </c>
      <c r="AQ95" s="46">
        <v>100</v>
      </c>
      <c r="AR95" s="76">
        <v>1729</v>
      </c>
      <c r="AS95" s="76">
        <v>415</v>
      </c>
      <c r="AT95" s="76">
        <v>29.7</v>
      </c>
      <c r="AU95" s="76">
        <f>AT95*37</f>
        <v>1098.8999999999999</v>
      </c>
      <c r="AV95" s="76">
        <v>36.200000000000003</v>
      </c>
      <c r="AW95" s="76">
        <f>AV95*17</f>
        <v>615.40000000000009</v>
      </c>
      <c r="AX95" s="76">
        <v>0.9</v>
      </c>
      <c r="AY95" s="76">
        <f>AX95*16</f>
        <v>14.4</v>
      </c>
      <c r="AZ95" s="76">
        <v>0</v>
      </c>
      <c r="BA95" s="76">
        <v>0</v>
      </c>
      <c r="BB95" s="76">
        <v>0</v>
      </c>
      <c r="BC95" s="76">
        <f>BB95*8.36</f>
        <v>0</v>
      </c>
      <c r="BD95" s="76">
        <v>1.9</v>
      </c>
      <c r="BE95" s="76">
        <v>19.3</v>
      </c>
      <c r="BF95" s="76">
        <f>BE95*37</f>
        <v>714.1</v>
      </c>
      <c r="BG95" s="76">
        <v>7.7</v>
      </c>
      <c r="BH95" s="76">
        <v>1.1000000000000001</v>
      </c>
      <c r="BI95" s="76">
        <v>0.9</v>
      </c>
      <c r="BJ95" s="76">
        <v>0</v>
      </c>
      <c r="BK95" s="76">
        <v>9.3000000000000007</v>
      </c>
      <c r="BL95" s="76"/>
      <c r="BM95" s="76"/>
      <c r="BN95" s="76"/>
      <c r="BO95" s="76"/>
      <c r="BP95" s="76"/>
      <c r="BQ95" s="76"/>
      <c r="BR95" s="76">
        <v>0</v>
      </c>
    </row>
    <row r="96" spans="1:70" s="46" customFormat="1">
      <c r="A96" s="46" t="s">
        <v>195</v>
      </c>
      <c r="B96" s="46">
        <v>300</v>
      </c>
      <c r="C96" s="74" t="s">
        <v>143</v>
      </c>
      <c r="D96" s="46">
        <v>5.9</v>
      </c>
      <c r="E96" s="75">
        <f t="shared" si="96"/>
        <v>27.258000000000003</v>
      </c>
      <c r="F96" s="76">
        <f t="shared" si="96"/>
        <v>6.5210526315789474</v>
      </c>
      <c r="G96" s="76">
        <f t="shared" si="96"/>
        <v>0.23600000000000002</v>
      </c>
      <c r="H96" s="76">
        <f t="shared" si="96"/>
        <v>8.7320000000000011</v>
      </c>
      <c r="I96" s="75">
        <f t="shared" si="97"/>
        <v>32.03463203463204</v>
      </c>
      <c r="J96" s="76">
        <f t="shared" si="98"/>
        <v>0.77880000000000005</v>
      </c>
      <c r="K96" s="76">
        <f t="shared" si="98"/>
        <v>13.239599999999999</v>
      </c>
      <c r="L96" s="75">
        <f t="shared" si="99"/>
        <v>48.571428571428562</v>
      </c>
      <c r="M96" s="76">
        <f t="shared" si="100"/>
        <v>0.33040000000000003</v>
      </c>
      <c r="N96" s="76">
        <f t="shared" si="100"/>
        <v>5.2864000000000004</v>
      </c>
      <c r="O96" s="75">
        <f t="shared" si="101"/>
        <v>19.393939393939394</v>
      </c>
      <c r="P96" s="76">
        <f t="shared" si="102"/>
        <v>0</v>
      </c>
      <c r="Q96" s="76">
        <f t="shared" si="102"/>
        <v>0</v>
      </c>
      <c r="R96" s="76">
        <f t="shared" si="102"/>
        <v>0</v>
      </c>
      <c r="S96" s="76">
        <f t="shared" si="103"/>
        <v>0</v>
      </c>
      <c r="T96" s="75">
        <f t="shared" si="104"/>
        <v>0</v>
      </c>
      <c r="U96" s="76">
        <f t="shared" si="105"/>
        <v>2.9500000000000002E-2</v>
      </c>
      <c r="V96" s="76">
        <f t="shared" si="105"/>
        <v>0.12980000000000003</v>
      </c>
      <c r="W96" s="76">
        <f t="shared" si="112"/>
        <v>4.8026000000000009</v>
      </c>
      <c r="X96" s="76">
        <f t="shared" si="106"/>
        <v>17.61904761904762</v>
      </c>
      <c r="Y96" s="76">
        <f t="shared" si="107"/>
        <v>5.3100000000000001E-2</v>
      </c>
      <c r="Z96" s="76">
        <f t="shared" si="107"/>
        <v>5.9000000000000007E-3</v>
      </c>
      <c r="AA96" s="76">
        <f t="shared" si="113"/>
        <v>2.4444444444444451</v>
      </c>
      <c r="AB96" s="76">
        <f t="shared" si="114"/>
        <v>22</v>
      </c>
      <c r="AC96" s="76">
        <f t="shared" si="108"/>
        <v>0.33040000000000003</v>
      </c>
      <c r="AD96" s="76">
        <f t="shared" si="108"/>
        <v>0</v>
      </c>
      <c r="AE96" s="76" t="e">
        <f t="shared" si="109"/>
        <v>#DIV/0!</v>
      </c>
      <c r="AF96" s="76">
        <f t="shared" si="110"/>
        <v>0</v>
      </c>
      <c r="AG96" s="76">
        <f t="shared" si="110"/>
        <v>0</v>
      </c>
      <c r="AH96" s="76">
        <f t="shared" si="110"/>
        <v>0</v>
      </c>
      <c r="AI96" s="76">
        <f t="shared" si="110"/>
        <v>0</v>
      </c>
      <c r="AJ96" s="76">
        <f t="shared" si="110"/>
        <v>0</v>
      </c>
      <c r="AK96" s="76">
        <f t="shared" si="110"/>
        <v>0.15930000000000002</v>
      </c>
      <c r="AL96" s="76">
        <f t="shared" si="110"/>
        <v>0.70210000000000006</v>
      </c>
      <c r="AM96" s="76">
        <f t="shared" si="110"/>
        <v>0</v>
      </c>
      <c r="AN96" s="76">
        <f t="shared" si="111"/>
        <v>462</v>
      </c>
      <c r="AO96" s="31"/>
      <c r="AP96" s="74" t="s">
        <v>143</v>
      </c>
      <c r="AQ96" s="46">
        <v>100</v>
      </c>
      <c r="AR96" s="76">
        <v>462</v>
      </c>
      <c r="AS96" s="76">
        <v>110.52631578947368</v>
      </c>
      <c r="AT96" s="76">
        <v>4</v>
      </c>
      <c r="AU96" s="76">
        <v>148</v>
      </c>
      <c r="AV96" s="76">
        <v>13.2</v>
      </c>
      <c r="AW96" s="76">
        <v>224.39999999999998</v>
      </c>
      <c r="AX96" s="76">
        <v>5.6</v>
      </c>
      <c r="AY96" s="76">
        <v>89.6</v>
      </c>
      <c r="AZ96" s="76">
        <v>0</v>
      </c>
      <c r="BA96" s="76">
        <v>0</v>
      </c>
      <c r="BB96" s="76">
        <v>0</v>
      </c>
      <c r="BC96" s="76">
        <v>0</v>
      </c>
      <c r="BD96" s="76">
        <v>0.5</v>
      </c>
      <c r="BE96" s="76">
        <v>2.2000000000000002</v>
      </c>
      <c r="BF96" s="76">
        <v>81.400000000000006</v>
      </c>
      <c r="BG96" s="76">
        <v>0.9</v>
      </c>
      <c r="BH96" s="76">
        <v>0.1</v>
      </c>
      <c r="BI96" s="76">
        <v>5.6</v>
      </c>
      <c r="BJ96" s="76">
        <v>0</v>
      </c>
      <c r="BK96" s="76">
        <v>0</v>
      </c>
      <c r="BL96" s="76">
        <v>0</v>
      </c>
      <c r="BM96" s="76">
        <v>0</v>
      </c>
      <c r="BN96" s="76">
        <v>0</v>
      </c>
      <c r="BO96" s="76">
        <v>0</v>
      </c>
      <c r="BP96" s="76">
        <v>2.7</v>
      </c>
      <c r="BQ96" s="76">
        <v>11.9</v>
      </c>
      <c r="BR96" s="76">
        <v>0</v>
      </c>
    </row>
    <row r="97" spans="1:70" s="77" customFormat="1">
      <c r="A97" s="46" t="s">
        <v>195</v>
      </c>
      <c r="B97" s="46">
        <v>300</v>
      </c>
      <c r="C97" s="74" t="s">
        <v>69</v>
      </c>
      <c r="D97" s="92">
        <v>0.4</v>
      </c>
      <c r="E97" s="75">
        <f t="shared" si="96"/>
        <v>14.785200000000001</v>
      </c>
      <c r="F97" s="76">
        <f t="shared" si="96"/>
        <v>3.5960000000000001</v>
      </c>
      <c r="G97" s="76">
        <f t="shared" si="96"/>
        <v>0.39960000000000001</v>
      </c>
      <c r="H97" s="76">
        <f t="shared" si="96"/>
        <v>14.785200000000001</v>
      </c>
      <c r="I97" s="75">
        <f t="shared" si="97"/>
        <v>100</v>
      </c>
      <c r="J97" s="76">
        <f t="shared" si="98"/>
        <v>0</v>
      </c>
      <c r="K97" s="76">
        <f t="shared" si="98"/>
        <v>0</v>
      </c>
      <c r="L97" s="75">
        <f t="shared" si="99"/>
        <v>0</v>
      </c>
      <c r="M97" s="76">
        <f t="shared" si="100"/>
        <v>0</v>
      </c>
      <c r="N97" s="76">
        <f t="shared" si="100"/>
        <v>0</v>
      </c>
      <c r="O97" s="75">
        <f t="shared" si="101"/>
        <v>0</v>
      </c>
      <c r="P97" s="76">
        <f t="shared" si="102"/>
        <v>0</v>
      </c>
      <c r="Q97" s="76">
        <f t="shared" si="102"/>
        <v>0</v>
      </c>
      <c r="R97" s="76">
        <f t="shared" si="102"/>
        <v>0</v>
      </c>
      <c r="S97" s="76">
        <f t="shared" si="103"/>
        <v>0</v>
      </c>
      <c r="T97" s="75">
        <f t="shared" si="104"/>
        <v>0</v>
      </c>
      <c r="U97" s="76">
        <f t="shared" si="105"/>
        <v>0</v>
      </c>
      <c r="V97" s="76">
        <f t="shared" si="105"/>
        <v>5.7200000000000001E-2</v>
      </c>
      <c r="W97" s="76">
        <f t="shared" si="112"/>
        <v>2.1164000000000001</v>
      </c>
      <c r="X97" s="76">
        <f t="shared" si="106"/>
        <v>14.314314314314313</v>
      </c>
      <c r="Y97" s="76">
        <f t="shared" si="107"/>
        <v>0.29199999999999998</v>
      </c>
      <c r="Z97" s="76">
        <f t="shared" si="107"/>
        <v>3.2799999999999996E-2</v>
      </c>
      <c r="AA97" s="76">
        <f t="shared" si="113"/>
        <v>0.19589041095890414</v>
      </c>
      <c r="AB97" s="76">
        <f t="shared" si="114"/>
        <v>1.7439024390243905</v>
      </c>
      <c r="AC97" s="76">
        <f t="shared" si="108"/>
        <v>0</v>
      </c>
      <c r="AD97" s="76">
        <f t="shared" si="108"/>
        <v>0</v>
      </c>
      <c r="AE97" s="76" t="e">
        <f t="shared" si="109"/>
        <v>#DIV/0!</v>
      </c>
      <c r="AF97" s="76">
        <f t="shared" si="110"/>
        <v>0</v>
      </c>
      <c r="AG97" s="76">
        <f t="shared" si="110"/>
        <v>0</v>
      </c>
      <c r="AH97" s="76">
        <f t="shared" si="110"/>
        <v>2.0399999999999998E-2</v>
      </c>
      <c r="AI97" s="76">
        <f t="shared" si="110"/>
        <v>0</v>
      </c>
      <c r="AJ97" s="76">
        <f t="shared" si="110"/>
        <v>0</v>
      </c>
      <c r="AK97" s="76">
        <f t="shared" si="110"/>
        <v>0</v>
      </c>
      <c r="AL97" s="76">
        <f t="shared" si="110"/>
        <v>0</v>
      </c>
      <c r="AM97" s="76">
        <f t="shared" si="110"/>
        <v>0</v>
      </c>
      <c r="AN97" s="76">
        <f t="shared" si="111"/>
        <v>3696.3</v>
      </c>
      <c r="AP97" s="74" t="s">
        <v>69</v>
      </c>
      <c r="AQ97" s="46">
        <v>100</v>
      </c>
      <c r="AR97" s="76">
        <v>3696.3</v>
      </c>
      <c r="AS97" s="76">
        <v>899</v>
      </c>
      <c r="AT97" s="76">
        <v>99.9</v>
      </c>
      <c r="AU97" s="76">
        <f>AT97*37</f>
        <v>3696.3</v>
      </c>
      <c r="AV97" s="76">
        <v>0</v>
      </c>
      <c r="AW97" s="76">
        <f>AV97*17</f>
        <v>0</v>
      </c>
      <c r="AX97" s="76">
        <v>0</v>
      </c>
      <c r="AY97" s="76">
        <f>AX97*16</f>
        <v>0</v>
      </c>
      <c r="AZ97" s="76">
        <v>0</v>
      </c>
      <c r="BA97" s="76">
        <v>0</v>
      </c>
      <c r="BB97" s="76">
        <v>0</v>
      </c>
      <c r="BC97" s="76">
        <f>BB97*8.36</f>
        <v>0</v>
      </c>
      <c r="BD97" s="76">
        <v>0</v>
      </c>
      <c r="BE97" s="76">
        <v>14.3</v>
      </c>
      <c r="BF97" s="76">
        <f>BE97*37</f>
        <v>529.1</v>
      </c>
      <c r="BG97" s="76">
        <v>73</v>
      </c>
      <c r="BH97" s="76">
        <v>8.1999999999999993</v>
      </c>
      <c r="BI97" s="76">
        <v>0</v>
      </c>
      <c r="BJ97" s="76">
        <v>0</v>
      </c>
      <c r="BK97" s="76">
        <v>0</v>
      </c>
      <c r="BL97" s="76">
        <v>0</v>
      </c>
      <c r="BM97" s="76">
        <v>5.0999999999999996</v>
      </c>
      <c r="BN97" s="76">
        <v>0</v>
      </c>
      <c r="BO97" s="76">
        <v>0</v>
      </c>
      <c r="BP97" s="76">
        <v>0</v>
      </c>
      <c r="BQ97" s="76">
        <v>0</v>
      </c>
      <c r="BR97" s="76">
        <v>0</v>
      </c>
    </row>
    <row r="98" spans="1:70" s="77" customFormat="1">
      <c r="A98" s="46" t="s">
        <v>195</v>
      </c>
      <c r="B98" s="46">
        <v>300</v>
      </c>
      <c r="C98" s="74" t="s">
        <v>84</v>
      </c>
      <c r="D98" s="92">
        <v>0.4</v>
      </c>
      <c r="E98" s="75">
        <f t="shared" si="96"/>
        <v>0</v>
      </c>
      <c r="F98" s="76">
        <f t="shared" si="96"/>
        <v>0</v>
      </c>
      <c r="G98" s="76">
        <f t="shared" si="96"/>
        <v>0</v>
      </c>
      <c r="H98" s="76">
        <f t="shared" si="96"/>
        <v>0</v>
      </c>
      <c r="I98" s="75">
        <v>0</v>
      </c>
      <c r="J98" s="76">
        <f t="shared" si="98"/>
        <v>0</v>
      </c>
      <c r="K98" s="76">
        <f t="shared" si="98"/>
        <v>0</v>
      </c>
      <c r="L98" s="75">
        <v>0</v>
      </c>
      <c r="M98" s="76">
        <f t="shared" si="100"/>
        <v>0</v>
      </c>
      <c r="N98" s="76">
        <f t="shared" si="100"/>
        <v>0</v>
      </c>
      <c r="O98" s="75">
        <v>0</v>
      </c>
      <c r="P98" s="76">
        <f t="shared" si="102"/>
        <v>0</v>
      </c>
      <c r="Q98" s="76">
        <f t="shared" si="102"/>
        <v>0</v>
      </c>
      <c r="R98" s="76">
        <f t="shared" si="102"/>
        <v>0</v>
      </c>
      <c r="S98" s="76">
        <f t="shared" si="103"/>
        <v>0</v>
      </c>
      <c r="T98" s="75">
        <v>0</v>
      </c>
      <c r="U98" s="76">
        <f t="shared" si="105"/>
        <v>0</v>
      </c>
      <c r="V98" s="76">
        <f t="shared" si="105"/>
        <v>0</v>
      </c>
      <c r="W98" s="76">
        <f t="shared" si="112"/>
        <v>0</v>
      </c>
      <c r="X98" s="76" t="e">
        <f t="shared" si="106"/>
        <v>#DIV/0!</v>
      </c>
      <c r="Y98" s="76">
        <f t="shared" si="107"/>
        <v>0</v>
      </c>
      <c r="Z98" s="76">
        <f t="shared" si="107"/>
        <v>0</v>
      </c>
      <c r="AA98" s="76" t="e">
        <f t="shared" si="113"/>
        <v>#DIV/0!</v>
      </c>
      <c r="AB98" s="76" t="e">
        <f t="shared" si="114"/>
        <v>#DIV/0!</v>
      </c>
      <c r="AC98" s="76">
        <f t="shared" si="108"/>
        <v>0</v>
      </c>
      <c r="AD98" s="76">
        <f t="shared" si="108"/>
        <v>0</v>
      </c>
      <c r="AE98" s="76" t="e">
        <f t="shared" si="109"/>
        <v>#DIV/0!</v>
      </c>
      <c r="AF98" s="76">
        <f t="shared" si="110"/>
        <v>0</v>
      </c>
      <c r="AG98" s="76">
        <f t="shared" si="110"/>
        <v>0</v>
      </c>
      <c r="AH98" s="76">
        <f t="shared" si="110"/>
        <v>0</v>
      </c>
      <c r="AI98" s="76">
        <f t="shared" si="110"/>
        <v>0</v>
      </c>
      <c r="AJ98" s="76">
        <f t="shared" si="110"/>
        <v>0</v>
      </c>
      <c r="AK98" s="76">
        <f t="shared" si="110"/>
        <v>0</v>
      </c>
      <c r="AL98" s="76">
        <f t="shared" si="110"/>
        <v>0</v>
      </c>
      <c r="AM98" s="76">
        <f t="shared" si="110"/>
        <v>0</v>
      </c>
      <c r="AN98" s="76">
        <f t="shared" si="111"/>
        <v>0</v>
      </c>
      <c r="AP98" s="74" t="s">
        <v>84</v>
      </c>
      <c r="AQ98" s="46">
        <v>100</v>
      </c>
      <c r="AR98" s="46">
        <v>0</v>
      </c>
      <c r="AS98" s="46">
        <v>0</v>
      </c>
      <c r="AT98" s="46">
        <v>0</v>
      </c>
      <c r="AU98" s="76">
        <v>0</v>
      </c>
      <c r="AV98" s="46">
        <v>0</v>
      </c>
      <c r="AW98" s="76">
        <v>0</v>
      </c>
      <c r="AX98" s="46">
        <v>0</v>
      </c>
      <c r="AY98" s="76">
        <v>0</v>
      </c>
      <c r="AZ98" s="46">
        <v>0</v>
      </c>
      <c r="BA98" s="46">
        <v>0</v>
      </c>
      <c r="BB98" s="46">
        <v>0</v>
      </c>
      <c r="BC98" s="76">
        <v>0</v>
      </c>
      <c r="BD98" s="46">
        <v>0</v>
      </c>
      <c r="BE98" s="46">
        <v>0</v>
      </c>
      <c r="BF98" s="76">
        <v>0</v>
      </c>
      <c r="BG98" s="46">
        <v>0</v>
      </c>
      <c r="BH98" s="46">
        <v>0</v>
      </c>
      <c r="BI98" s="46">
        <v>0</v>
      </c>
      <c r="BJ98" s="46">
        <v>0</v>
      </c>
      <c r="BK98" s="46">
        <v>0</v>
      </c>
      <c r="BL98" s="46">
        <v>0</v>
      </c>
      <c r="BM98" s="46">
        <v>0</v>
      </c>
      <c r="BN98" s="46">
        <v>0</v>
      </c>
      <c r="BO98" s="46">
        <v>0</v>
      </c>
      <c r="BP98" s="46">
        <v>0</v>
      </c>
      <c r="BQ98" s="46">
        <v>0</v>
      </c>
      <c r="BR98" s="76">
        <v>0</v>
      </c>
    </row>
    <row r="99" spans="1:70" s="77" customFormat="1">
      <c r="A99" s="46" t="s">
        <v>195</v>
      </c>
      <c r="B99" s="46">
        <v>300</v>
      </c>
      <c r="C99" s="74"/>
      <c r="D99" s="92"/>
      <c r="E99" s="75"/>
      <c r="F99" s="76"/>
      <c r="G99" s="76"/>
      <c r="H99" s="76"/>
      <c r="I99" s="75"/>
      <c r="J99" s="76"/>
      <c r="K99" s="76"/>
      <c r="L99" s="75"/>
      <c r="M99" s="76"/>
      <c r="N99" s="76"/>
      <c r="O99" s="75"/>
      <c r="P99" s="76"/>
      <c r="Q99" s="76"/>
      <c r="R99" s="76"/>
      <c r="S99" s="76"/>
      <c r="T99" s="75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P99" s="74"/>
      <c r="AQ99" s="46"/>
      <c r="AR99" s="46"/>
      <c r="AS99" s="46"/>
      <c r="AT99" s="46"/>
      <c r="AU99" s="76">
        <f>AT99*37</f>
        <v>0</v>
      </c>
      <c r="AV99" s="46"/>
      <c r="AW99" s="76">
        <f>AV99*17</f>
        <v>0</v>
      </c>
      <c r="AX99" s="46"/>
      <c r="AY99" s="76">
        <f>AX99*16</f>
        <v>0</v>
      </c>
      <c r="AZ99" s="46"/>
      <c r="BA99" s="46"/>
      <c r="BB99" s="46"/>
      <c r="BC99" s="76"/>
      <c r="BD99" s="46"/>
      <c r="BE99" s="46"/>
      <c r="BF99" s="76">
        <f>BE99*37</f>
        <v>0</v>
      </c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76"/>
    </row>
    <row r="100" spans="1:70" s="77" customFormat="1">
      <c r="A100" s="46" t="s">
        <v>195</v>
      </c>
      <c r="B100" s="46">
        <v>300</v>
      </c>
      <c r="C100" s="74" t="s">
        <v>189</v>
      </c>
      <c r="D100" s="92">
        <v>18.5</v>
      </c>
      <c r="E100" s="75">
        <f t="shared" ref="E100:H103" si="115">AR100*($D100/$AQ100)</f>
        <v>286.565</v>
      </c>
      <c r="F100" s="76">
        <f t="shared" si="115"/>
        <v>67.709999999999994</v>
      </c>
      <c r="G100" s="76">
        <f t="shared" si="115"/>
        <v>0.6845</v>
      </c>
      <c r="H100" s="76">
        <f t="shared" si="115"/>
        <v>25.326499999999999</v>
      </c>
      <c r="I100" s="75">
        <f>H100/$E100*100</f>
        <v>8.8379599741768882</v>
      </c>
      <c r="J100" s="76">
        <f t="shared" ref="J100:K103" si="116">AV100*($D100/$AQ100)</f>
        <v>2.3494999999999999</v>
      </c>
      <c r="K100" s="76">
        <f t="shared" si="116"/>
        <v>39.941499999999998</v>
      </c>
      <c r="L100" s="75">
        <f>K100/$E100*100</f>
        <v>13.938024531956101</v>
      </c>
      <c r="M100" s="76">
        <f t="shared" ref="M100:N103" si="117">AX100*($D100/$AQ100)</f>
        <v>13.282999999999999</v>
      </c>
      <c r="N100" s="76">
        <f t="shared" si="117"/>
        <v>212.52799999999999</v>
      </c>
      <c r="O100" s="75">
        <f>N100/$E100*100</f>
        <v>74.163976759199485</v>
      </c>
      <c r="P100" s="76">
        <f t="shared" ref="P100:R103" si="118">AZ100*($D100/$AQ100)</f>
        <v>0</v>
      </c>
      <c r="Q100" s="76">
        <f t="shared" si="118"/>
        <v>0</v>
      </c>
      <c r="R100" s="76">
        <f t="shared" si="118"/>
        <v>0.4995</v>
      </c>
      <c r="S100" s="76">
        <f>R100*8.36</f>
        <v>4.1758199999999999</v>
      </c>
      <c r="T100" s="75">
        <f>S100/$E100*100</f>
        <v>1.457198192382182</v>
      </c>
      <c r="U100" s="76">
        <f t="shared" ref="U100:V103" si="119">BD100*($D100/$AQ100)</f>
        <v>0.29599999999999999</v>
      </c>
      <c r="V100" s="76">
        <f t="shared" si="119"/>
        <v>0.14799999999999999</v>
      </c>
      <c r="W100" s="76">
        <f>V100*37</f>
        <v>5.476</v>
      </c>
      <c r="X100" s="76">
        <f>W100/$E100*100</f>
        <v>1.9109102646868947</v>
      </c>
      <c r="Y100" s="76">
        <f t="shared" ref="Y100:Z103" si="120">BG100*($D100/$AQ100)</f>
        <v>0</v>
      </c>
      <c r="Z100" s="76">
        <f t="shared" si="120"/>
        <v>0</v>
      </c>
      <c r="AA100" s="76" t="e">
        <f>V100/Y100</f>
        <v>#DIV/0!</v>
      </c>
      <c r="AB100" s="76" t="e">
        <f>V100/Z100</f>
        <v>#DIV/0!</v>
      </c>
      <c r="AC100" s="76">
        <f t="shared" ref="AC100:AD103" si="121">BI100*($D100/$AQ100)</f>
        <v>1.5725</v>
      </c>
      <c r="AD100" s="76">
        <f t="shared" si="121"/>
        <v>0</v>
      </c>
      <c r="AE100" s="76" t="e">
        <f>AC100/AD100</f>
        <v>#DIV/0!</v>
      </c>
      <c r="AF100" s="76">
        <f t="shared" ref="AF100:AM103" si="122">BK100*($D100/$AQ100)</f>
        <v>0</v>
      </c>
      <c r="AG100" s="76">
        <f t="shared" si="122"/>
        <v>0</v>
      </c>
      <c r="AH100" s="76">
        <f t="shared" si="122"/>
        <v>0</v>
      </c>
      <c r="AI100" s="76">
        <f t="shared" si="122"/>
        <v>0</v>
      </c>
      <c r="AJ100" s="76">
        <f t="shared" si="122"/>
        <v>0</v>
      </c>
      <c r="AK100" s="76">
        <f t="shared" si="122"/>
        <v>0</v>
      </c>
      <c r="AL100" s="76">
        <f t="shared" si="122"/>
        <v>0</v>
      </c>
      <c r="AM100" s="76">
        <f t="shared" si="122"/>
        <v>18.241</v>
      </c>
      <c r="AN100" s="76">
        <f>E100/D100*100</f>
        <v>1549</v>
      </c>
      <c r="AP100" s="74" t="s">
        <v>189</v>
      </c>
      <c r="AQ100" s="46">
        <v>100</v>
      </c>
      <c r="AR100" s="46">
        <v>1549</v>
      </c>
      <c r="AS100" s="46">
        <v>366</v>
      </c>
      <c r="AT100" s="46">
        <v>3.7</v>
      </c>
      <c r="AU100" s="76">
        <f>AT100*37</f>
        <v>136.9</v>
      </c>
      <c r="AV100" s="46">
        <v>12.7</v>
      </c>
      <c r="AW100" s="76">
        <f>AV100*17</f>
        <v>215.89999999999998</v>
      </c>
      <c r="AX100" s="46">
        <v>71.8</v>
      </c>
      <c r="AY100" s="76">
        <f>AX100*16</f>
        <v>1148.8</v>
      </c>
      <c r="AZ100" s="46">
        <v>0</v>
      </c>
      <c r="BA100" s="46">
        <v>0</v>
      </c>
      <c r="BB100" s="46">
        <v>2.7</v>
      </c>
      <c r="BC100" s="76">
        <f>BB100*8.36</f>
        <v>22.571999999999999</v>
      </c>
      <c r="BD100" s="46">
        <v>1.6</v>
      </c>
      <c r="BE100" s="46">
        <v>0.8</v>
      </c>
      <c r="BF100" s="76">
        <f>BE100*37</f>
        <v>29.6</v>
      </c>
      <c r="BG100" s="46"/>
      <c r="BH100" s="46"/>
      <c r="BI100" s="46">
        <v>8.5</v>
      </c>
      <c r="BJ100" s="46"/>
      <c r="BK100" s="46"/>
      <c r="BL100" s="46"/>
      <c r="BM100" s="46"/>
      <c r="BN100" s="46"/>
      <c r="BO100" s="46"/>
      <c r="BP100" s="46"/>
      <c r="BQ100" s="46"/>
      <c r="BR100" s="76">
        <v>98.6</v>
      </c>
    </row>
    <row r="101" spans="1:70" s="77" customFormat="1">
      <c r="A101" s="46" t="s">
        <v>195</v>
      </c>
      <c r="B101" s="46">
        <v>300</v>
      </c>
      <c r="C101" s="74" t="s">
        <v>103</v>
      </c>
      <c r="D101" s="92">
        <v>2.4</v>
      </c>
      <c r="E101" s="75">
        <f t="shared" si="115"/>
        <v>73.415999999999997</v>
      </c>
      <c r="F101" s="76">
        <f t="shared" si="115"/>
        <v>17.856000000000002</v>
      </c>
      <c r="G101" s="76">
        <f t="shared" si="115"/>
        <v>1.9728000000000001</v>
      </c>
      <c r="H101" s="76">
        <f t="shared" si="115"/>
        <v>72.993600000000001</v>
      </c>
      <c r="I101" s="75">
        <f>H101/$E101*100</f>
        <v>99.42464857796665</v>
      </c>
      <c r="J101" s="76">
        <f t="shared" si="116"/>
        <v>1.44E-2</v>
      </c>
      <c r="K101" s="76">
        <f t="shared" si="116"/>
        <v>0.24479999999999999</v>
      </c>
      <c r="L101" s="75">
        <f>K101/$E101*100</f>
        <v>0.33344230140568815</v>
      </c>
      <c r="M101" s="76">
        <f t="shared" si="117"/>
        <v>1.44E-2</v>
      </c>
      <c r="N101" s="76">
        <f t="shared" si="117"/>
        <v>0.23039999999999999</v>
      </c>
      <c r="O101" s="75">
        <f>N101/$E101*100</f>
        <v>0.31382804838182415</v>
      </c>
      <c r="P101" s="76">
        <f t="shared" si="118"/>
        <v>0</v>
      </c>
      <c r="Q101" s="76">
        <f t="shared" si="118"/>
        <v>0</v>
      </c>
      <c r="R101" s="76">
        <f t="shared" si="118"/>
        <v>0</v>
      </c>
      <c r="S101" s="76">
        <f>R101*8.36</f>
        <v>0</v>
      </c>
      <c r="T101" s="75">
        <f>S101/$E101*100</f>
        <v>0</v>
      </c>
      <c r="U101" s="76">
        <f t="shared" si="119"/>
        <v>3.6240000000000001E-2</v>
      </c>
      <c r="V101" s="76">
        <f t="shared" si="119"/>
        <v>1.2504</v>
      </c>
      <c r="W101" s="76">
        <f>V101*37</f>
        <v>46.264800000000001</v>
      </c>
      <c r="X101" s="76">
        <f>W101/$E101*100</f>
        <v>63.017325923504416</v>
      </c>
      <c r="Y101" s="76">
        <f t="shared" si="120"/>
        <v>0.50159999999999993</v>
      </c>
      <c r="Z101" s="76">
        <f t="shared" si="120"/>
        <v>6.7199999999999996E-2</v>
      </c>
      <c r="AA101" s="76">
        <f>V101/Y101</f>
        <v>2.4928229665071773</v>
      </c>
      <c r="AB101" s="76">
        <f>V101/Z101</f>
        <v>18.607142857142858</v>
      </c>
      <c r="AC101" s="76">
        <f t="shared" si="121"/>
        <v>1.44E-2</v>
      </c>
      <c r="AD101" s="76">
        <f t="shared" si="121"/>
        <v>0</v>
      </c>
      <c r="AE101" s="76" t="e">
        <f>AC101/AD101</f>
        <v>#DIV/0!</v>
      </c>
      <c r="AF101" s="76">
        <f t="shared" si="122"/>
        <v>5.1120000000000001</v>
      </c>
      <c r="AG101" s="76">
        <f t="shared" si="122"/>
        <v>0</v>
      </c>
      <c r="AH101" s="76">
        <f t="shared" si="122"/>
        <v>4.8000000000000001E-2</v>
      </c>
      <c r="AI101" s="76">
        <f t="shared" si="122"/>
        <v>0</v>
      </c>
      <c r="AJ101" s="76">
        <f t="shared" si="122"/>
        <v>1.8239999999999999E-2</v>
      </c>
      <c r="AK101" s="76">
        <f t="shared" si="122"/>
        <v>10.32</v>
      </c>
      <c r="AL101" s="76">
        <f t="shared" si="122"/>
        <v>19.559999999999999</v>
      </c>
      <c r="AM101" s="76">
        <f t="shared" si="122"/>
        <v>0</v>
      </c>
      <c r="AN101" s="76">
        <f>E101/D101*100</f>
        <v>3059</v>
      </c>
      <c r="AP101" s="74" t="s">
        <v>103</v>
      </c>
      <c r="AQ101" s="46">
        <v>100</v>
      </c>
      <c r="AR101" s="93">
        <v>3059</v>
      </c>
      <c r="AS101" s="93">
        <v>744</v>
      </c>
      <c r="AT101" s="93">
        <v>82.2</v>
      </c>
      <c r="AU101" s="93">
        <f>AT101*37</f>
        <v>3041.4</v>
      </c>
      <c r="AV101" s="93">
        <v>0.6</v>
      </c>
      <c r="AW101" s="93">
        <f>AV101*17</f>
        <v>10.199999999999999</v>
      </c>
      <c r="AX101" s="93">
        <v>0.6</v>
      </c>
      <c r="AY101" s="93">
        <f>AX101*16</f>
        <v>9.6</v>
      </c>
      <c r="AZ101" s="93">
        <v>0</v>
      </c>
      <c r="BA101" s="93">
        <v>0</v>
      </c>
      <c r="BB101" s="93">
        <v>0</v>
      </c>
      <c r="BC101" s="93">
        <v>0</v>
      </c>
      <c r="BD101" s="93">
        <v>1.51</v>
      </c>
      <c r="BE101" s="93">
        <v>52.1</v>
      </c>
      <c r="BF101" s="93">
        <f>BE101*37</f>
        <v>1927.7</v>
      </c>
      <c r="BG101" s="93">
        <v>20.9</v>
      </c>
      <c r="BH101" s="93">
        <v>2.8</v>
      </c>
      <c r="BI101" s="93">
        <v>0.6</v>
      </c>
      <c r="BJ101" s="93">
        <v>0</v>
      </c>
      <c r="BK101" s="93">
        <v>213</v>
      </c>
      <c r="BL101" s="93">
        <v>0</v>
      </c>
      <c r="BM101" s="93">
        <v>2</v>
      </c>
      <c r="BN101" s="93">
        <v>0</v>
      </c>
      <c r="BO101" s="93">
        <v>0.76</v>
      </c>
      <c r="BP101" s="93">
        <v>430</v>
      </c>
      <c r="BQ101" s="93">
        <v>815</v>
      </c>
      <c r="BR101" s="93">
        <v>0</v>
      </c>
    </row>
    <row r="102" spans="1:70" s="77" customFormat="1">
      <c r="A102" s="46" t="s">
        <v>195</v>
      </c>
      <c r="B102" s="46">
        <v>300</v>
      </c>
      <c r="C102" s="74" t="s">
        <v>212</v>
      </c>
      <c r="D102" s="92">
        <v>25.3</v>
      </c>
      <c r="E102" s="75">
        <f t="shared" si="115"/>
        <v>560.2179000000001</v>
      </c>
      <c r="F102" s="76">
        <f t="shared" si="115"/>
        <v>134.02342105263159</v>
      </c>
      <c r="G102" s="76">
        <f t="shared" si="115"/>
        <v>7.6659000000000006</v>
      </c>
      <c r="H102" s="76">
        <f t="shared" si="115"/>
        <v>283.63830000000002</v>
      </c>
      <c r="I102" s="75">
        <f>H102/$E102*100</f>
        <v>50.629995935510088</v>
      </c>
      <c r="J102" s="76">
        <f t="shared" si="116"/>
        <v>2.1252</v>
      </c>
      <c r="K102" s="76">
        <f t="shared" si="116"/>
        <v>36.128400000000006</v>
      </c>
      <c r="L102" s="75">
        <f>K102/$E102*100</f>
        <v>6.4489906516732161</v>
      </c>
      <c r="M102" s="76">
        <f t="shared" si="117"/>
        <v>15.0282</v>
      </c>
      <c r="N102" s="76">
        <f t="shared" si="117"/>
        <v>240.4512</v>
      </c>
      <c r="O102" s="75">
        <f>N102/$E102*100</f>
        <v>42.921013412816684</v>
      </c>
      <c r="P102" s="76">
        <f t="shared" si="118"/>
        <v>0</v>
      </c>
      <c r="Q102" s="76">
        <f t="shared" si="118"/>
        <v>0</v>
      </c>
      <c r="R102" s="76">
        <f t="shared" si="118"/>
        <v>0</v>
      </c>
      <c r="S102" s="76">
        <f>R102*8.36</f>
        <v>0</v>
      </c>
      <c r="T102" s="75">
        <f>S102/$E102*100</f>
        <v>0</v>
      </c>
      <c r="U102" s="76">
        <f t="shared" si="119"/>
        <v>7.5899999999999995E-2</v>
      </c>
      <c r="V102" s="76">
        <f t="shared" si="119"/>
        <v>4.5034000000000001</v>
      </c>
      <c r="W102" s="76">
        <f>V102*37</f>
        <v>166.6258</v>
      </c>
      <c r="X102" s="76">
        <f>W102/$E102*100</f>
        <v>29.743033915910218</v>
      </c>
      <c r="Y102" s="76">
        <f t="shared" si="120"/>
        <v>2.4035000000000002</v>
      </c>
      <c r="Z102" s="76">
        <f t="shared" si="120"/>
        <v>0.3795</v>
      </c>
      <c r="AA102" s="76">
        <f>V102/Y102</f>
        <v>1.8736842105263156</v>
      </c>
      <c r="AB102" s="76">
        <f>V102/Z102</f>
        <v>11.866666666666667</v>
      </c>
      <c r="AC102" s="76">
        <f t="shared" si="121"/>
        <v>14.294499999999999</v>
      </c>
      <c r="AD102" s="76">
        <f t="shared" si="121"/>
        <v>0.73370000000000002</v>
      </c>
      <c r="AE102" s="76">
        <f>AC102/AD102</f>
        <v>19.482758620689655</v>
      </c>
      <c r="AF102" s="76">
        <f t="shared" si="122"/>
        <v>7.59</v>
      </c>
      <c r="AG102" s="76">
        <f t="shared" si="122"/>
        <v>0</v>
      </c>
      <c r="AH102" s="76">
        <f t="shared" si="122"/>
        <v>0.18722</v>
      </c>
      <c r="AI102" s="76">
        <f t="shared" si="122"/>
        <v>0</v>
      </c>
      <c r="AJ102" s="76">
        <f t="shared" si="122"/>
        <v>0</v>
      </c>
      <c r="AK102" s="76">
        <f t="shared" si="122"/>
        <v>10.120000000000001</v>
      </c>
      <c r="AL102" s="76">
        <f t="shared" si="122"/>
        <v>0</v>
      </c>
      <c r="AM102" s="76">
        <f t="shared" si="122"/>
        <v>0</v>
      </c>
      <c r="AN102" s="76">
        <f>E102/D102*100</f>
        <v>2214.3000000000006</v>
      </c>
      <c r="AP102" s="74" t="s">
        <v>212</v>
      </c>
      <c r="AQ102" s="46">
        <v>100</v>
      </c>
      <c r="AR102" s="93">
        <v>2214.3000000000002</v>
      </c>
      <c r="AS102" s="93">
        <v>529.73684210526324</v>
      </c>
      <c r="AT102" s="93">
        <v>30.3</v>
      </c>
      <c r="AU102" s="93">
        <v>1121.1000000000001</v>
      </c>
      <c r="AV102" s="93">
        <v>8.4</v>
      </c>
      <c r="AW102" s="93">
        <v>142.80000000000001</v>
      </c>
      <c r="AX102" s="93">
        <v>59.4</v>
      </c>
      <c r="AY102" s="93">
        <v>950.4</v>
      </c>
      <c r="AZ102" s="93">
        <v>0</v>
      </c>
      <c r="BA102" s="93">
        <v>0</v>
      </c>
      <c r="BB102" s="93">
        <v>0</v>
      </c>
      <c r="BC102" s="93">
        <f>BB102*8.36</f>
        <v>0</v>
      </c>
      <c r="BD102" s="93">
        <v>0.3</v>
      </c>
      <c r="BE102" s="93">
        <v>17.8</v>
      </c>
      <c r="BF102" s="93">
        <v>658.6</v>
      </c>
      <c r="BG102" s="93">
        <v>9.5</v>
      </c>
      <c r="BH102" s="93">
        <v>1.5</v>
      </c>
      <c r="BI102" s="93">
        <v>56.5</v>
      </c>
      <c r="BJ102" s="93">
        <v>2.9</v>
      </c>
      <c r="BK102" s="93">
        <v>30</v>
      </c>
      <c r="BL102" s="93">
        <v>0</v>
      </c>
      <c r="BM102" s="93">
        <v>0.74</v>
      </c>
      <c r="BN102" s="93">
        <v>0</v>
      </c>
      <c r="BO102" s="93">
        <v>0</v>
      </c>
      <c r="BP102" s="93">
        <v>40</v>
      </c>
      <c r="BQ102" s="93">
        <v>0</v>
      </c>
      <c r="BR102" s="93">
        <v>0</v>
      </c>
    </row>
    <row r="103" spans="1:70" s="77" customFormat="1">
      <c r="A103" s="46" t="s">
        <v>195</v>
      </c>
      <c r="B103" s="46">
        <v>300</v>
      </c>
      <c r="C103" s="74" t="s">
        <v>102</v>
      </c>
      <c r="D103" s="92">
        <v>27.9</v>
      </c>
      <c r="E103" s="75">
        <f t="shared" si="115"/>
        <v>354.07889999999992</v>
      </c>
      <c r="F103" s="76">
        <f t="shared" si="115"/>
        <v>84.707870813397122</v>
      </c>
      <c r="G103" s="76">
        <f t="shared" si="115"/>
        <v>0</v>
      </c>
      <c r="H103" s="76">
        <f t="shared" si="115"/>
        <v>0</v>
      </c>
      <c r="I103" s="75">
        <f>H103/$E103*100</f>
        <v>0</v>
      </c>
      <c r="J103" s="76">
        <f t="shared" si="116"/>
        <v>8.3699999999999983E-2</v>
      </c>
      <c r="K103" s="76">
        <f t="shared" si="116"/>
        <v>1.4228999999999998</v>
      </c>
      <c r="L103" s="75">
        <f>K103/$E103*100</f>
        <v>0.4018595855330549</v>
      </c>
      <c r="M103" s="76">
        <f t="shared" si="117"/>
        <v>22.040999999999997</v>
      </c>
      <c r="N103" s="76">
        <f t="shared" si="117"/>
        <v>352.65599999999995</v>
      </c>
      <c r="O103" s="75">
        <f>N103/$E103*100</f>
        <v>99.598140414466954</v>
      </c>
      <c r="P103" s="76">
        <f t="shared" si="118"/>
        <v>0</v>
      </c>
      <c r="Q103" s="76">
        <f t="shared" si="118"/>
        <v>0</v>
      </c>
      <c r="R103" s="76">
        <f t="shared" si="118"/>
        <v>0</v>
      </c>
      <c r="S103" s="76">
        <f>R103*8.36</f>
        <v>0</v>
      </c>
      <c r="T103" s="75">
        <f>S103/$E103*100</f>
        <v>0</v>
      </c>
      <c r="U103" s="76">
        <f t="shared" si="119"/>
        <v>0.18972</v>
      </c>
      <c r="V103" s="76">
        <f t="shared" si="119"/>
        <v>0</v>
      </c>
      <c r="W103" s="76">
        <f>V103*37</f>
        <v>0</v>
      </c>
      <c r="X103" s="76">
        <f>W103/$E103*100</f>
        <v>0</v>
      </c>
      <c r="Y103" s="76">
        <f t="shared" si="120"/>
        <v>0</v>
      </c>
      <c r="Z103" s="76">
        <f t="shared" si="120"/>
        <v>0</v>
      </c>
      <c r="AA103" s="76" t="e">
        <f>V103/Y103</f>
        <v>#DIV/0!</v>
      </c>
      <c r="AB103" s="76" t="e">
        <f>V103/Z103</f>
        <v>#DIV/0!</v>
      </c>
      <c r="AC103" s="76">
        <f t="shared" si="121"/>
        <v>22.040999999999997</v>
      </c>
      <c r="AD103" s="76">
        <f t="shared" si="121"/>
        <v>0</v>
      </c>
      <c r="AE103" s="76" t="e">
        <f>AC103/AD103</f>
        <v>#DIV/0!</v>
      </c>
      <c r="AF103" s="76">
        <f t="shared" si="122"/>
        <v>0</v>
      </c>
      <c r="AG103" s="76">
        <f t="shared" si="122"/>
        <v>0</v>
      </c>
      <c r="AH103" s="76">
        <f t="shared" si="122"/>
        <v>0</v>
      </c>
      <c r="AI103" s="76">
        <f t="shared" si="122"/>
        <v>0</v>
      </c>
      <c r="AJ103" s="76">
        <f t="shared" si="122"/>
        <v>0</v>
      </c>
      <c r="AK103" s="76">
        <f t="shared" si="122"/>
        <v>0</v>
      </c>
      <c r="AL103" s="76">
        <f t="shared" si="122"/>
        <v>0</v>
      </c>
      <c r="AM103" s="76">
        <f t="shared" si="122"/>
        <v>0</v>
      </c>
      <c r="AN103" s="76">
        <f>E103/D103*100</f>
        <v>1269.0999999999997</v>
      </c>
      <c r="AP103" s="74" t="s">
        <v>102</v>
      </c>
      <c r="AQ103" s="46">
        <v>100</v>
      </c>
      <c r="AR103" s="93">
        <v>1269.0999999999999</v>
      </c>
      <c r="AS103" s="93">
        <v>303.61244019138758</v>
      </c>
      <c r="AT103" s="93">
        <v>0</v>
      </c>
      <c r="AU103" s="93">
        <v>0</v>
      </c>
      <c r="AV103" s="93">
        <v>0.3</v>
      </c>
      <c r="AW103" s="93">
        <v>5.0999999999999996</v>
      </c>
      <c r="AX103" s="93">
        <v>79</v>
      </c>
      <c r="AY103" s="93">
        <v>1264</v>
      </c>
      <c r="AZ103" s="93">
        <v>0</v>
      </c>
      <c r="BA103" s="93">
        <v>0</v>
      </c>
      <c r="BB103" s="93">
        <v>0</v>
      </c>
      <c r="BC103" s="93">
        <f>BB103*8.36</f>
        <v>0</v>
      </c>
      <c r="BD103" s="93">
        <v>0.68</v>
      </c>
      <c r="BE103" s="93">
        <v>0</v>
      </c>
      <c r="BF103" s="93">
        <v>0</v>
      </c>
      <c r="BG103" s="93">
        <v>0</v>
      </c>
      <c r="BH103" s="93">
        <v>0</v>
      </c>
      <c r="BI103" s="93">
        <v>79</v>
      </c>
      <c r="BJ103" s="93">
        <v>0</v>
      </c>
      <c r="BK103" s="93">
        <v>0</v>
      </c>
      <c r="BL103" s="93">
        <v>0</v>
      </c>
      <c r="BM103" s="93">
        <v>0</v>
      </c>
      <c r="BN103" s="93">
        <v>0</v>
      </c>
      <c r="BO103" s="93">
        <v>0</v>
      </c>
      <c r="BP103" s="93">
        <v>0</v>
      </c>
      <c r="BQ103" s="93">
        <v>0</v>
      </c>
      <c r="BR103" s="93">
        <v>0</v>
      </c>
    </row>
    <row r="104" spans="1:70" s="77" customFormat="1">
      <c r="A104" s="46"/>
      <c r="C104" s="88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P104" s="74"/>
      <c r="BC104" s="76"/>
      <c r="BR104" s="79"/>
    </row>
    <row r="105" spans="1:70" s="77" customFormat="1">
      <c r="A105" s="46"/>
      <c r="C105" s="88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P105" s="74"/>
      <c r="BC105" s="76"/>
      <c r="BR105" s="79"/>
    </row>
    <row r="106" spans="1:70" s="46" customFormat="1">
      <c r="B106" s="77"/>
      <c r="C106" s="78" t="s">
        <v>26</v>
      </c>
      <c r="D106" s="94">
        <f t="shared" ref="D106:AN106" si="123">SUM(D86:D103)</f>
        <v>522.45999999999992</v>
      </c>
      <c r="E106" s="79">
        <f t="shared" si="123"/>
        <v>2775.762281714286</v>
      </c>
      <c r="F106" s="79">
        <f t="shared" si="123"/>
        <v>662.47937074504432</v>
      </c>
      <c r="G106" s="79">
        <f t="shared" si="123"/>
        <v>22.593445714285714</v>
      </c>
      <c r="H106" s="79">
        <f t="shared" si="123"/>
        <v>835.9574914285713</v>
      </c>
      <c r="I106" s="79">
        <f t="shared" si="123"/>
        <v>506.86814955981293</v>
      </c>
      <c r="J106" s="79">
        <f t="shared" si="123"/>
        <v>24.578397142857142</v>
      </c>
      <c r="K106" s="79">
        <f t="shared" si="123"/>
        <v>417.83275142857144</v>
      </c>
      <c r="L106" s="79">
        <f t="shared" si="123"/>
        <v>240.70408734773844</v>
      </c>
      <c r="M106" s="79">
        <f t="shared" si="123"/>
        <v>92.171751428571426</v>
      </c>
      <c r="N106" s="79">
        <f t="shared" si="123"/>
        <v>1474.7480228571428</v>
      </c>
      <c r="O106" s="79">
        <f t="shared" si="123"/>
        <v>799.39713021538591</v>
      </c>
      <c r="P106" s="79">
        <f t="shared" si="123"/>
        <v>0</v>
      </c>
      <c r="Q106" s="79">
        <f t="shared" si="123"/>
        <v>0</v>
      </c>
      <c r="R106" s="79">
        <f t="shared" si="123"/>
        <v>6.9267999999999974</v>
      </c>
      <c r="S106" s="79">
        <f t="shared" si="123"/>
        <v>57.90804799999998</v>
      </c>
      <c r="T106" s="79">
        <f t="shared" si="123"/>
        <v>60.246366899986327</v>
      </c>
      <c r="U106" s="79">
        <f t="shared" si="123"/>
        <v>1.7546075000000005</v>
      </c>
      <c r="V106" s="79">
        <f t="shared" si="123"/>
        <v>12.306100000000001</v>
      </c>
      <c r="W106" s="79">
        <f t="shared" si="123"/>
        <v>455.32569999999998</v>
      </c>
      <c r="X106" s="79" t="e">
        <f t="shared" si="123"/>
        <v>#DIV/0!</v>
      </c>
      <c r="Y106" s="79">
        <f t="shared" si="123"/>
        <v>5.7302999999999997</v>
      </c>
      <c r="Z106" s="79">
        <f t="shared" si="123"/>
        <v>1.0395714285714288</v>
      </c>
      <c r="AA106" s="79" t="e">
        <f t="shared" si="123"/>
        <v>#DIV/0!</v>
      </c>
      <c r="AB106" s="79" t="e">
        <f t="shared" si="123"/>
        <v>#DIV/0!</v>
      </c>
      <c r="AC106" s="79">
        <f t="shared" si="123"/>
        <v>51.995459999999994</v>
      </c>
      <c r="AD106" s="79">
        <f t="shared" si="123"/>
        <v>1.0580142857142856</v>
      </c>
      <c r="AE106" s="79" t="e">
        <f t="shared" si="123"/>
        <v>#DIV/0!</v>
      </c>
      <c r="AF106" s="79">
        <f t="shared" si="123"/>
        <v>15.6966</v>
      </c>
      <c r="AG106" s="79">
        <f t="shared" si="123"/>
        <v>2.4885714285714284</v>
      </c>
      <c r="AH106" s="79">
        <f t="shared" si="123"/>
        <v>2.67456</v>
      </c>
      <c r="AI106" s="79">
        <f t="shared" si="123"/>
        <v>68.217428571428542</v>
      </c>
      <c r="AJ106" s="79">
        <f t="shared" si="123"/>
        <v>1.8239999999999999E-2</v>
      </c>
      <c r="AK106" s="79">
        <f t="shared" si="123"/>
        <v>1971.0924428571425</v>
      </c>
      <c r="AL106" s="79">
        <f t="shared" si="123"/>
        <v>20.2621</v>
      </c>
      <c r="AM106" s="79">
        <f t="shared" si="123"/>
        <v>80.000999999999991</v>
      </c>
      <c r="AN106" s="79">
        <f t="shared" si="123"/>
        <v>18519.178857142855</v>
      </c>
      <c r="BC106" s="76"/>
      <c r="BR106" s="79"/>
    </row>
    <row r="107" spans="1:70" s="46" customFormat="1">
      <c r="A107" s="77"/>
      <c r="B107" s="77"/>
      <c r="C107" s="78" t="s">
        <v>3</v>
      </c>
      <c r="D107" s="77"/>
      <c r="E107" s="80">
        <f>SUM(G107,J107,M107,R107)</f>
        <v>2786.4463137142852</v>
      </c>
      <c r="F107" s="81"/>
      <c r="G107" s="80">
        <f>G106*37</f>
        <v>835.95749142857142</v>
      </c>
      <c r="H107" s="80"/>
      <c r="I107" s="80"/>
      <c r="J107" s="80">
        <f>J106*17</f>
        <v>417.83275142857144</v>
      </c>
      <c r="K107" s="80"/>
      <c r="L107" s="80"/>
      <c r="M107" s="80">
        <f>M106*16</f>
        <v>1474.7480228571428</v>
      </c>
      <c r="N107" s="81"/>
      <c r="O107" s="80"/>
      <c r="P107" s="81"/>
      <c r="Q107" s="79"/>
      <c r="R107" s="80">
        <f>R106*8.36</f>
        <v>57.908047999999972</v>
      </c>
      <c r="S107" s="81"/>
      <c r="T107" s="80"/>
      <c r="U107" s="79"/>
      <c r="V107" s="79"/>
      <c r="W107" s="79"/>
      <c r="X107" s="80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BC107" s="76"/>
      <c r="BR107" s="76"/>
    </row>
    <row r="108" spans="1:70" s="46" customFormat="1">
      <c r="A108" s="77"/>
      <c r="B108" s="77"/>
      <c r="C108" s="78" t="s">
        <v>46</v>
      </c>
      <c r="D108" s="77"/>
      <c r="E108" s="79"/>
      <c r="F108" s="79"/>
      <c r="G108" s="81">
        <f>G107/$E107*100</f>
        <v>30.000846860539522</v>
      </c>
      <c r="H108" s="81"/>
      <c r="I108" s="80"/>
      <c r="J108" s="81">
        <f>J107/$E107*100</f>
        <v>14.995183986574196</v>
      </c>
      <c r="K108" s="81"/>
      <c r="L108" s="80"/>
      <c r="M108" s="81">
        <f>M107/$E107*100</f>
        <v>52.925764820902977</v>
      </c>
      <c r="N108" s="79"/>
      <c r="O108" s="80"/>
      <c r="P108" s="79"/>
      <c r="Q108" s="79"/>
      <c r="R108" s="81">
        <f>R107/$E107*100</f>
        <v>2.0782043319833261</v>
      </c>
      <c r="S108" s="79"/>
      <c r="T108" s="80"/>
      <c r="U108" s="79"/>
      <c r="V108" s="79"/>
      <c r="W108" s="79"/>
      <c r="X108" s="80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BC108" s="76"/>
      <c r="BR108" s="76"/>
    </row>
    <row r="109" spans="1:70" s="46" customFormat="1">
      <c r="A109" s="77"/>
      <c r="B109" s="77"/>
      <c r="C109" s="78" t="s">
        <v>47</v>
      </c>
      <c r="D109" s="82">
        <f>E107/D106*100</f>
        <v>533.33198976271592</v>
      </c>
      <c r="E109" s="79"/>
      <c r="F109" s="79"/>
      <c r="K109" s="79"/>
      <c r="L109" s="80"/>
      <c r="M109" s="79"/>
      <c r="N109" s="79"/>
      <c r="O109" s="80">
        <f>SUM(M108:R108)</f>
        <v>55.003969152886306</v>
      </c>
      <c r="P109" s="79"/>
      <c r="Q109" s="79"/>
      <c r="R109" s="79"/>
      <c r="S109" s="79"/>
      <c r="T109" s="80"/>
      <c r="U109" s="79"/>
      <c r="V109" s="79"/>
      <c r="W109" s="79"/>
      <c r="X109" s="80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BC109" s="76"/>
      <c r="BR109" s="76"/>
    </row>
    <row r="110" spans="1:70" s="46" customFormat="1">
      <c r="A110" s="91">
        <v>0.5</v>
      </c>
      <c r="B110" s="77"/>
      <c r="C110" s="78"/>
      <c r="D110" s="79"/>
      <c r="E110" s="79"/>
      <c r="F110" s="79"/>
      <c r="K110" s="79"/>
      <c r="L110" s="80"/>
      <c r="M110" s="79"/>
      <c r="N110" s="79"/>
      <c r="O110" s="80"/>
      <c r="P110" s="79"/>
      <c r="Q110" s="79"/>
      <c r="R110" s="79"/>
      <c r="S110" s="79"/>
      <c r="T110" s="80"/>
      <c r="U110" s="79"/>
      <c r="V110" s="79"/>
      <c r="W110" s="79"/>
      <c r="X110" s="80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BC110" s="76"/>
      <c r="BR110" s="76"/>
    </row>
    <row r="111" spans="1:70" s="46" customFormat="1">
      <c r="A111" s="46" t="s">
        <v>213</v>
      </c>
      <c r="B111" s="46">
        <v>300</v>
      </c>
      <c r="C111" s="17" t="s">
        <v>214</v>
      </c>
      <c r="D111" s="16">
        <v>123.7</v>
      </c>
      <c r="E111" s="75">
        <f t="shared" ref="E111:H123" si="124">AR111*($D111/$AQ111)</f>
        <v>915.38000000000011</v>
      </c>
      <c r="F111" s="76">
        <f t="shared" si="124"/>
        <v>217.71200000000002</v>
      </c>
      <c r="G111" s="76">
        <f t="shared" si="124"/>
        <v>0.43295</v>
      </c>
      <c r="H111" s="76">
        <f t="shared" si="124"/>
        <v>16.01915</v>
      </c>
      <c r="I111" s="75">
        <f t="shared" ref="I111:I123" si="125">H111/$E111*100</f>
        <v>1.7499999999999998</v>
      </c>
      <c r="J111" s="76">
        <f t="shared" ref="J111:K123" si="126">AV111*($D111/$AQ111)</f>
        <v>7.9168000000000012</v>
      </c>
      <c r="K111" s="76">
        <f t="shared" si="126"/>
        <v>134.58560000000003</v>
      </c>
      <c r="L111" s="75">
        <f t="shared" ref="L111:L123" si="127">K111/$E111*100</f>
        <v>14.702702702702705</v>
      </c>
      <c r="M111" s="76">
        <f t="shared" ref="M111:N123" si="128">AX111*($D111/$AQ111)</f>
        <v>45.521599999999999</v>
      </c>
      <c r="N111" s="76">
        <f t="shared" si="128"/>
        <v>728.34559999999999</v>
      </c>
      <c r="O111" s="75">
        <f t="shared" ref="O111:O123" si="129">N111/$E111*100</f>
        <v>79.567567567567551</v>
      </c>
      <c r="P111" s="76">
        <f t="shared" ref="P111:R123" si="130">AZ111*($D111/$AQ111)</f>
        <v>0</v>
      </c>
      <c r="Q111" s="76">
        <f t="shared" si="130"/>
        <v>0</v>
      </c>
      <c r="R111" s="76">
        <f t="shared" si="130"/>
        <v>4.9480000000000004</v>
      </c>
      <c r="S111" s="76">
        <f t="shared" ref="S111:S123" si="131">R111*8.36</f>
        <v>41.365279999999998</v>
      </c>
      <c r="T111" s="75">
        <f t="shared" ref="T111:T123" si="132">S111/$E111*100</f>
        <v>4.5189189189189181</v>
      </c>
      <c r="U111" s="76">
        <f t="shared" ref="U111:V123" si="133">BD111*($D111/$AQ111)</f>
        <v>0</v>
      </c>
      <c r="V111" s="76">
        <f t="shared" si="133"/>
        <v>0</v>
      </c>
      <c r="W111" s="76">
        <f>V111*37</f>
        <v>0</v>
      </c>
      <c r="X111" s="76">
        <f t="shared" ref="X111:X123" si="134">W111/$E111*100</f>
        <v>0</v>
      </c>
      <c r="Y111" s="76">
        <f t="shared" ref="Y111:Z123" si="135">BG111*($D111/$AQ111)</f>
        <v>0</v>
      </c>
      <c r="Z111" s="76">
        <f t="shared" si="135"/>
        <v>0</v>
      </c>
      <c r="AA111" s="76" t="e">
        <f>V111/Y111</f>
        <v>#DIV/0!</v>
      </c>
      <c r="AB111" s="76" t="e">
        <f>V111/Z111</f>
        <v>#DIV/0!</v>
      </c>
      <c r="AC111" s="76">
        <f t="shared" ref="AC111:AD123" si="136">BI111*($D111/$AQ111)</f>
        <v>0.12370000000000002</v>
      </c>
      <c r="AD111" s="76">
        <f t="shared" si="136"/>
        <v>0</v>
      </c>
      <c r="AE111" s="76" t="e">
        <f t="shared" ref="AE111:AE123" si="137">AC111/AD111</f>
        <v>#DIV/0!</v>
      </c>
      <c r="AF111" s="76">
        <f t="shared" ref="AF111:AM123" si="138">BK111*($D111/$AQ111)</f>
        <v>0</v>
      </c>
      <c r="AG111" s="76">
        <f t="shared" si="138"/>
        <v>0</v>
      </c>
      <c r="AH111" s="76">
        <f t="shared" si="138"/>
        <v>0</v>
      </c>
      <c r="AI111" s="76">
        <f t="shared" si="138"/>
        <v>0</v>
      </c>
      <c r="AJ111" s="76">
        <f t="shared" si="138"/>
        <v>0</v>
      </c>
      <c r="AK111" s="76">
        <f t="shared" si="138"/>
        <v>0</v>
      </c>
      <c r="AL111" s="76">
        <f t="shared" si="138"/>
        <v>0</v>
      </c>
      <c r="AM111" s="76">
        <f t="shared" si="138"/>
        <v>61.850000000000009</v>
      </c>
      <c r="AN111" s="76">
        <f t="shared" ref="AN111:AN123" si="139">E111/D111*100</f>
        <v>740</v>
      </c>
      <c r="AO111" s="31"/>
      <c r="AP111" s="17" t="s">
        <v>215</v>
      </c>
      <c r="AQ111" s="46">
        <v>100</v>
      </c>
      <c r="AR111" s="76">
        <v>740</v>
      </c>
      <c r="AS111" s="76">
        <v>176</v>
      </c>
      <c r="AT111" s="76">
        <v>0.35</v>
      </c>
      <c r="AU111" s="76">
        <v>12.95</v>
      </c>
      <c r="AV111" s="76">
        <v>6.4</v>
      </c>
      <c r="AW111" s="76">
        <v>108.80000000000001</v>
      </c>
      <c r="AX111" s="76">
        <v>36.799999999999997</v>
      </c>
      <c r="AY111" s="76">
        <v>588.79999999999995</v>
      </c>
      <c r="AZ111" s="76">
        <v>0</v>
      </c>
      <c r="BA111" s="76">
        <v>0</v>
      </c>
      <c r="BB111" s="76">
        <v>4</v>
      </c>
      <c r="BC111" s="76">
        <v>33.44</v>
      </c>
      <c r="BD111" s="76">
        <v>0</v>
      </c>
      <c r="BE111" s="76">
        <v>0</v>
      </c>
      <c r="BF111" s="76">
        <v>0</v>
      </c>
      <c r="BG111" s="76">
        <v>0</v>
      </c>
      <c r="BH111" s="76">
        <v>0</v>
      </c>
      <c r="BI111" s="76">
        <v>0.1</v>
      </c>
      <c r="BJ111" s="76"/>
      <c r="BK111" s="76"/>
      <c r="BL111" s="76"/>
      <c r="BM111" s="76"/>
      <c r="BN111" s="76"/>
      <c r="BO111" s="76"/>
      <c r="BP111" s="76"/>
      <c r="BQ111" s="76"/>
      <c r="BR111" s="76">
        <v>50</v>
      </c>
    </row>
    <row r="112" spans="1:70" s="46" customFormat="1">
      <c r="A112" s="46" t="s">
        <v>213</v>
      </c>
      <c r="B112" s="46">
        <v>300</v>
      </c>
      <c r="C112" s="74" t="s">
        <v>93</v>
      </c>
      <c r="D112" s="16">
        <v>5.6</v>
      </c>
      <c r="E112" s="75">
        <f t="shared" si="124"/>
        <v>88.591999999999985</v>
      </c>
      <c r="F112" s="76">
        <f t="shared" si="124"/>
        <v>21.194258373205741</v>
      </c>
      <c r="G112" s="76">
        <f t="shared" si="124"/>
        <v>1.9039999999999997</v>
      </c>
      <c r="H112" s="76">
        <f t="shared" si="124"/>
        <v>70.447999999999993</v>
      </c>
      <c r="I112" s="75">
        <f t="shared" si="125"/>
        <v>79.519595448798995</v>
      </c>
      <c r="J112" s="76">
        <f t="shared" si="126"/>
        <v>0.22399999999999998</v>
      </c>
      <c r="K112" s="76">
        <f t="shared" si="126"/>
        <v>3.8079999999999998</v>
      </c>
      <c r="L112" s="75">
        <f t="shared" si="127"/>
        <v>4.2983565107458919</v>
      </c>
      <c r="M112" s="76">
        <f t="shared" si="128"/>
        <v>0.89599999999999991</v>
      </c>
      <c r="N112" s="76">
        <f t="shared" si="128"/>
        <v>14.335999999999999</v>
      </c>
      <c r="O112" s="75">
        <f t="shared" si="129"/>
        <v>16.182048040455122</v>
      </c>
      <c r="P112" s="76">
        <f t="shared" si="130"/>
        <v>0</v>
      </c>
      <c r="Q112" s="76">
        <f t="shared" si="130"/>
        <v>0</v>
      </c>
      <c r="R112" s="76">
        <f t="shared" si="130"/>
        <v>0</v>
      </c>
      <c r="S112" s="76">
        <f t="shared" si="131"/>
        <v>0</v>
      </c>
      <c r="T112" s="75">
        <f t="shared" si="132"/>
        <v>0</v>
      </c>
      <c r="U112" s="76">
        <f t="shared" si="133"/>
        <v>0.3836</v>
      </c>
      <c r="V112" s="76">
        <f t="shared" si="133"/>
        <v>0</v>
      </c>
      <c r="W112" s="76">
        <f>V112*37</f>
        <v>0</v>
      </c>
      <c r="X112" s="76">
        <f t="shared" si="134"/>
        <v>0</v>
      </c>
      <c r="Y112" s="76">
        <f t="shared" si="135"/>
        <v>0</v>
      </c>
      <c r="Z112" s="76">
        <f t="shared" si="135"/>
        <v>0</v>
      </c>
      <c r="AA112" s="76" t="e">
        <f>V112/Y112</f>
        <v>#DIV/0!</v>
      </c>
      <c r="AB112" s="76" t="e">
        <f>V112/Z112</f>
        <v>#DIV/0!</v>
      </c>
      <c r="AC112" s="76">
        <f t="shared" si="136"/>
        <v>0.89599999999999991</v>
      </c>
      <c r="AD112" s="76">
        <f t="shared" si="136"/>
        <v>0</v>
      </c>
      <c r="AE112" s="76" t="e">
        <f t="shared" si="137"/>
        <v>#DIV/0!</v>
      </c>
      <c r="AF112" s="76">
        <f t="shared" si="138"/>
        <v>0</v>
      </c>
      <c r="AG112" s="76">
        <f t="shared" si="138"/>
        <v>0</v>
      </c>
      <c r="AH112" s="76">
        <f t="shared" si="138"/>
        <v>0</v>
      </c>
      <c r="AI112" s="76">
        <f t="shared" si="138"/>
        <v>0</v>
      </c>
      <c r="AJ112" s="76">
        <f t="shared" si="138"/>
        <v>0</v>
      </c>
      <c r="AK112" s="76">
        <f t="shared" si="138"/>
        <v>0</v>
      </c>
      <c r="AL112" s="76">
        <f t="shared" si="138"/>
        <v>0</v>
      </c>
      <c r="AM112" s="76">
        <f t="shared" si="138"/>
        <v>0</v>
      </c>
      <c r="AN112" s="76">
        <f t="shared" si="139"/>
        <v>1581.9999999999998</v>
      </c>
      <c r="AO112" s="30"/>
      <c r="AP112" s="74" t="s">
        <v>93</v>
      </c>
      <c r="AQ112" s="46">
        <v>5</v>
      </c>
      <c r="AR112" s="76">
        <v>79.099999999999994</v>
      </c>
      <c r="AS112" s="76">
        <v>18.923444976076556</v>
      </c>
      <c r="AT112" s="76">
        <v>1.7</v>
      </c>
      <c r="AU112" s="76">
        <f>AT112*37</f>
        <v>62.9</v>
      </c>
      <c r="AV112" s="76">
        <v>0.2</v>
      </c>
      <c r="AW112" s="76">
        <f>AV112*17</f>
        <v>3.4000000000000004</v>
      </c>
      <c r="AX112" s="76">
        <v>0.8</v>
      </c>
      <c r="AY112" s="76">
        <f>AX112*16</f>
        <v>12.8</v>
      </c>
      <c r="AZ112" s="76">
        <v>0</v>
      </c>
      <c r="BA112" s="76">
        <v>0</v>
      </c>
      <c r="BB112" s="76">
        <v>0</v>
      </c>
      <c r="BC112" s="76">
        <f>BB112*8.36</f>
        <v>0</v>
      </c>
      <c r="BD112" s="76">
        <v>0.34250000000000003</v>
      </c>
      <c r="BE112" s="76">
        <v>0</v>
      </c>
      <c r="BF112" s="76">
        <f>BE112*37</f>
        <v>0</v>
      </c>
      <c r="BG112" s="76">
        <v>0</v>
      </c>
      <c r="BH112" s="76">
        <v>0</v>
      </c>
      <c r="BI112" s="76">
        <v>0.8</v>
      </c>
      <c r="BJ112" s="76">
        <v>0</v>
      </c>
      <c r="BK112" s="76">
        <v>0</v>
      </c>
      <c r="BL112" s="76">
        <v>0</v>
      </c>
      <c r="BM112" s="76">
        <v>0</v>
      </c>
      <c r="BN112" s="76">
        <v>0</v>
      </c>
      <c r="BO112" s="76">
        <v>0</v>
      </c>
      <c r="BP112" s="76">
        <v>0</v>
      </c>
      <c r="BQ112" s="76">
        <v>0</v>
      </c>
      <c r="BR112" s="76">
        <v>0</v>
      </c>
    </row>
    <row r="113" spans="1:70" s="46" customFormat="1">
      <c r="A113" s="46" t="s">
        <v>213</v>
      </c>
      <c r="B113" s="46">
        <v>300</v>
      </c>
      <c r="C113" s="74" t="s">
        <v>65</v>
      </c>
      <c r="D113" s="16">
        <v>22.2</v>
      </c>
      <c r="E113" s="75">
        <f t="shared" si="124"/>
        <v>16.410240000000002</v>
      </c>
      <c r="F113" s="76">
        <f t="shared" si="124"/>
        <v>3.9258947368421055</v>
      </c>
      <c r="G113" s="76">
        <f t="shared" si="124"/>
        <v>0</v>
      </c>
      <c r="H113" s="76">
        <f t="shared" si="124"/>
        <v>0</v>
      </c>
      <c r="I113" s="75">
        <f t="shared" si="125"/>
        <v>0</v>
      </c>
      <c r="J113" s="76">
        <f t="shared" si="126"/>
        <v>0.12685714285714286</v>
      </c>
      <c r="K113" s="76">
        <f t="shared" si="126"/>
        <v>2.1565714285714286</v>
      </c>
      <c r="L113" s="75">
        <f t="shared" si="127"/>
        <v>13.141620284477426</v>
      </c>
      <c r="M113" s="76">
        <f t="shared" si="128"/>
        <v>0.82457142857142862</v>
      </c>
      <c r="N113" s="76">
        <f t="shared" si="128"/>
        <v>13.193142857142858</v>
      </c>
      <c r="O113" s="75">
        <f t="shared" si="129"/>
        <v>80.39579468150896</v>
      </c>
      <c r="P113" s="76">
        <f t="shared" si="130"/>
        <v>0</v>
      </c>
      <c r="Q113" s="76">
        <f t="shared" si="130"/>
        <v>0</v>
      </c>
      <c r="R113" s="76">
        <f t="shared" si="130"/>
        <v>0.12685714285714286</v>
      </c>
      <c r="S113" s="76">
        <f t="shared" si="131"/>
        <v>1.0605257142857143</v>
      </c>
      <c r="T113" s="75">
        <f t="shared" si="132"/>
        <v>6.4625850340136042</v>
      </c>
      <c r="U113" s="76">
        <f t="shared" si="133"/>
        <v>1.1100000000000001E-3</v>
      </c>
      <c r="V113" s="76">
        <f t="shared" si="133"/>
        <v>0</v>
      </c>
      <c r="W113" s="76">
        <f>V113*37</f>
        <v>0</v>
      </c>
      <c r="X113" s="76">
        <f t="shared" si="134"/>
        <v>0</v>
      </c>
      <c r="Y113" s="76">
        <f t="shared" si="135"/>
        <v>0</v>
      </c>
      <c r="Z113" s="76">
        <f t="shared" si="135"/>
        <v>0</v>
      </c>
      <c r="AA113" s="76" t="e">
        <f>V113/Y113</f>
        <v>#DIV/0!</v>
      </c>
      <c r="AB113" s="76" t="e">
        <f>V113/Z113</f>
        <v>#DIV/0!</v>
      </c>
      <c r="AC113" s="76">
        <f t="shared" si="136"/>
        <v>0.57085714285714284</v>
      </c>
      <c r="AD113" s="76">
        <f t="shared" si="136"/>
        <v>0</v>
      </c>
      <c r="AE113" s="76" t="e">
        <f t="shared" si="137"/>
        <v>#DIV/0!</v>
      </c>
      <c r="AF113" s="76">
        <f t="shared" si="138"/>
        <v>0</v>
      </c>
      <c r="AG113" s="76">
        <f t="shared" si="138"/>
        <v>0.12685714285714286</v>
      </c>
      <c r="AH113" s="76">
        <f t="shared" si="138"/>
        <v>6.3428571428571431E-2</v>
      </c>
      <c r="AI113" s="76">
        <f t="shared" si="138"/>
        <v>0.69771428571428584</v>
      </c>
      <c r="AJ113" s="76">
        <f t="shared" si="138"/>
        <v>0</v>
      </c>
      <c r="AK113" s="76">
        <f t="shared" si="138"/>
        <v>1.1417142857142857</v>
      </c>
      <c r="AL113" s="76">
        <f t="shared" si="138"/>
        <v>0</v>
      </c>
      <c r="AM113" s="76">
        <f t="shared" si="138"/>
        <v>0</v>
      </c>
      <c r="AN113" s="76">
        <f t="shared" si="139"/>
        <v>73.92</v>
      </c>
      <c r="AO113" s="30"/>
      <c r="AP113" s="74" t="s">
        <v>65</v>
      </c>
      <c r="AQ113" s="46">
        <v>100</v>
      </c>
      <c r="AR113" s="76">
        <v>73.92</v>
      </c>
      <c r="AS113" s="76">
        <v>17.684210526315791</v>
      </c>
      <c r="AT113" s="76">
        <v>0</v>
      </c>
      <c r="AU113" s="76">
        <f>AT113*37</f>
        <v>0</v>
      </c>
      <c r="AV113" s="76">
        <v>0.5714285714285714</v>
      </c>
      <c r="AW113" s="76">
        <f>AV113*17</f>
        <v>9.7142857142857135</v>
      </c>
      <c r="AX113" s="76">
        <v>3.7142857142857144</v>
      </c>
      <c r="AY113" s="76">
        <f>AX113*16</f>
        <v>59.428571428571431</v>
      </c>
      <c r="AZ113" s="76">
        <v>0</v>
      </c>
      <c r="BA113" s="76">
        <v>0</v>
      </c>
      <c r="BB113" s="76">
        <v>0.5714285714285714</v>
      </c>
      <c r="BC113" s="76">
        <f>BB113*8.36</f>
        <v>4.7771428571428567</v>
      </c>
      <c r="BD113" s="76">
        <v>5.0000000000000001E-3</v>
      </c>
      <c r="BE113" s="76">
        <v>0</v>
      </c>
      <c r="BF113" s="76">
        <f>BE113*37</f>
        <v>0</v>
      </c>
      <c r="BG113" s="76">
        <v>0</v>
      </c>
      <c r="BH113" s="76">
        <v>0</v>
      </c>
      <c r="BI113" s="76">
        <v>2.5714285714285712</v>
      </c>
      <c r="BJ113" s="76">
        <v>0</v>
      </c>
      <c r="BK113" s="76">
        <v>0</v>
      </c>
      <c r="BL113" s="76">
        <v>0.5714285714285714</v>
      </c>
      <c r="BM113" s="76">
        <v>0.2857142857142857</v>
      </c>
      <c r="BN113" s="76">
        <v>3.1428571428571432</v>
      </c>
      <c r="BO113" s="76">
        <v>0</v>
      </c>
      <c r="BP113" s="76">
        <v>5.1428571428571423</v>
      </c>
      <c r="BQ113" s="76">
        <v>0</v>
      </c>
      <c r="BR113" s="76">
        <v>0</v>
      </c>
    </row>
    <row r="114" spans="1:70" s="46" customFormat="1">
      <c r="A114" s="46" t="s">
        <v>213</v>
      </c>
      <c r="B114" s="46">
        <v>300</v>
      </c>
      <c r="C114" s="74" t="s">
        <v>117</v>
      </c>
      <c r="D114" s="16">
        <v>0.1</v>
      </c>
      <c r="E114" s="75">
        <f t="shared" si="124"/>
        <v>1.3600999999999999</v>
      </c>
      <c r="F114" s="76">
        <f t="shared" si="124"/>
        <v>0.32538277511961722</v>
      </c>
      <c r="G114" s="76">
        <f t="shared" si="124"/>
        <v>1.03E-2</v>
      </c>
      <c r="H114" s="76">
        <f t="shared" si="124"/>
        <v>0.38110000000000005</v>
      </c>
      <c r="I114" s="75">
        <f t="shared" si="125"/>
        <v>28.019998529519896</v>
      </c>
      <c r="J114" s="76">
        <f t="shared" si="126"/>
        <v>1.0999999999999999E-2</v>
      </c>
      <c r="K114" s="76">
        <f t="shared" si="126"/>
        <v>0.187</v>
      </c>
      <c r="L114" s="75">
        <f t="shared" si="127"/>
        <v>13.748989044923169</v>
      </c>
      <c r="M114" s="76">
        <f t="shared" si="128"/>
        <v>4.9500000000000002E-2</v>
      </c>
      <c r="N114" s="76">
        <f t="shared" si="128"/>
        <v>0.79200000000000004</v>
      </c>
      <c r="O114" s="75">
        <f t="shared" si="129"/>
        <v>58.231012425556948</v>
      </c>
      <c r="P114" s="76">
        <f t="shared" si="130"/>
        <v>0</v>
      </c>
      <c r="Q114" s="76">
        <f t="shared" si="130"/>
        <v>0</v>
      </c>
      <c r="R114" s="76">
        <f t="shared" si="130"/>
        <v>0</v>
      </c>
      <c r="S114" s="76">
        <f t="shared" si="131"/>
        <v>0</v>
      </c>
      <c r="T114" s="75">
        <f t="shared" si="132"/>
        <v>0</v>
      </c>
      <c r="U114" s="76">
        <f t="shared" si="133"/>
        <v>3.7499999999999997E-5</v>
      </c>
      <c r="V114" s="76">
        <f t="shared" si="133"/>
        <v>2.7000000000000001E-3</v>
      </c>
      <c r="W114" s="76">
        <f>V114*37</f>
        <v>9.9900000000000003E-2</v>
      </c>
      <c r="X114" s="76">
        <f t="shared" si="134"/>
        <v>7.3450481582236602</v>
      </c>
      <c r="Y114" s="76">
        <f t="shared" si="135"/>
        <v>6.9999999999999999E-4</v>
      </c>
      <c r="Z114" s="76">
        <f t="shared" si="135"/>
        <v>5.2000000000000006E-3</v>
      </c>
      <c r="AA114" s="76">
        <f>V114/Y114</f>
        <v>3.8571428571428572</v>
      </c>
      <c r="AB114" s="76">
        <f>V114/Z114</f>
        <v>0.51923076923076916</v>
      </c>
      <c r="AC114" s="76">
        <f t="shared" si="136"/>
        <v>0</v>
      </c>
      <c r="AD114" s="76">
        <f t="shared" si="136"/>
        <v>0</v>
      </c>
      <c r="AE114" s="76" t="e">
        <f t="shared" si="137"/>
        <v>#DIV/0!</v>
      </c>
      <c r="AF114" s="76">
        <f t="shared" si="138"/>
        <v>0</v>
      </c>
      <c r="AG114" s="76">
        <f t="shared" si="138"/>
        <v>0</v>
      </c>
      <c r="AH114" s="76">
        <f t="shared" si="138"/>
        <v>0</v>
      </c>
      <c r="AI114" s="76">
        <f t="shared" si="138"/>
        <v>0</v>
      </c>
      <c r="AJ114" s="76">
        <f t="shared" si="138"/>
        <v>0</v>
      </c>
      <c r="AK114" s="76">
        <f t="shared" si="138"/>
        <v>4.1399999999999997</v>
      </c>
      <c r="AL114" s="76">
        <f t="shared" si="138"/>
        <v>0</v>
      </c>
      <c r="AM114" s="76">
        <f t="shared" si="138"/>
        <v>0</v>
      </c>
      <c r="AN114" s="76">
        <f t="shared" si="139"/>
        <v>1360.0999999999997</v>
      </c>
      <c r="AO114" s="30"/>
      <c r="AP114" s="74" t="s">
        <v>117</v>
      </c>
      <c r="AQ114" s="46">
        <v>100</v>
      </c>
      <c r="AR114" s="76">
        <v>1360.1</v>
      </c>
      <c r="AS114" s="76">
        <v>325.38277511961724</v>
      </c>
      <c r="AT114" s="76">
        <v>10.3</v>
      </c>
      <c r="AU114" s="76">
        <f>AT114*37</f>
        <v>381.1</v>
      </c>
      <c r="AV114" s="76">
        <v>11</v>
      </c>
      <c r="AW114" s="76">
        <f>AV114*17</f>
        <v>187</v>
      </c>
      <c r="AX114" s="76">
        <v>49.5</v>
      </c>
      <c r="AY114" s="76">
        <f>AX114*16</f>
        <v>792</v>
      </c>
      <c r="AZ114" s="76">
        <v>0</v>
      </c>
      <c r="BA114" s="76">
        <v>0</v>
      </c>
      <c r="BB114" s="76">
        <v>0</v>
      </c>
      <c r="BC114" s="76">
        <f>BB114*8.36</f>
        <v>0</v>
      </c>
      <c r="BD114" s="76">
        <v>3.7499999999999999E-2</v>
      </c>
      <c r="BE114" s="76">
        <v>2.7</v>
      </c>
      <c r="BF114" s="76">
        <f>BE114*37</f>
        <v>99.9</v>
      </c>
      <c r="BG114" s="76">
        <v>0.7</v>
      </c>
      <c r="BH114" s="76">
        <v>5.2</v>
      </c>
      <c r="BI114" s="76">
        <v>0</v>
      </c>
      <c r="BJ114" s="76">
        <v>0</v>
      </c>
      <c r="BK114" s="76">
        <v>0</v>
      </c>
      <c r="BL114" s="76">
        <v>0</v>
      </c>
      <c r="BM114" s="76">
        <v>0</v>
      </c>
      <c r="BN114" s="76">
        <v>0</v>
      </c>
      <c r="BO114" s="76">
        <v>0</v>
      </c>
      <c r="BP114" s="76">
        <v>4140</v>
      </c>
      <c r="BQ114" s="76">
        <v>0</v>
      </c>
      <c r="BR114" s="76">
        <v>0</v>
      </c>
    </row>
    <row r="115" spans="1:70" s="46" customFormat="1">
      <c r="A115" s="46" t="s">
        <v>213</v>
      </c>
      <c r="B115" s="46">
        <v>300</v>
      </c>
      <c r="C115" s="74" t="s">
        <v>145</v>
      </c>
      <c r="D115" s="16">
        <v>22.7</v>
      </c>
      <c r="E115" s="75">
        <f t="shared" si="124"/>
        <v>21.802377142857139</v>
      </c>
      <c r="F115" s="76">
        <f t="shared" si="124"/>
        <v>5.21587969924812</v>
      </c>
      <c r="G115" s="76">
        <f t="shared" si="124"/>
        <v>0.1297142857142857</v>
      </c>
      <c r="H115" s="76">
        <f t="shared" si="124"/>
        <v>4.7994285714285709</v>
      </c>
      <c r="I115" s="75">
        <f t="shared" si="125"/>
        <v>22.013326987148979</v>
      </c>
      <c r="J115" s="76">
        <f t="shared" si="126"/>
        <v>0.2594285714285714</v>
      </c>
      <c r="K115" s="76">
        <f t="shared" si="126"/>
        <v>4.4102857142857133</v>
      </c>
      <c r="L115" s="75">
        <f t="shared" si="127"/>
        <v>20.228462636839598</v>
      </c>
      <c r="M115" s="76">
        <f t="shared" si="128"/>
        <v>0.58371428571428563</v>
      </c>
      <c r="N115" s="76">
        <f t="shared" si="128"/>
        <v>9.3394285714285701</v>
      </c>
      <c r="O115" s="75">
        <f t="shared" si="129"/>
        <v>42.836744407425037</v>
      </c>
      <c r="P115" s="76">
        <f t="shared" si="130"/>
        <v>0</v>
      </c>
      <c r="Q115" s="76">
        <f t="shared" si="130"/>
        <v>0</v>
      </c>
      <c r="R115" s="76">
        <f t="shared" si="130"/>
        <v>0.38914285714285712</v>
      </c>
      <c r="S115" s="76">
        <f t="shared" si="131"/>
        <v>3.2532342857142855</v>
      </c>
      <c r="T115" s="75">
        <f t="shared" si="132"/>
        <v>14.921465968586389</v>
      </c>
      <c r="U115" s="76">
        <f t="shared" si="133"/>
        <v>3.9724999999999996E-2</v>
      </c>
      <c r="V115" s="76">
        <f t="shared" si="133"/>
        <v>0</v>
      </c>
      <c r="W115" s="76">
        <f>V115*37</f>
        <v>0</v>
      </c>
      <c r="X115" s="76">
        <f t="shared" si="134"/>
        <v>0</v>
      </c>
      <c r="Y115" s="76">
        <f t="shared" si="135"/>
        <v>0</v>
      </c>
      <c r="Z115" s="76">
        <f t="shared" si="135"/>
        <v>6.4857142857142849E-2</v>
      </c>
      <c r="AA115" s="76" t="e">
        <f>V115/Y115</f>
        <v>#DIV/0!</v>
      </c>
      <c r="AB115" s="76">
        <f>V115/Z115</f>
        <v>0</v>
      </c>
      <c r="AC115" s="76">
        <f t="shared" si="136"/>
        <v>0.51885714285714279</v>
      </c>
      <c r="AD115" s="76">
        <f t="shared" si="136"/>
        <v>6.4857142857142849E-2</v>
      </c>
      <c r="AE115" s="76">
        <f t="shared" si="137"/>
        <v>8</v>
      </c>
      <c r="AF115" s="76">
        <f t="shared" si="138"/>
        <v>0</v>
      </c>
      <c r="AG115" s="76">
        <f t="shared" si="138"/>
        <v>0.45399999999999996</v>
      </c>
      <c r="AH115" s="76">
        <f t="shared" si="138"/>
        <v>0.19457142857142856</v>
      </c>
      <c r="AI115" s="76">
        <f t="shared" si="138"/>
        <v>15.69542857142857</v>
      </c>
      <c r="AJ115" s="76">
        <f t="shared" si="138"/>
        <v>0</v>
      </c>
      <c r="AK115" s="76">
        <f t="shared" si="138"/>
        <v>54.48</v>
      </c>
      <c r="AL115" s="76">
        <f t="shared" si="138"/>
        <v>0</v>
      </c>
      <c r="AM115" s="76">
        <f t="shared" si="138"/>
        <v>0</v>
      </c>
      <c r="AN115" s="76">
        <f t="shared" si="139"/>
        <v>96.045714285714283</v>
      </c>
      <c r="AO115" s="30"/>
      <c r="AP115" s="74" t="s">
        <v>145</v>
      </c>
      <c r="AQ115" s="46">
        <v>100</v>
      </c>
      <c r="AR115" s="76">
        <v>96.045714285714283</v>
      </c>
      <c r="AS115" s="76">
        <v>22.977443609022558</v>
      </c>
      <c r="AT115" s="76">
        <v>0.5714285714285714</v>
      </c>
      <c r="AU115" s="76">
        <f>AT115*37</f>
        <v>21.142857142857142</v>
      </c>
      <c r="AV115" s="76">
        <v>1.1428571428571428</v>
      </c>
      <c r="AW115" s="76">
        <f>AV115*17</f>
        <v>19.428571428571427</v>
      </c>
      <c r="AX115" s="76">
        <v>2.5714285714285712</v>
      </c>
      <c r="AY115" s="76">
        <f>AX115*16</f>
        <v>41.142857142857139</v>
      </c>
      <c r="AZ115" s="76">
        <v>0</v>
      </c>
      <c r="BA115" s="76">
        <v>0</v>
      </c>
      <c r="BB115" s="76">
        <v>1.7142857142857144</v>
      </c>
      <c r="BC115" s="76">
        <f>BB115*8.36</f>
        <v>14.331428571428571</v>
      </c>
      <c r="BD115" s="76">
        <v>0.17499999999999999</v>
      </c>
      <c r="BE115" s="76">
        <v>0</v>
      </c>
      <c r="BF115" s="76">
        <f>BE115*37</f>
        <v>0</v>
      </c>
      <c r="BG115" s="76">
        <v>0</v>
      </c>
      <c r="BH115" s="76">
        <v>0.2857142857142857</v>
      </c>
      <c r="BI115" s="76">
        <v>2.2857142857142856</v>
      </c>
      <c r="BJ115" s="76">
        <v>0.2857142857142857</v>
      </c>
      <c r="BK115" s="76">
        <v>0</v>
      </c>
      <c r="BL115" s="76">
        <v>2</v>
      </c>
      <c r="BM115" s="76">
        <v>0.85714285714285721</v>
      </c>
      <c r="BN115" s="76">
        <v>69.142857142857139</v>
      </c>
      <c r="BO115" s="76">
        <v>0</v>
      </c>
      <c r="BP115" s="76">
        <v>240</v>
      </c>
      <c r="BQ115" s="76">
        <v>0</v>
      </c>
      <c r="BR115" s="76">
        <v>0</v>
      </c>
    </row>
    <row r="116" spans="1:70" s="77" customFormat="1">
      <c r="A116" s="46" t="s">
        <v>213</v>
      </c>
      <c r="B116" s="46">
        <v>300</v>
      </c>
      <c r="C116" s="74" t="s">
        <v>106</v>
      </c>
      <c r="D116" s="16">
        <v>15.5</v>
      </c>
      <c r="E116" s="75">
        <f t="shared" si="124"/>
        <v>24.585657142857123</v>
      </c>
      <c r="F116" s="76">
        <f t="shared" si="124"/>
        <v>5.8817361585782599</v>
      </c>
      <c r="G116" s="76">
        <f t="shared" si="124"/>
        <v>4.4285714285714324E-2</v>
      </c>
      <c r="H116" s="76">
        <f t="shared" si="124"/>
        <v>1.6385714285714301</v>
      </c>
      <c r="I116" s="75">
        <f t="shared" si="125"/>
        <v>6.6647452986526527</v>
      </c>
      <c r="J116" s="76">
        <f t="shared" si="126"/>
        <v>0.17714285714285669</v>
      </c>
      <c r="K116" s="76">
        <f t="shared" si="126"/>
        <v>3.0114285714285636</v>
      </c>
      <c r="L116" s="75">
        <f t="shared" si="127"/>
        <v>12.248721089415641</v>
      </c>
      <c r="M116" s="76">
        <f t="shared" si="128"/>
        <v>1.1071428571428565</v>
      </c>
      <c r="N116" s="76">
        <f t="shared" si="128"/>
        <v>17.714285714285705</v>
      </c>
      <c r="O116" s="75">
        <f t="shared" si="129"/>
        <v>72.051300525974511</v>
      </c>
      <c r="P116" s="76">
        <f t="shared" si="130"/>
        <v>0</v>
      </c>
      <c r="Q116" s="76">
        <f t="shared" si="130"/>
        <v>0</v>
      </c>
      <c r="R116" s="76">
        <f t="shared" si="130"/>
        <v>0.26571428571428507</v>
      </c>
      <c r="S116" s="76">
        <f t="shared" si="131"/>
        <v>2.2213714285714232</v>
      </c>
      <c r="T116" s="75">
        <f t="shared" si="132"/>
        <v>9.0352330859571861</v>
      </c>
      <c r="U116" s="76">
        <f t="shared" si="133"/>
        <v>2.7125E-2</v>
      </c>
      <c r="V116" s="76">
        <f t="shared" si="133"/>
        <v>0</v>
      </c>
      <c r="W116" s="76">
        <f>BF116*($D116/$AQ116)</f>
        <v>0</v>
      </c>
      <c r="X116" s="76">
        <f t="shared" si="134"/>
        <v>0</v>
      </c>
      <c r="Y116" s="76">
        <f t="shared" si="135"/>
        <v>0</v>
      </c>
      <c r="Z116" s="76">
        <f t="shared" si="135"/>
        <v>4.4285714285714324E-2</v>
      </c>
      <c r="AA116" s="76" t="e">
        <f>U116/Y116</f>
        <v>#DIV/0!</v>
      </c>
      <c r="AB116" s="76">
        <f>U116/Z116</f>
        <v>0.61249999999999949</v>
      </c>
      <c r="AC116" s="76">
        <f t="shared" si="136"/>
        <v>1.0185714285714285</v>
      </c>
      <c r="AD116" s="76">
        <f t="shared" si="136"/>
        <v>0</v>
      </c>
      <c r="AE116" s="76" t="e">
        <f t="shared" si="137"/>
        <v>#DIV/0!</v>
      </c>
      <c r="AF116" s="76">
        <f t="shared" si="138"/>
        <v>0</v>
      </c>
      <c r="AG116" s="76">
        <f t="shared" si="138"/>
        <v>0.31</v>
      </c>
      <c r="AH116" s="76">
        <f t="shared" si="138"/>
        <v>0.13285714285714284</v>
      </c>
      <c r="AI116" s="76">
        <f t="shared" si="138"/>
        <v>12.577142857142849</v>
      </c>
      <c r="AJ116" s="76">
        <f t="shared" si="138"/>
        <v>0</v>
      </c>
      <c r="AK116" s="76">
        <f t="shared" si="138"/>
        <v>585.9</v>
      </c>
      <c r="AL116" s="76">
        <f t="shared" si="138"/>
        <v>0</v>
      </c>
      <c r="AM116" s="76">
        <f t="shared" si="138"/>
        <v>0</v>
      </c>
      <c r="AN116" s="76">
        <f t="shared" si="139"/>
        <v>158.61714285714271</v>
      </c>
      <c r="AP116" s="74" t="s">
        <v>106</v>
      </c>
      <c r="AQ116" s="46">
        <v>100</v>
      </c>
      <c r="AR116" s="76">
        <v>158.61714285714274</v>
      </c>
      <c r="AS116" s="76">
        <v>37.946684894053291</v>
      </c>
      <c r="AT116" s="76">
        <v>0.28571428571428598</v>
      </c>
      <c r="AU116" s="76">
        <v>10.571428571428582</v>
      </c>
      <c r="AV116" s="76">
        <v>1.1428571428571399</v>
      </c>
      <c r="AW116" s="76">
        <v>19.428571428571377</v>
      </c>
      <c r="AX116" s="76">
        <v>7.1428571428571397</v>
      </c>
      <c r="AY116" s="76">
        <v>114.28571428571423</v>
      </c>
      <c r="AZ116" s="76">
        <v>0</v>
      </c>
      <c r="BA116" s="76">
        <v>0</v>
      </c>
      <c r="BB116" s="76">
        <v>1.71428571428571</v>
      </c>
      <c r="BC116" s="76">
        <v>14.331428571428534</v>
      </c>
      <c r="BD116" s="76">
        <v>0.17499999999999999</v>
      </c>
      <c r="BE116" s="76">
        <v>0</v>
      </c>
      <c r="BF116" s="76">
        <v>0</v>
      </c>
      <c r="BG116" s="76">
        <v>0</v>
      </c>
      <c r="BH116" s="76">
        <v>0.28571428571428598</v>
      </c>
      <c r="BI116" s="76">
        <v>6.5714285714285703</v>
      </c>
      <c r="BJ116" s="76">
        <v>0</v>
      </c>
      <c r="BK116" s="76">
        <v>0</v>
      </c>
      <c r="BL116" s="76">
        <v>2</v>
      </c>
      <c r="BM116" s="76">
        <v>0.85714285714285698</v>
      </c>
      <c r="BN116" s="76">
        <v>81.142857142857096</v>
      </c>
      <c r="BO116" s="76">
        <v>0</v>
      </c>
      <c r="BP116" s="76">
        <v>3780</v>
      </c>
      <c r="BQ116" s="76">
        <v>0</v>
      </c>
      <c r="BR116" s="76">
        <v>0</v>
      </c>
    </row>
    <row r="117" spans="1:70" s="77" customFormat="1">
      <c r="A117" s="46" t="s">
        <v>213</v>
      </c>
      <c r="B117" s="46">
        <v>300</v>
      </c>
      <c r="C117" s="74" t="s">
        <v>75</v>
      </c>
      <c r="D117" s="16">
        <v>3.9</v>
      </c>
      <c r="E117" s="75">
        <f t="shared" si="124"/>
        <v>12.234612</v>
      </c>
      <c r="F117" s="76">
        <f t="shared" si="124"/>
        <v>2.9269406698564597</v>
      </c>
      <c r="G117" s="76">
        <f t="shared" si="124"/>
        <v>7.8000000000000005E-3</v>
      </c>
      <c r="H117" s="76">
        <f t="shared" si="124"/>
        <v>0.28860000000000002</v>
      </c>
      <c r="I117" s="75">
        <f t="shared" si="125"/>
        <v>2.3588815076440515</v>
      </c>
      <c r="J117" s="76">
        <f t="shared" si="126"/>
        <v>0.17549999999999999</v>
      </c>
      <c r="K117" s="76">
        <f t="shared" si="126"/>
        <v>2.9834999999999998</v>
      </c>
      <c r="L117" s="75">
        <f t="shared" si="127"/>
        <v>24.385734504698636</v>
      </c>
      <c r="M117" s="76">
        <f t="shared" si="128"/>
        <v>0.50309999999999999</v>
      </c>
      <c r="N117" s="76">
        <f t="shared" si="128"/>
        <v>8.0495999999999999</v>
      </c>
      <c r="O117" s="75">
        <f t="shared" si="129"/>
        <v>65.793667996990834</v>
      </c>
      <c r="P117" s="76">
        <f t="shared" si="130"/>
        <v>0</v>
      </c>
      <c r="Q117" s="76">
        <f t="shared" si="130"/>
        <v>0</v>
      </c>
      <c r="R117" s="76">
        <f t="shared" si="130"/>
        <v>0.10919999999999999</v>
      </c>
      <c r="S117" s="76">
        <f t="shared" si="131"/>
        <v>0.91291199999999983</v>
      </c>
      <c r="T117" s="75">
        <f t="shared" si="132"/>
        <v>7.4617159906664785</v>
      </c>
      <c r="U117" s="76">
        <f t="shared" si="133"/>
        <v>2.3400000000000001E-2</v>
      </c>
      <c r="V117" s="76">
        <f t="shared" si="133"/>
        <v>0</v>
      </c>
      <c r="W117" s="76">
        <f>V117*37</f>
        <v>0</v>
      </c>
      <c r="X117" s="76">
        <f t="shared" si="134"/>
        <v>0</v>
      </c>
      <c r="Y117" s="76">
        <f t="shared" si="135"/>
        <v>0</v>
      </c>
      <c r="Z117" s="76">
        <f t="shared" si="135"/>
        <v>3.9000000000000003E-3</v>
      </c>
      <c r="AA117" s="76" t="e">
        <f>V117/Y117</f>
        <v>#DIV/0!</v>
      </c>
      <c r="AB117" s="76">
        <f>V117/Z117</f>
        <v>0</v>
      </c>
      <c r="AC117" s="76">
        <f t="shared" si="136"/>
        <v>0.4914</v>
      </c>
      <c r="AD117" s="76">
        <f t="shared" si="136"/>
        <v>1.17E-2</v>
      </c>
      <c r="AE117" s="76">
        <f t="shared" si="137"/>
        <v>42</v>
      </c>
      <c r="AF117" s="76">
        <f t="shared" si="138"/>
        <v>0</v>
      </c>
      <c r="AG117" s="76">
        <f t="shared" si="138"/>
        <v>0</v>
      </c>
      <c r="AH117" s="76">
        <f t="shared" si="138"/>
        <v>0.20943000000000001</v>
      </c>
      <c r="AI117" s="76">
        <f t="shared" si="138"/>
        <v>1.482</v>
      </c>
      <c r="AJ117" s="76">
        <f t="shared" si="138"/>
        <v>0</v>
      </c>
      <c r="AK117" s="76">
        <f t="shared" si="138"/>
        <v>50.7</v>
      </c>
      <c r="AL117" s="76">
        <f t="shared" si="138"/>
        <v>0</v>
      </c>
      <c r="AM117" s="76">
        <f t="shared" si="138"/>
        <v>0</v>
      </c>
      <c r="AN117" s="76">
        <f t="shared" si="139"/>
        <v>313.70800000000003</v>
      </c>
      <c r="AP117" s="74" t="s">
        <v>75</v>
      </c>
      <c r="AQ117" s="46">
        <v>100</v>
      </c>
      <c r="AR117" s="76">
        <v>313.70800000000003</v>
      </c>
      <c r="AS117" s="76">
        <v>75.049760765550246</v>
      </c>
      <c r="AT117" s="76">
        <v>0.2</v>
      </c>
      <c r="AU117" s="76">
        <f>AT117*37</f>
        <v>7.4</v>
      </c>
      <c r="AV117" s="76">
        <v>4.5</v>
      </c>
      <c r="AW117" s="76">
        <f>AV117*17</f>
        <v>76.5</v>
      </c>
      <c r="AX117" s="76">
        <v>12.9</v>
      </c>
      <c r="AY117" s="76">
        <f>AX117*16</f>
        <v>206.4</v>
      </c>
      <c r="AZ117" s="76">
        <v>0</v>
      </c>
      <c r="BA117" s="76">
        <v>0</v>
      </c>
      <c r="BB117" s="76">
        <v>2.8</v>
      </c>
      <c r="BC117" s="76">
        <f>BB117*8.36</f>
        <v>23.407999999999998</v>
      </c>
      <c r="BD117" s="76">
        <v>0.6</v>
      </c>
      <c r="BE117" s="76">
        <v>0</v>
      </c>
      <c r="BF117" s="76">
        <f>BE117*37</f>
        <v>0</v>
      </c>
      <c r="BG117" s="76">
        <v>0</v>
      </c>
      <c r="BH117" s="76">
        <v>0.1</v>
      </c>
      <c r="BI117" s="76">
        <v>12.6</v>
      </c>
      <c r="BJ117" s="76">
        <v>0.3</v>
      </c>
      <c r="BK117" s="76">
        <v>0</v>
      </c>
      <c r="BL117" s="76">
        <v>0</v>
      </c>
      <c r="BM117" s="76">
        <v>5.37</v>
      </c>
      <c r="BN117" s="76">
        <v>38</v>
      </c>
      <c r="BO117" s="76">
        <v>0</v>
      </c>
      <c r="BP117" s="76">
        <v>1300</v>
      </c>
      <c r="BQ117" s="76">
        <v>0</v>
      </c>
      <c r="BR117" s="76">
        <v>0</v>
      </c>
    </row>
    <row r="118" spans="1:70" s="77" customFormat="1">
      <c r="A118" s="46" t="s">
        <v>213</v>
      </c>
      <c r="B118" s="46">
        <v>300</v>
      </c>
      <c r="C118" s="74" t="s">
        <v>67</v>
      </c>
      <c r="D118" s="16">
        <v>73.900000000000006</v>
      </c>
      <c r="E118" s="75">
        <f t="shared" si="124"/>
        <v>58.446032000000017</v>
      </c>
      <c r="F118" s="76">
        <f t="shared" si="124"/>
        <v>13.982304306220101</v>
      </c>
      <c r="G118" s="76">
        <f t="shared" si="124"/>
        <v>0.14780000000000001</v>
      </c>
      <c r="H118" s="76">
        <f t="shared" si="124"/>
        <v>5.4686000000000012</v>
      </c>
      <c r="I118" s="75">
        <f t="shared" si="125"/>
        <v>9.3566659923123598</v>
      </c>
      <c r="J118" s="76">
        <f t="shared" si="126"/>
        <v>0.7390000000000001</v>
      </c>
      <c r="K118" s="76">
        <f t="shared" si="126"/>
        <v>12.563000000000002</v>
      </c>
      <c r="L118" s="75">
        <f t="shared" si="127"/>
        <v>21.49504349585272</v>
      </c>
      <c r="M118" s="76">
        <f t="shared" si="128"/>
        <v>2.2170000000000005</v>
      </c>
      <c r="N118" s="76">
        <f t="shared" si="128"/>
        <v>35.472000000000008</v>
      </c>
      <c r="O118" s="75">
        <f t="shared" si="129"/>
        <v>60.691887517701794</v>
      </c>
      <c r="P118" s="76">
        <f t="shared" si="130"/>
        <v>0</v>
      </c>
      <c r="Q118" s="76">
        <f t="shared" si="130"/>
        <v>0</v>
      </c>
      <c r="R118" s="76">
        <f t="shared" si="130"/>
        <v>0.59120000000000006</v>
      </c>
      <c r="S118" s="76">
        <f t="shared" si="131"/>
        <v>4.9424320000000002</v>
      </c>
      <c r="T118" s="75">
        <f t="shared" si="132"/>
        <v>8.4564029941331142</v>
      </c>
      <c r="U118" s="76">
        <f t="shared" si="133"/>
        <v>7.2052500000000005E-2</v>
      </c>
      <c r="V118" s="76">
        <f t="shared" si="133"/>
        <v>0</v>
      </c>
      <c r="W118" s="76">
        <f>V118*37</f>
        <v>0</v>
      </c>
      <c r="X118" s="76">
        <f t="shared" si="134"/>
        <v>0</v>
      </c>
      <c r="Y118" s="76">
        <f t="shared" si="135"/>
        <v>0</v>
      </c>
      <c r="Z118" s="76">
        <f t="shared" si="135"/>
        <v>0</v>
      </c>
      <c r="AA118" s="76" t="e">
        <f>V118/Y118</f>
        <v>#DIV/0!</v>
      </c>
      <c r="AB118" s="76" t="e">
        <f>V118/Z118</f>
        <v>#DIV/0!</v>
      </c>
      <c r="AC118" s="76">
        <f t="shared" si="136"/>
        <v>2.0692000000000004</v>
      </c>
      <c r="AD118" s="76">
        <f t="shared" si="136"/>
        <v>0.14780000000000001</v>
      </c>
      <c r="AE118" s="76">
        <f t="shared" si="137"/>
        <v>14.000000000000002</v>
      </c>
      <c r="AF118" s="76">
        <f t="shared" si="138"/>
        <v>0</v>
      </c>
      <c r="AG118" s="76">
        <f t="shared" si="138"/>
        <v>0.59120000000000006</v>
      </c>
      <c r="AH118" s="76">
        <f t="shared" si="138"/>
        <v>0.88680000000000014</v>
      </c>
      <c r="AI118" s="76">
        <f t="shared" si="138"/>
        <v>8.8680000000000021</v>
      </c>
      <c r="AJ118" s="76">
        <f t="shared" si="138"/>
        <v>0</v>
      </c>
      <c r="AK118" s="76">
        <f t="shared" si="138"/>
        <v>162.58000000000001</v>
      </c>
      <c r="AL118" s="76">
        <f t="shared" si="138"/>
        <v>0</v>
      </c>
      <c r="AM118" s="76">
        <f t="shared" si="138"/>
        <v>0</v>
      </c>
      <c r="AN118" s="76">
        <f t="shared" si="139"/>
        <v>79.088000000000008</v>
      </c>
      <c r="AP118" s="74" t="s">
        <v>67</v>
      </c>
      <c r="AQ118" s="46">
        <v>50</v>
      </c>
      <c r="AR118" s="76">
        <v>39.544000000000004</v>
      </c>
      <c r="AS118" s="76">
        <v>9.4602870813397146</v>
      </c>
      <c r="AT118" s="76">
        <v>0.1</v>
      </c>
      <c r="AU118" s="76">
        <f>AT118*37</f>
        <v>3.7</v>
      </c>
      <c r="AV118" s="76">
        <v>0.5</v>
      </c>
      <c r="AW118" s="76">
        <f>AV118*17</f>
        <v>8.5</v>
      </c>
      <c r="AX118" s="76">
        <v>1.5</v>
      </c>
      <c r="AY118" s="76">
        <f>AX118*16</f>
        <v>24</v>
      </c>
      <c r="AZ118" s="76">
        <v>0</v>
      </c>
      <c r="BA118" s="76">
        <v>0</v>
      </c>
      <c r="BB118" s="76">
        <v>0.4</v>
      </c>
      <c r="BC118" s="76">
        <f>BB118*8.36</f>
        <v>3.3439999999999999</v>
      </c>
      <c r="BD118" s="76">
        <v>4.8750000000000002E-2</v>
      </c>
      <c r="BE118" s="76">
        <v>0</v>
      </c>
      <c r="BF118" s="76">
        <f>BE118*37</f>
        <v>0</v>
      </c>
      <c r="BG118" s="76">
        <v>0</v>
      </c>
      <c r="BH118" s="76">
        <v>0</v>
      </c>
      <c r="BI118" s="76">
        <v>1.4</v>
      </c>
      <c r="BJ118" s="76">
        <v>0.1</v>
      </c>
      <c r="BK118" s="76">
        <v>0</v>
      </c>
      <c r="BL118" s="76">
        <v>0.4</v>
      </c>
      <c r="BM118" s="76">
        <v>0.6</v>
      </c>
      <c r="BN118" s="76">
        <v>6</v>
      </c>
      <c r="BO118" s="76">
        <v>0</v>
      </c>
      <c r="BP118" s="76">
        <v>110</v>
      </c>
      <c r="BQ118" s="76">
        <v>0</v>
      </c>
      <c r="BR118" s="76">
        <v>0</v>
      </c>
    </row>
    <row r="119" spans="1:70" s="46" customFormat="1">
      <c r="A119" s="46" t="s">
        <v>213</v>
      </c>
      <c r="B119" s="46">
        <v>300</v>
      </c>
      <c r="C119" s="74" t="s">
        <v>210</v>
      </c>
      <c r="D119" s="92">
        <v>60</v>
      </c>
      <c r="E119" s="75">
        <f t="shared" si="124"/>
        <v>82.2</v>
      </c>
      <c r="F119" s="76">
        <f t="shared" si="124"/>
        <v>19.2</v>
      </c>
      <c r="G119" s="76">
        <f t="shared" si="124"/>
        <v>0.06</v>
      </c>
      <c r="H119" s="76">
        <f t="shared" si="124"/>
        <v>2.2200000000000002</v>
      </c>
      <c r="I119" s="75">
        <f t="shared" si="125"/>
        <v>2.7007299270072993</v>
      </c>
      <c r="J119" s="76">
        <f t="shared" si="126"/>
        <v>0.54</v>
      </c>
      <c r="K119" s="76">
        <f t="shared" si="126"/>
        <v>9.18</v>
      </c>
      <c r="L119" s="75">
        <f t="shared" si="127"/>
        <v>11.167883211678832</v>
      </c>
      <c r="M119" s="76">
        <f t="shared" si="128"/>
        <v>4.4400000000000004</v>
      </c>
      <c r="N119" s="76">
        <f t="shared" si="128"/>
        <v>71.040000000000006</v>
      </c>
      <c r="O119" s="75">
        <f t="shared" si="129"/>
        <v>86.423357664233578</v>
      </c>
      <c r="P119" s="76">
        <f t="shared" si="130"/>
        <v>0</v>
      </c>
      <c r="Q119" s="76">
        <f t="shared" si="130"/>
        <v>0</v>
      </c>
      <c r="R119" s="76">
        <f t="shared" si="130"/>
        <v>0.78</v>
      </c>
      <c r="S119" s="76">
        <f t="shared" si="131"/>
        <v>6.5207999999999995</v>
      </c>
      <c r="T119" s="75">
        <f t="shared" si="132"/>
        <v>7.9328467153284663</v>
      </c>
      <c r="U119" s="76">
        <f t="shared" si="133"/>
        <v>0</v>
      </c>
      <c r="V119" s="76">
        <f t="shared" si="133"/>
        <v>0</v>
      </c>
      <c r="W119" s="76">
        <f t="shared" ref="W119" si="140">V119*37</f>
        <v>0</v>
      </c>
      <c r="X119" s="76">
        <f t="shared" si="134"/>
        <v>0</v>
      </c>
      <c r="Y119" s="76">
        <f t="shared" si="135"/>
        <v>0</v>
      </c>
      <c r="Z119" s="76">
        <f t="shared" si="135"/>
        <v>0</v>
      </c>
      <c r="AA119" s="76" t="e">
        <f t="shared" ref="AA119" si="141">V119/Y119</f>
        <v>#DIV/0!</v>
      </c>
      <c r="AB119" s="76" t="e">
        <f t="shared" ref="AB119" si="142">V119/Z119</f>
        <v>#DIV/0!</v>
      </c>
      <c r="AC119" s="76">
        <f t="shared" si="136"/>
        <v>2.34</v>
      </c>
      <c r="AD119" s="76">
        <f t="shared" si="136"/>
        <v>0</v>
      </c>
      <c r="AE119" s="76" t="e">
        <f t="shared" si="137"/>
        <v>#DIV/0!</v>
      </c>
      <c r="AF119" s="76">
        <f t="shared" si="138"/>
        <v>0</v>
      </c>
      <c r="AG119" s="76">
        <f t="shared" si="138"/>
        <v>0</v>
      </c>
      <c r="AH119" s="76">
        <f t="shared" si="138"/>
        <v>0</v>
      </c>
      <c r="AI119" s="76">
        <f t="shared" si="138"/>
        <v>0</v>
      </c>
      <c r="AJ119" s="76">
        <f t="shared" si="138"/>
        <v>0</v>
      </c>
      <c r="AK119" s="76">
        <f t="shared" si="138"/>
        <v>0</v>
      </c>
      <c r="AL119" s="76">
        <f t="shared" si="138"/>
        <v>0</v>
      </c>
      <c r="AM119" s="76">
        <f t="shared" si="138"/>
        <v>0</v>
      </c>
      <c r="AN119" s="76">
        <f t="shared" si="139"/>
        <v>137</v>
      </c>
      <c r="AO119" s="31"/>
      <c r="AP119" s="74" t="s">
        <v>210</v>
      </c>
      <c r="AQ119" s="46">
        <v>100</v>
      </c>
      <c r="AR119" s="76">
        <v>137</v>
      </c>
      <c r="AS119" s="76">
        <v>32</v>
      </c>
      <c r="AT119" s="76">
        <v>0.1</v>
      </c>
      <c r="AU119" s="76">
        <v>3.7</v>
      </c>
      <c r="AV119" s="76">
        <v>0.9</v>
      </c>
      <c r="AW119" s="76">
        <v>15.3</v>
      </c>
      <c r="AX119" s="76">
        <v>7.4</v>
      </c>
      <c r="AY119" s="76">
        <v>118.4</v>
      </c>
      <c r="AZ119" s="76">
        <v>0</v>
      </c>
      <c r="BA119" s="76">
        <v>0</v>
      </c>
      <c r="BB119" s="76">
        <v>1.3</v>
      </c>
      <c r="BC119" s="76">
        <v>10.868</v>
      </c>
      <c r="BD119" s="76">
        <v>0</v>
      </c>
      <c r="BE119" s="76">
        <v>0</v>
      </c>
      <c r="BF119" s="76">
        <v>0</v>
      </c>
      <c r="BG119" s="76">
        <v>0</v>
      </c>
      <c r="BH119" s="76">
        <v>0</v>
      </c>
      <c r="BI119" s="76">
        <v>3.9</v>
      </c>
      <c r="BJ119" s="76">
        <v>0</v>
      </c>
      <c r="BK119" s="76">
        <v>0</v>
      </c>
      <c r="BL119" s="76">
        <v>0</v>
      </c>
      <c r="BM119" s="76">
        <v>0</v>
      </c>
      <c r="BN119" s="76">
        <v>0</v>
      </c>
      <c r="BO119" s="76">
        <v>0</v>
      </c>
      <c r="BP119" s="76">
        <v>0</v>
      </c>
      <c r="BQ119" s="76">
        <v>0</v>
      </c>
      <c r="BR119" s="76">
        <v>0</v>
      </c>
    </row>
    <row r="120" spans="1:70" s="77" customFormat="1">
      <c r="A120" s="46" t="s">
        <v>213</v>
      </c>
      <c r="B120" s="46">
        <v>300</v>
      </c>
      <c r="C120" s="74" t="s">
        <v>211</v>
      </c>
      <c r="D120" s="16">
        <v>28.2</v>
      </c>
      <c r="E120" s="75">
        <f t="shared" si="124"/>
        <v>487.57799999999997</v>
      </c>
      <c r="F120" s="76">
        <f t="shared" si="124"/>
        <v>117.02999999999999</v>
      </c>
      <c r="G120" s="76">
        <f t="shared" si="124"/>
        <v>8.3753999999999991</v>
      </c>
      <c r="H120" s="76">
        <f t="shared" si="124"/>
        <v>309.88979999999992</v>
      </c>
      <c r="I120" s="75">
        <f t="shared" si="125"/>
        <v>63.556969346443012</v>
      </c>
      <c r="J120" s="76">
        <f t="shared" si="126"/>
        <v>10.208399999999999</v>
      </c>
      <c r="K120" s="76">
        <f t="shared" si="126"/>
        <v>173.5428</v>
      </c>
      <c r="L120" s="75">
        <f t="shared" si="127"/>
        <v>35.592828224407178</v>
      </c>
      <c r="M120" s="76">
        <f t="shared" si="128"/>
        <v>0.25379999999999997</v>
      </c>
      <c r="N120" s="76">
        <f t="shared" si="128"/>
        <v>4.0607999999999995</v>
      </c>
      <c r="O120" s="75">
        <f t="shared" si="129"/>
        <v>0.83285135916714848</v>
      </c>
      <c r="P120" s="76">
        <f t="shared" si="130"/>
        <v>0</v>
      </c>
      <c r="Q120" s="76">
        <f t="shared" si="130"/>
        <v>0</v>
      </c>
      <c r="R120" s="76">
        <f t="shared" si="130"/>
        <v>0</v>
      </c>
      <c r="S120" s="76">
        <f t="shared" si="131"/>
        <v>0</v>
      </c>
      <c r="T120" s="75">
        <f t="shared" si="132"/>
        <v>0</v>
      </c>
      <c r="U120" s="76">
        <f t="shared" si="133"/>
        <v>0.53579999999999994</v>
      </c>
      <c r="V120" s="76">
        <f t="shared" si="133"/>
        <v>5.4425999999999997</v>
      </c>
      <c r="W120" s="76">
        <f>V120*37</f>
        <v>201.37619999999998</v>
      </c>
      <c r="X120" s="76">
        <f t="shared" si="134"/>
        <v>41.301330248698669</v>
      </c>
      <c r="Y120" s="76">
        <f t="shared" si="135"/>
        <v>2.1713999999999998</v>
      </c>
      <c r="Z120" s="76">
        <f t="shared" si="135"/>
        <v>0.31019999999999998</v>
      </c>
      <c r="AA120" s="76">
        <f>V120/Y120</f>
        <v>2.5064935064935066</v>
      </c>
      <c r="AB120" s="76">
        <f>V120/Z120</f>
        <v>17.545454545454547</v>
      </c>
      <c r="AC120" s="76">
        <f t="shared" si="136"/>
        <v>0.25379999999999997</v>
      </c>
      <c r="AD120" s="76">
        <f t="shared" si="136"/>
        <v>0</v>
      </c>
      <c r="AE120" s="76" t="e">
        <f t="shared" si="137"/>
        <v>#DIV/0!</v>
      </c>
      <c r="AF120" s="76">
        <f t="shared" si="138"/>
        <v>2.6225999999999998</v>
      </c>
      <c r="AG120" s="76">
        <f t="shared" si="138"/>
        <v>0</v>
      </c>
      <c r="AH120" s="76">
        <f t="shared" si="138"/>
        <v>0</v>
      </c>
      <c r="AI120" s="76">
        <f t="shared" si="138"/>
        <v>0</v>
      </c>
      <c r="AJ120" s="76">
        <f t="shared" si="138"/>
        <v>0</v>
      </c>
      <c r="AK120" s="76">
        <f t="shared" si="138"/>
        <v>0</v>
      </c>
      <c r="AL120" s="76">
        <f t="shared" si="138"/>
        <v>0</v>
      </c>
      <c r="AM120" s="76">
        <f t="shared" si="138"/>
        <v>0</v>
      </c>
      <c r="AN120" s="76">
        <f t="shared" si="139"/>
        <v>1729</v>
      </c>
      <c r="AP120" s="74" t="s">
        <v>211</v>
      </c>
      <c r="AQ120" s="46">
        <v>100</v>
      </c>
      <c r="AR120" s="76">
        <v>1729</v>
      </c>
      <c r="AS120" s="76">
        <v>415</v>
      </c>
      <c r="AT120" s="76">
        <v>29.7</v>
      </c>
      <c r="AU120" s="76">
        <f>AT120*37</f>
        <v>1098.8999999999999</v>
      </c>
      <c r="AV120" s="76">
        <v>36.200000000000003</v>
      </c>
      <c r="AW120" s="76">
        <f>AV120*17</f>
        <v>615.40000000000009</v>
      </c>
      <c r="AX120" s="76">
        <v>0.9</v>
      </c>
      <c r="AY120" s="76">
        <f>AX120*16</f>
        <v>14.4</v>
      </c>
      <c r="AZ120" s="76">
        <v>0</v>
      </c>
      <c r="BA120" s="76">
        <v>0</v>
      </c>
      <c r="BB120" s="76">
        <v>0</v>
      </c>
      <c r="BC120" s="76">
        <f>BB120*8.36</f>
        <v>0</v>
      </c>
      <c r="BD120" s="76">
        <v>1.9</v>
      </c>
      <c r="BE120" s="76">
        <v>19.3</v>
      </c>
      <c r="BF120" s="76">
        <f>BE120*37</f>
        <v>714.1</v>
      </c>
      <c r="BG120" s="76">
        <v>7.7</v>
      </c>
      <c r="BH120" s="76">
        <v>1.1000000000000001</v>
      </c>
      <c r="BI120" s="76">
        <v>0.9</v>
      </c>
      <c r="BJ120" s="76">
        <v>0</v>
      </c>
      <c r="BK120" s="76">
        <v>9.3000000000000007</v>
      </c>
      <c r="BL120" s="76"/>
      <c r="BM120" s="76"/>
      <c r="BN120" s="76"/>
      <c r="BO120" s="76"/>
      <c r="BP120" s="76"/>
      <c r="BQ120" s="76"/>
      <c r="BR120" s="76">
        <v>0</v>
      </c>
    </row>
    <row r="121" spans="1:70" s="46" customFormat="1">
      <c r="A121" s="46" t="s">
        <v>213</v>
      </c>
      <c r="B121" s="46">
        <v>300</v>
      </c>
      <c r="C121" s="74" t="s">
        <v>143</v>
      </c>
      <c r="D121" s="46">
        <v>5.9</v>
      </c>
      <c r="E121" s="75">
        <f t="shared" si="124"/>
        <v>27.258000000000003</v>
      </c>
      <c r="F121" s="76">
        <f t="shared" si="124"/>
        <v>6.5210526315789474</v>
      </c>
      <c r="G121" s="76">
        <f t="shared" si="124"/>
        <v>0.23600000000000002</v>
      </c>
      <c r="H121" s="76">
        <f t="shared" si="124"/>
        <v>8.7320000000000011</v>
      </c>
      <c r="I121" s="75">
        <f t="shared" si="125"/>
        <v>32.03463203463204</v>
      </c>
      <c r="J121" s="76">
        <f t="shared" si="126"/>
        <v>0.77880000000000005</v>
      </c>
      <c r="K121" s="76">
        <f t="shared" si="126"/>
        <v>13.239599999999999</v>
      </c>
      <c r="L121" s="75">
        <f t="shared" si="127"/>
        <v>48.571428571428562</v>
      </c>
      <c r="M121" s="76">
        <f t="shared" si="128"/>
        <v>0.33040000000000003</v>
      </c>
      <c r="N121" s="76">
        <f t="shared" si="128"/>
        <v>5.2864000000000004</v>
      </c>
      <c r="O121" s="75">
        <f t="shared" si="129"/>
        <v>19.393939393939394</v>
      </c>
      <c r="P121" s="76">
        <f t="shared" si="130"/>
        <v>0</v>
      </c>
      <c r="Q121" s="76">
        <f t="shared" si="130"/>
        <v>0</v>
      </c>
      <c r="R121" s="76">
        <f t="shared" si="130"/>
        <v>0</v>
      </c>
      <c r="S121" s="76">
        <f t="shared" si="131"/>
        <v>0</v>
      </c>
      <c r="T121" s="75">
        <f t="shared" si="132"/>
        <v>0</v>
      </c>
      <c r="U121" s="76">
        <f t="shared" si="133"/>
        <v>2.9500000000000002E-2</v>
      </c>
      <c r="V121" s="76">
        <f t="shared" si="133"/>
        <v>0.12980000000000003</v>
      </c>
      <c r="W121" s="76">
        <f t="shared" ref="W121" si="143">V121*37</f>
        <v>4.8026000000000009</v>
      </c>
      <c r="X121" s="76">
        <f t="shared" si="134"/>
        <v>17.61904761904762</v>
      </c>
      <c r="Y121" s="76">
        <f t="shared" si="135"/>
        <v>5.3100000000000001E-2</v>
      </c>
      <c r="Z121" s="76">
        <f t="shared" si="135"/>
        <v>5.9000000000000007E-3</v>
      </c>
      <c r="AA121" s="76">
        <f t="shared" ref="AA121" si="144">V121/Y121</f>
        <v>2.4444444444444451</v>
      </c>
      <c r="AB121" s="76">
        <f t="shared" ref="AB121" si="145">V121/Z121</f>
        <v>22</v>
      </c>
      <c r="AC121" s="76">
        <f t="shared" si="136"/>
        <v>0.33040000000000003</v>
      </c>
      <c r="AD121" s="76">
        <f t="shared" si="136"/>
        <v>0</v>
      </c>
      <c r="AE121" s="76" t="e">
        <f t="shared" si="137"/>
        <v>#DIV/0!</v>
      </c>
      <c r="AF121" s="76">
        <f t="shared" si="138"/>
        <v>0</v>
      </c>
      <c r="AG121" s="76">
        <f t="shared" si="138"/>
        <v>0</v>
      </c>
      <c r="AH121" s="76">
        <f t="shared" si="138"/>
        <v>0</v>
      </c>
      <c r="AI121" s="76">
        <f t="shared" si="138"/>
        <v>0</v>
      </c>
      <c r="AJ121" s="76">
        <f t="shared" si="138"/>
        <v>0</v>
      </c>
      <c r="AK121" s="76">
        <f t="shared" si="138"/>
        <v>0.15930000000000002</v>
      </c>
      <c r="AL121" s="76">
        <f t="shared" si="138"/>
        <v>0.70210000000000006</v>
      </c>
      <c r="AM121" s="76">
        <f t="shared" si="138"/>
        <v>0</v>
      </c>
      <c r="AN121" s="76">
        <f t="shared" si="139"/>
        <v>462</v>
      </c>
      <c r="AO121" s="31"/>
      <c r="AP121" s="74" t="s">
        <v>143</v>
      </c>
      <c r="AQ121" s="46">
        <v>100</v>
      </c>
      <c r="AR121" s="76">
        <v>462</v>
      </c>
      <c r="AS121" s="76">
        <v>110.52631578947368</v>
      </c>
      <c r="AT121" s="76">
        <v>4</v>
      </c>
      <c r="AU121" s="76">
        <v>148</v>
      </c>
      <c r="AV121" s="76">
        <v>13.2</v>
      </c>
      <c r="AW121" s="76">
        <v>224.39999999999998</v>
      </c>
      <c r="AX121" s="76">
        <v>5.6</v>
      </c>
      <c r="AY121" s="76">
        <v>89.6</v>
      </c>
      <c r="AZ121" s="76">
        <v>0</v>
      </c>
      <c r="BA121" s="76">
        <v>0</v>
      </c>
      <c r="BB121" s="76">
        <v>0</v>
      </c>
      <c r="BC121" s="76">
        <v>0</v>
      </c>
      <c r="BD121" s="76">
        <v>0.5</v>
      </c>
      <c r="BE121" s="76">
        <v>2.2000000000000002</v>
      </c>
      <c r="BF121" s="76">
        <v>81.400000000000006</v>
      </c>
      <c r="BG121" s="76">
        <v>0.9</v>
      </c>
      <c r="BH121" s="76">
        <v>0.1</v>
      </c>
      <c r="BI121" s="76">
        <v>5.6</v>
      </c>
      <c r="BJ121" s="76">
        <v>0</v>
      </c>
      <c r="BK121" s="76">
        <v>0</v>
      </c>
      <c r="BL121" s="76">
        <v>0</v>
      </c>
      <c r="BM121" s="76">
        <v>0</v>
      </c>
      <c r="BN121" s="76">
        <v>0</v>
      </c>
      <c r="BO121" s="76">
        <v>0</v>
      </c>
      <c r="BP121" s="76">
        <v>2.7</v>
      </c>
      <c r="BQ121" s="76">
        <v>11.9</v>
      </c>
      <c r="BR121" s="76">
        <v>0</v>
      </c>
    </row>
    <row r="122" spans="1:70" s="77" customFormat="1">
      <c r="A122" s="46" t="s">
        <v>213</v>
      </c>
      <c r="B122" s="46">
        <v>300</v>
      </c>
      <c r="C122" s="74" t="s">
        <v>69</v>
      </c>
      <c r="D122" s="16">
        <v>1.2</v>
      </c>
      <c r="E122" s="75">
        <f t="shared" si="124"/>
        <v>44.355600000000003</v>
      </c>
      <c r="F122" s="76">
        <f t="shared" si="124"/>
        <v>10.788</v>
      </c>
      <c r="G122" s="76">
        <f t="shared" si="124"/>
        <v>1.1988000000000001</v>
      </c>
      <c r="H122" s="76">
        <f t="shared" si="124"/>
        <v>44.355600000000003</v>
      </c>
      <c r="I122" s="75">
        <f t="shared" si="125"/>
        <v>100</v>
      </c>
      <c r="J122" s="76">
        <f t="shared" si="126"/>
        <v>0</v>
      </c>
      <c r="K122" s="76">
        <f t="shared" si="126"/>
        <v>0</v>
      </c>
      <c r="L122" s="75">
        <f t="shared" si="127"/>
        <v>0</v>
      </c>
      <c r="M122" s="76">
        <f t="shared" si="128"/>
        <v>0</v>
      </c>
      <c r="N122" s="76">
        <f t="shared" si="128"/>
        <v>0</v>
      </c>
      <c r="O122" s="75">
        <f t="shared" si="129"/>
        <v>0</v>
      </c>
      <c r="P122" s="76">
        <f t="shared" si="130"/>
        <v>0</v>
      </c>
      <c r="Q122" s="76">
        <f t="shared" si="130"/>
        <v>0</v>
      </c>
      <c r="R122" s="76">
        <f t="shared" si="130"/>
        <v>0</v>
      </c>
      <c r="S122" s="76">
        <f t="shared" si="131"/>
        <v>0</v>
      </c>
      <c r="T122" s="75">
        <f t="shared" si="132"/>
        <v>0</v>
      </c>
      <c r="U122" s="76">
        <f t="shared" si="133"/>
        <v>0</v>
      </c>
      <c r="V122" s="76">
        <f t="shared" si="133"/>
        <v>0.1716</v>
      </c>
      <c r="W122" s="76">
        <f>V122*37</f>
        <v>6.3491999999999997</v>
      </c>
      <c r="X122" s="76">
        <f t="shared" si="134"/>
        <v>14.314314314314313</v>
      </c>
      <c r="Y122" s="76">
        <f t="shared" si="135"/>
        <v>0.876</v>
      </c>
      <c r="Z122" s="76">
        <f t="shared" si="135"/>
        <v>9.8399999999999987E-2</v>
      </c>
      <c r="AA122" s="76">
        <f>V122/Y122</f>
        <v>0.19589041095890411</v>
      </c>
      <c r="AB122" s="76">
        <f>V122/Z122</f>
        <v>1.7439024390243905</v>
      </c>
      <c r="AC122" s="76">
        <f t="shared" si="136"/>
        <v>0</v>
      </c>
      <c r="AD122" s="76">
        <f t="shared" si="136"/>
        <v>0</v>
      </c>
      <c r="AE122" s="76" t="e">
        <f t="shared" si="137"/>
        <v>#DIV/0!</v>
      </c>
      <c r="AF122" s="76">
        <f t="shared" si="138"/>
        <v>0</v>
      </c>
      <c r="AG122" s="76">
        <f t="shared" si="138"/>
        <v>0</v>
      </c>
      <c r="AH122" s="76">
        <f t="shared" si="138"/>
        <v>6.1199999999999997E-2</v>
      </c>
      <c r="AI122" s="76">
        <f t="shared" si="138"/>
        <v>0</v>
      </c>
      <c r="AJ122" s="76">
        <f t="shared" si="138"/>
        <v>0</v>
      </c>
      <c r="AK122" s="76">
        <f t="shared" si="138"/>
        <v>0</v>
      </c>
      <c r="AL122" s="76">
        <f t="shared" si="138"/>
        <v>0</v>
      </c>
      <c r="AM122" s="76">
        <f t="shared" si="138"/>
        <v>0</v>
      </c>
      <c r="AN122" s="76">
        <f t="shared" si="139"/>
        <v>3696.3</v>
      </c>
      <c r="AP122" s="74" t="s">
        <v>69</v>
      </c>
      <c r="AQ122" s="46">
        <v>100</v>
      </c>
      <c r="AR122" s="76">
        <v>3696.3</v>
      </c>
      <c r="AS122" s="76">
        <v>899</v>
      </c>
      <c r="AT122" s="76">
        <v>99.9</v>
      </c>
      <c r="AU122" s="76">
        <f>AT122*37</f>
        <v>3696.3</v>
      </c>
      <c r="AV122" s="76">
        <v>0</v>
      </c>
      <c r="AW122" s="76">
        <f>AV122*17</f>
        <v>0</v>
      </c>
      <c r="AX122" s="76">
        <v>0</v>
      </c>
      <c r="AY122" s="76">
        <f>AX122*16</f>
        <v>0</v>
      </c>
      <c r="AZ122" s="76">
        <v>0</v>
      </c>
      <c r="BA122" s="76">
        <v>0</v>
      </c>
      <c r="BB122" s="76">
        <v>0</v>
      </c>
      <c r="BC122" s="76">
        <f>BB122*8.36</f>
        <v>0</v>
      </c>
      <c r="BD122" s="76">
        <v>0</v>
      </c>
      <c r="BE122" s="76">
        <v>14.3</v>
      </c>
      <c r="BF122" s="76">
        <f>BE122*37</f>
        <v>529.1</v>
      </c>
      <c r="BG122" s="76">
        <v>73</v>
      </c>
      <c r="BH122" s="76">
        <v>8.1999999999999993</v>
      </c>
      <c r="BI122" s="76">
        <v>0</v>
      </c>
      <c r="BJ122" s="76">
        <v>0</v>
      </c>
      <c r="BK122" s="76">
        <v>0</v>
      </c>
      <c r="BL122" s="76">
        <v>0</v>
      </c>
      <c r="BM122" s="76">
        <v>5.0999999999999996</v>
      </c>
      <c r="BN122" s="76">
        <v>0</v>
      </c>
      <c r="BO122" s="76">
        <v>0</v>
      </c>
      <c r="BP122" s="76">
        <v>0</v>
      </c>
      <c r="BQ122" s="76">
        <v>0</v>
      </c>
      <c r="BR122" s="76">
        <v>0</v>
      </c>
    </row>
    <row r="123" spans="1:70" s="77" customFormat="1">
      <c r="A123" s="46" t="s">
        <v>213</v>
      </c>
      <c r="B123" s="46">
        <v>300</v>
      </c>
      <c r="C123" s="74" t="s">
        <v>84</v>
      </c>
      <c r="D123" s="16">
        <v>103.6</v>
      </c>
      <c r="E123" s="75">
        <f t="shared" si="124"/>
        <v>0</v>
      </c>
      <c r="F123" s="76">
        <f t="shared" si="124"/>
        <v>0</v>
      </c>
      <c r="G123" s="76">
        <f t="shared" si="124"/>
        <v>0</v>
      </c>
      <c r="H123" s="76">
        <f t="shared" si="124"/>
        <v>0</v>
      </c>
      <c r="I123" s="75" t="e">
        <f t="shared" si="125"/>
        <v>#DIV/0!</v>
      </c>
      <c r="J123" s="76">
        <f t="shared" si="126"/>
        <v>0</v>
      </c>
      <c r="K123" s="76">
        <f t="shared" si="126"/>
        <v>0</v>
      </c>
      <c r="L123" s="75" t="e">
        <f t="shared" si="127"/>
        <v>#DIV/0!</v>
      </c>
      <c r="M123" s="76">
        <f t="shared" si="128"/>
        <v>0</v>
      </c>
      <c r="N123" s="76">
        <f t="shared" si="128"/>
        <v>0</v>
      </c>
      <c r="O123" s="75" t="e">
        <f t="shared" si="129"/>
        <v>#DIV/0!</v>
      </c>
      <c r="P123" s="76">
        <f t="shared" si="130"/>
        <v>0</v>
      </c>
      <c r="Q123" s="76">
        <f t="shared" si="130"/>
        <v>0</v>
      </c>
      <c r="R123" s="76">
        <f t="shared" si="130"/>
        <v>0</v>
      </c>
      <c r="S123" s="76">
        <f t="shared" si="131"/>
        <v>0</v>
      </c>
      <c r="T123" s="75" t="e">
        <f t="shared" si="132"/>
        <v>#DIV/0!</v>
      </c>
      <c r="U123" s="76">
        <f t="shared" si="133"/>
        <v>0</v>
      </c>
      <c r="V123" s="76">
        <f t="shared" si="133"/>
        <v>0</v>
      </c>
      <c r="W123" s="76">
        <f>V123*37</f>
        <v>0</v>
      </c>
      <c r="X123" s="76" t="e">
        <f t="shared" si="134"/>
        <v>#DIV/0!</v>
      </c>
      <c r="Y123" s="76">
        <f t="shared" si="135"/>
        <v>0</v>
      </c>
      <c r="Z123" s="76">
        <f t="shared" si="135"/>
        <v>0</v>
      </c>
      <c r="AA123" s="76" t="e">
        <f>V123/Y123</f>
        <v>#DIV/0!</v>
      </c>
      <c r="AB123" s="76" t="e">
        <f>V123/Z123</f>
        <v>#DIV/0!</v>
      </c>
      <c r="AC123" s="76">
        <f t="shared" si="136"/>
        <v>0</v>
      </c>
      <c r="AD123" s="76">
        <f t="shared" si="136"/>
        <v>0</v>
      </c>
      <c r="AE123" s="76" t="e">
        <f t="shared" si="137"/>
        <v>#DIV/0!</v>
      </c>
      <c r="AF123" s="76">
        <f t="shared" si="138"/>
        <v>0</v>
      </c>
      <c r="AG123" s="76">
        <f t="shared" si="138"/>
        <v>0</v>
      </c>
      <c r="AH123" s="76">
        <f t="shared" si="138"/>
        <v>0</v>
      </c>
      <c r="AI123" s="76">
        <f t="shared" si="138"/>
        <v>0</v>
      </c>
      <c r="AJ123" s="76">
        <f t="shared" si="138"/>
        <v>0</v>
      </c>
      <c r="AK123" s="76">
        <f t="shared" si="138"/>
        <v>0</v>
      </c>
      <c r="AL123" s="76">
        <f t="shared" si="138"/>
        <v>0</v>
      </c>
      <c r="AM123" s="76">
        <f t="shared" si="138"/>
        <v>0</v>
      </c>
      <c r="AN123" s="76">
        <f t="shared" si="139"/>
        <v>0</v>
      </c>
      <c r="AP123" s="74" t="s">
        <v>84</v>
      </c>
      <c r="AQ123" s="46">
        <v>100</v>
      </c>
      <c r="AR123" s="46">
        <v>0</v>
      </c>
      <c r="AS123" s="46">
        <v>0</v>
      </c>
      <c r="AT123" s="46">
        <v>0</v>
      </c>
      <c r="AU123" s="76">
        <v>0</v>
      </c>
      <c r="AV123" s="46">
        <v>0</v>
      </c>
      <c r="AW123" s="76">
        <v>0</v>
      </c>
      <c r="AX123" s="46">
        <v>0</v>
      </c>
      <c r="AY123" s="76">
        <v>0</v>
      </c>
      <c r="AZ123" s="46">
        <v>0</v>
      </c>
      <c r="BA123" s="46">
        <v>0</v>
      </c>
      <c r="BB123" s="46">
        <v>0</v>
      </c>
      <c r="BC123" s="76">
        <v>0</v>
      </c>
      <c r="BD123" s="46">
        <v>0</v>
      </c>
      <c r="BE123" s="46">
        <v>0</v>
      </c>
      <c r="BF123" s="76">
        <v>0</v>
      </c>
      <c r="BG123" s="46">
        <v>0</v>
      </c>
      <c r="BH123" s="46">
        <v>0</v>
      </c>
      <c r="BI123" s="46">
        <v>0</v>
      </c>
      <c r="BJ123" s="46">
        <v>0</v>
      </c>
      <c r="BK123" s="46">
        <v>0</v>
      </c>
      <c r="BL123" s="46">
        <v>0</v>
      </c>
      <c r="BM123" s="46">
        <v>0</v>
      </c>
      <c r="BN123" s="46">
        <v>0</v>
      </c>
      <c r="BO123" s="46">
        <v>0</v>
      </c>
      <c r="BP123" s="46">
        <v>0</v>
      </c>
      <c r="BQ123" s="46">
        <v>0</v>
      </c>
      <c r="BR123" s="76">
        <v>0</v>
      </c>
    </row>
    <row r="124" spans="1:70" s="77" customFormat="1">
      <c r="A124" s="46" t="s">
        <v>213</v>
      </c>
      <c r="B124" s="46">
        <v>300</v>
      </c>
      <c r="C124" s="74"/>
      <c r="D124" s="16"/>
      <c r="E124" s="75"/>
      <c r="F124" s="76"/>
      <c r="G124" s="76"/>
      <c r="H124" s="76"/>
      <c r="I124" s="75"/>
      <c r="J124" s="76"/>
      <c r="K124" s="76"/>
      <c r="L124" s="75"/>
      <c r="M124" s="76"/>
      <c r="N124" s="76"/>
      <c r="O124" s="75"/>
      <c r="P124" s="76"/>
      <c r="Q124" s="76"/>
      <c r="R124" s="76"/>
      <c r="S124" s="76"/>
      <c r="T124" s="75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P124" s="74"/>
      <c r="AQ124" s="46"/>
      <c r="AR124" s="46"/>
      <c r="AS124" s="46"/>
      <c r="AT124" s="46"/>
      <c r="AU124" s="76">
        <f>AT124*37</f>
        <v>0</v>
      </c>
      <c r="AV124" s="46"/>
      <c r="AW124" s="76">
        <f>AV124*17</f>
        <v>0</v>
      </c>
      <c r="AX124" s="46"/>
      <c r="AY124" s="76">
        <f>AX124*16</f>
        <v>0</v>
      </c>
      <c r="AZ124" s="46"/>
      <c r="BA124" s="46"/>
      <c r="BB124" s="46"/>
      <c r="BC124" s="76"/>
      <c r="BD124" s="46"/>
      <c r="BE124" s="46"/>
      <c r="BF124" s="76">
        <f>BE124*37</f>
        <v>0</v>
      </c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76"/>
    </row>
    <row r="125" spans="1:70" s="77" customFormat="1">
      <c r="A125" s="46" t="s">
        <v>213</v>
      </c>
      <c r="B125" s="46">
        <v>300</v>
      </c>
      <c r="C125" s="74" t="s">
        <v>189</v>
      </c>
      <c r="D125" s="16">
        <v>18.399999999999999</v>
      </c>
      <c r="E125" s="75">
        <f t="shared" ref="E125:H128" si="146">AR125*($D125/$AQ125)</f>
        <v>285.01600000000002</v>
      </c>
      <c r="F125" s="76">
        <f t="shared" si="146"/>
        <v>67.343999999999994</v>
      </c>
      <c r="G125" s="76">
        <f t="shared" si="146"/>
        <v>0.68080000000000007</v>
      </c>
      <c r="H125" s="76">
        <f t="shared" si="146"/>
        <v>25.189600000000002</v>
      </c>
      <c r="I125" s="75">
        <f>H125/$E125*100</f>
        <v>8.8379599741768882</v>
      </c>
      <c r="J125" s="76">
        <f t="shared" ref="J125:K128" si="147">AV125*($D125/$AQ125)</f>
        <v>2.3367999999999998</v>
      </c>
      <c r="K125" s="76">
        <f t="shared" si="147"/>
        <v>39.725599999999993</v>
      </c>
      <c r="L125" s="75">
        <f>K125/$E125*100</f>
        <v>13.938024531956097</v>
      </c>
      <c r="M125" s="76">
        <f t="shared" ref="M125:N128" si="148">AX125*($D125/$AQ125)</f>
        <v>13.2112</v>
      </c>
      <c r="N125" s="76">
        <f t="shared" si="148"/>
        <v>211.3792</v>
      </c>
      <c r="O125" s="75">
        <f>N125/$E125*100</f>
        <v>74.163976759199485</v>
      </c>
      <c r="P125" s="76">
        <f t="shared" ref="P125:R128" si="149">AZ125*($D125/$AQ125)</f>
        <v>0</v>
      </c>
      <c r="Q125" s="76">
        <f t="shared" si="149"/>
        <v>0</v>
      </c>
      <c r="R125" s="76">
        <f t="shared" si="149"/>
        <v>0.49680000000000002</v>
      </c>
      <c r="S125" s="76">
        <f>R125*8.36</f>
        <v>4.1532479999999996</v>
      </c>
      <c r="T125" s="75">
        <f>S125/$E125*100</f>
        <v>1.457198192382182</v>
      </c>
      <c r="U125" s="76">
        <f t="shared" ref="U125:V128" si="150">BD125*($D125/$AQ125)</f>
        <v>0.2944</v>
      </c>
      <c r="V125" s="76">
        <f t="shared" si="150"/>
        <v>0.1472</v>
      </c>
      <c r="W125" s="76">
        <f>V125*37</f>
        <v>5.4463999999999997</v>
      </c>
      <c r="X125" s="76">
        <f>W125/$E125*100</f>
        <v>1.9109102646868947</v>
      </c>
      <c r="Y125" s="76">
        <f t="shared" ref="Y125:Z128" si="151">BG125*($D125/$AQ125)</f>
        <v>0</v>
      </c>
      <c r="Z125" s="76">
        <f t="shared" si="151"/>
        <v>0</v>
      </c>
      <c r="AA125" s="76" t="e">
        <f>V125/Y125</f>
        <v>#DIV/0!</v>
      </c>
      <c r="AB125" s="76" t="e">
        <f>V125/Z125</f>
        <v>#DIV/0!</v>
      </c>
      <c r="AC125" s="76">
        <f t="shared" ref="AC125:AD128" si="152">BI125*($D125/$AQ125)</f>
        <v>1.5640000000000001</v>
      </c>
      <c r="AD125" s="76">
        <f t="shared" si="152"/>
        <v>0</v>
      </c>
      <c r="AE125" s="76" t="e">
        <f>AC125/AD125</f>
        <v>#DIV/0!</v>
      </c>
      <c r="AF125" s="76">
        <f t="shared" ref="AF125:AM128" si="153">BK125*($D125/$AQ125)</f>
        <v>0</v>
      </c>
      <c r="AG125" s="76">
        <f t="shared" si="153"/>
        <v>0</v>
      </c>
      <c r="AH125" s="76">
        <f t="shared" si="153"/>
        <v>0</v>
      </c>
      <c r="AI125" s="76">
        <f t="shared" si="153"/>
        <v>0</v>
      </c>
      <c r="AJ125" s="76">
        <f t="shared" si="153"/>
        <v>0</v>
      </c>
      <c r="AK125" s="76">
        <f t="shared" si="153"/>
        <v>0</v>
      </c>
      <c r="AL125" s="76">
        <f t="shared" si="153"/>
        <v>0</v>
      </c>
      <c r="AM125" s="76">
        <f t="shared" si="153"/>
        <v>18.142399999999999</v>
      </c>
      <c r="AN125" s="76">
        <f>E125/D125*100</f>
        <v>1549.0000000000002</v>
      </c>
      <c r="AP125" s="74" t="s">
        <v>189</v>
      </c>
      <c r="AQ125" s="46">
        <v>100</v>
      </c>
      <c r="AR125" s="46">
        <v>1549</v>
      </c>
      <c r="AS125" s="46">
        <v>366</v>
      </c>
      <c r="AT125" s="46">
        <v>3.7</v>
      </c>
      <c r="AU125" s="76">
        <f>AT125*37</f>
        <v>136.9</v>
      </c>
      <c r="AV125" s="46">
        <v>12.7</v>
      </c>
      <c r="AW125" s="76">
        <f>AV125*17</f>
        <v>215.89999999999998</v>
      </c>
      <c r="AX125" s="46">
        <v>71.8</v>
      </c>
      <c r="AY125" s="76">
        <f>AX125*16</f>
        <v>1148.8</v>
      </c>
      <c r="AZ125" s="46">
        <v>0</v>
      </c>
      <c r="BA125" s="46">
        <v>0</v>
      </c>
      <c r="BB125" s="46">
        <v>2.7</v>
      </c>
      <c r="BC125" s="76">
        <f>BB125*8.36</f>
        <v>22.571999999999999</v>
      </c>
      <c r="BD125" s="46">
        <v>1.6</v>
      </c>
      <c r="BE125" s="46">
        <v>0.8</v>
      </c>
      <c r="BF125" s="76">
        <f>BE125*37</f>
        <v>29.6</v>
      </c>
      <c r="BG125" s="46"/>
      <c r="BH125" s="46"/>
      <c r="BI125" s="46">
        <v>8.5</v>
      </c>
      <c r="BJ125" s="46"/>
      <c r="BK125" s="46"/>
      <c r="BL125" s="46"/>
      <c r="BM125" s="46"/>
      <c r="BN125" s="46"/>
      <c r="BO125" s="46"/>
      <c r="BP125" s="46"/>
      <c r="BQ125" s="46"/>
      <c r="BR125" s="76">
        <v>98.6</v>
      </c>
    </row>
    <row r="126" spans="1:70" s="77" customFormat="1">
      <c r="A126" s="46" t="s">
        <v>213</v>
      </c>
      <c r="B126" s="46">
        <v>300</v>
      </c>
      <c r="C126" s="74" t="s">
        <v>103</v>
      </c>
      <c r="D126" s="16">
        <v>7</v>
      </c>
      <c r="E126" s="75">
        <f t="shared" si="146"/>
        <v>214.13000000000002</v>
      </c>
      <c r="F126" s="76">
        <f t="shared" si="146"/>
        <v>52.080000000000005</v>
      </c>
      <c r="G126" s="76">
        <f t="shared" si="146"/>
        <v>5.7540000000000004</v>
      </c>
      <c r="H126" s="76">
        <f t="shared" si="146"/>
        <v>212.89800000000002</v>
      </c>
      <c r="I126" s="75">
        <f>H126/$E126*100</f>
        <v>99.42464857796665</v>
      </c>
      <c r="J126" s="76">
        <f t="shared" si="147"/>
        <v>4.2000000000000003E-2</v>
      </c>
      <c r="K126" s="76">
        <f t="shared" si="147"/>
        <v>0.71399999999999997</v>
      </c>
      <c r="L126" s="75">
        <f>K126/$E126*100</f>
        <v>0.33344230140568809</v>
      </c>
      <c r="M126" s="76">
        <f t="shared" si="148"/>
        <v>4.2000000000000003E-2</v>
      </c>
      <c r="N126" s="76">
        <f t="shared" si="148"/>
        <v>0.67200000000000004</v>
      </c>
      <c r="O126" s="75">
        <f>N126/$E126*100</f>
        <v>0.3138280483818241</v>
      </c>
      <c r="P126" s="76">
        <f t="shared" si="149"/>
        <v>0</v>
      </c>
      <c r="Q126" s="76">
        <f t="shared" si="149"/>
        <v>0</v>
      </c>
      <c r="R126" s="76">
        <f t="shared" si="149"/>
        <v>0</v>
      </c>
      <c r="S126" s="76">
        <f>R126*8.36</f>
        <v>0</v>
      </c>
      <c r="T126" s="75">
        <f>S126/$E126*100</f>
        <v>0</v>
      </c>
      <c r="U126" s="76">
        <f t="shared" si="150"/>
        <v>0.10570000000000002</v>
      </c>
      <c r="V126" s="76">
        <f t="shared" si="150"/>
        <v>3.6470000000000002</v>
      </c>
      <c r="W126" s="76">
        <f>V126*37</f>
        <v>134.93900000000002</v>
      </c>
      <c r="X126" s="76">
        <f>W126/$E126*100</f>
        <v>63.017325923504416</v>
      </c>
      <c r="Y126" s="76">
        <f t="shared" si="151"/>
        <v>1.4630000000000001</v>
      </c>
      <c r="Z126" s="76">
        <f t="shared" si="151"/>
        <v>0.19600000000000001</v>
      </c>
      <c r="AA126" s="76">
        <f>V126/Y126</f>
        <v>2.4928229665071773</v>
      </c>
      <c r="AB126" s="76">
        <f>V126/Z126</f>
        <v>18.607142857142858</v>
      </c>
      <c r="AC126" s="76">
        <f t="shared" si="152"/>
        <v>4.2000000000000003E-2</v>
      </c>
      <c r="AD126" s="76">
        <f t="shared" si="152"/>
        <v>0</v>
      </c>
      <c r="AE126" s="76" t="e">
        <f>AC126/AD126</f>
        <v>#DIV/0!</v>
      </c>
      <c r="AF126" s="76">
        <f t="shared" si="153"/>
        <v>14.910000000000002</v>
      </c>
      <c r="AG126" s="76">
        <f t="shared" si="153"/>
        <v>0</v>
      </c>
      <c r="AH126" s="76">
        <f t="shared" si="153"/>
        <v>0.14000000000000001</v>
      </c>
      <c r="AI126" s="76">
        <f t="shared" si="153"/>
        <v>0</v>
      </c>
      <c r="AJ126" s="76">
        <f t="shared" si="153"/>
        <v>5.3200000000000004E-2</v>
      </c>
      <c r="AK126" s="76">
        <f t="shared" si="153"/>
        <v>30.1</v>
      </c>
      <c r="AL126" s="76">
        <f t="shared" si="153"/>
        <v>57.050000000000004</v>
      </c>
      <c r="AM126" s="76">
        <f t="shared" si="153"/>
        <v>0</v>
      </c>
      <c r="AN126" s="76">
        <f>E126/D126*100</f>
        <v>3059.0000000000005</v>
      </c>
      <c r="AP126" s="74" t="s">
        <v>103</v>
      </c>
      <c r="AQ126" s="46">
        <v>100</v>
      </c>
      <c r="AR126" s="93">
        <v>3059</v>
      </c>
      <c r="AS126" s="93">
        <v>744</v>
      </c>
      <c r="AT126" s="93">
        <v>82.2</v>
      </c>
      <c r="AU126" s="93">
        <f>AT126*37</f>
        <v>3041.4</v>
      </c>
      <c r="AV126" s="93">
        <v>0.6</v>
      </c>
      <c r="AW126" s="93">
        <f>AV126*17</f>
        <v>10.199999999999999</v>
      </c>
      <c r="AX126" s="93">
        <v>0.6</v>
      </c>
      <c r="AY126" s="93">
        <f>AX126*16</f>
        <v>9.6</v>
      </c>
      <c r="AZ126" s="93">
        <v>0</v>
      </c>
      <c r="BA126" s="93">
        <v>0</v>
      </c>
      <c r="BB126" s="93">
        <v>0</v>
      </c>
      <c r="BC126" s="93">
        <v>0</v>
      </c>
      <c r="BD126" s="93">
        <v>1.51</v>
      </c>
      <c r="BE126" s="93">
        <v>52.1</v>
      </c>
      <c r="BF126" s="93">
        <f>BE126*37</f>
        <v>1927.7</v>
      </c>
      <c r="BG126" s="93">
        <v>20.9</v>
      </c>
      <c r="BH126" s="93">
        <v>2.8</v>
      </c>
      <c r="BI126" s="93">
        <v>0.6</v>
      </c>
      <c r="BJ126" s="93">
        <v>0</v>
      </c>
      <c r="BK126" s="93">
        <v>213</v>
      </c>
      <c r="BL126" s="93">
        <v>0</v>
      </c>
      <c r="BM126" s="93">
        <v>2</v>
      </c>
      <c r="BN126" s="93">
        <v>0</v>
      </c>
      <c r="BO126" s="93">
        <v>0.76</v>
      </c>
      <c r="BP126" s="93">
        <v>430</v>
      </c>
      <c r="BQ126" s="93">
        <v>815</v>
      </c>
      <c r="BR126" s="93">
        <v>0</v>
      </c>
    </row>
    <row r="127" spans="1:70" s="77" customFormat="1">
      <c r="A127" s="46" t="s">
        <v>213</v>
      </c>
      <c r="B127" s="46">
        <v>300</v>
      </c>
      <c r="C127" s="74" t="s">
        <v>212</v>
      </c>
      <c r="D127" s="16">
        <v>11.9</v>
      </c>
      <c r="E127" s="75">
        <f t="shared" si="146"/>
        <v>263.50170000000003</v>
      </c>
      <c r="F127" s="76">
        <f t="shared" si="146"/>
        <v>63.038684210526327</v>
      </c>
      <c r="G127" s="76">
        <f t="shared" si="146"/>
        <v>3.6057000000000001</v>
      </c>
      <c r="H127" s="76">
        <f t="shared" si="146"/>
        <v>133.41090000000003</v>
      </c>
      <c r="I127" s="75">
        <f>H127/$E127*100</f>
        <v>50.629995935510095</v>
      </c>
      <c r="J127" s="76">
        <f t="shared" si="147"/>
        <v>0.99960000000000016</v>
      </c>
      <c r="K127" s="76">
        <f t="shared" si="147"/>
        <v>16.993200000000002</v>
      </c>
      <c r="L127" s="75">
        <f>K127/$E127*100</f>
        <v>6.4489906516732143</v>
      </c>
      <c r="M127" s="76">
        <f t="shared" si="148"/>
        <v>7.0686</v>
      </c>
      <c r="N127" s="76">
        <f t="shared" si="148"/>
        <v>113.0976</v>
      </c>
      <c r="O127" s="75">
        <f>N127/$E127*100</f>
        <v>42.921013412816691</v>
      </c>
      <c r="P127" s="76">
        <f t="shared" si="149"/>
        <v>0</v>
      </c>
      <c r="Q127" s="76">
        <f t="shared" si="149"/>
        <v>0</v>
      </c>
      <c r="R127" s="76">
        <f t="shared" si="149"/>
        <v>0</v>
      </c>
      <c r="S127" s="76">
        <f>R127*8.36</f>
        <v>0</v>
      </c>
      <c r="T127" s="75">
        <f>S127/$E127*100</f>
        <v>0</v>
      </c>
      <c r="U127" s="76">
        <f t="shared" si="150"/>
        <v>3.5700000000000003E-2</v>
      </c>
      <c r="V127" s="76">
        <f t="shared" si="150"/>
        <v>2.1182000000000003</v>
      </c>
      <c r="W127" s="76">
        <f>V127*37</f>
        <v>78.373400000000018</v>
      </c>
      <c r="X127" s="76">
        <f>W127/$E127*100</f>
        <v>29.743033915910221</v>
      </c>
      <c r="Y127" s="76">
        <f t="shared" si="151"/>
        <v>1.1305000000000001</v>
      </c>
      <c r="Z127" s="76">
        <f t="shared" si="151"/>
        <v>0.17850000000000002</v>
      </c>
      <c r="AA127" s="76">
        <f>V127/Y127</f>
        <v>1.8736842105263161</v>
      </c>
      <c r="AB127" s="76">
        <f>V127/Z127</f>
        <v>11.866666666666667</v>
      </c>
      <c r="AC127" s="76">
        <f t="shared" si="152"/>
        <v>6.7235000000000005</v>
      </c>
      <c r="AD127" s="76">
        <f t="shared" si="152"/>
        <v>0.34510000000000002</v>
      </c>
      <c r="AE127" s="76">
        <f>AC127/AD127</f>
        <v>19.482758620689655</v>
      </c>
      <c r="AF127" s="76">
        <f t="shared" si="153"/>
        <v>3.5700000000000003</v>
      </c>
      <c r="AG127" s="76">
        <f t="shared" si="153"/>
        <v>0</v>
      </c>
      <c r="AH127" s="76">
        <f t="shared" si="153"/>
        <v>8.8059999999999999E-2</v>
      </c>
      <c r="AI127" s="76">
        <f t="shared" si="153"/>
        <v>0</v>
      </c>
      <c r="AJ127" s="76">
        <f t="shared" si="153"/>
        <v>0</v>
      </c>
      <c r="AK127" s="76">
        <f t="shared" si="153"/>
        <v>4.7600000000000007</v>
      </c>
      <c r="AL127" s="76">
        <f t="shared" si="153"/>
        <v>0</v>
      </c>
      <c r="AM127" s="76">
        <f t="shared" si="153"/>
        <v>0</v>
      </c>
      <c r="AN127" s="76">
        <f>E127/D127*100</f>
        <v>2214.3000000000002</v>
      </c>
      <c r="AP127" s="74" t="s">
        <v>212</v>
      </c>
      <c r="AQ127" s="46">
        <v>100</v>
      </c>
      <c r="AR127" s="93">
        <v>2214.3000000000002</v>
      </c>
      <c r="AS127" s="93">
        <v>529.73684210526324</v>
      </c>
      <c r="AT127" s="93">
        <v>30.3</v>
      </c>
      <c r="AU127" s="93">
        <v>1121.1000000000001</v>
      </c>
      <c r="AV127" s="93">
        <v>8.4</v>
      </c>
      <c r="AW127" s="93">
        <v>142.80000000000001</v>
      </c>
      <c r="AX127" s="93">
        <v>59.4</v>
      </c>
      <c r="AY127" s="93">
        <v>950.4</v>
      </c>
      <c r="AZ127" s="93">
        <v>0</v>
      </c>
      <c r="BA127" s="93">
        <v>0</v>
      </c>
      <c r="BB127" s="93">
        <v>0</v>
      </c>
      <c r="BC127" s="93">
        <f>BB127*8.36</f>
        <v>0</v>
      </c>
      <c r="BD127" s="93">
        <v>0.3</v>
      </c>
      <c r="BE127" s="93">
        <v>17.8</v>
      </c>
      <c r="BF127" s="93">
        <v>658.6</v>
      </c>
      <c r="BG127" s="93">
        <v>9.5</v>
      </c>
      <c r="BH127" s="93">
        <v>1.5</v>
      </c>
      <c r="BI127" s="93">
        <v>56.5</v>
      </c>
      <c r="BJ127" s="93">
        <v>2.9</v>
      </c>
      <c r="BK127" s="93">
        <v>30</v>
      </c>
      <c r="BL127" s="93">
        <v>0</v>
      </c>
      <c r="BM127" s="93">
        <v>0.74</v>
      </c>
      <c r="BN127" s="93">
        <v>0</v>
      </c>
      <c r="BO127" s="93">
        <v>0</v>
      </c>
      <c r="BP127" s="93">
        <v>40</v>
      </c>
      <c r="BQ127" s="93">
        <v>0</v>
      </c>
      <c r="BR127" s="93">
        <v>0</v>
      </c>
    </row>
    <row r="128" spans="1:70" s="77" customFormat="1">
      <c r="A128" s="46" t="s">
        <v>213</v>
      </c>
      <c r="B128" s="46">
        <v>300</v>
      </c>
      <c r="C128" s="74" t="s">
        <v>102</v>
      </c>
      <c r="D128" s="16">
        <v>18.600000000000001</v>
      </c>
      <c r="E128" s="75">
        <f t="shared" si="146"/>
        <v>236.05260000000001</v>
      </c>
      <c r="F128" s="76">
        <f t="shared" si="146"/>
        <v>56.471913875598098</v>
      </c>
      <c r="G128" s="76">
        <f t="shared" si="146"/>
        <v>0</v>
      </c>
      <c r="H128" s="76">
        <f t="shared" si="146"/>
        <v>0</v>
      </c>
      <c r="I128" s="75">
        <f>H128/$E128*100</f>
        <v>0</v>
      </c>
      <c r="J128" s="76">
        <f t="shared" si="147"/>
        <v>5.5800000000000009E-2</v>
      </c>
      <c r="K128" s="76">
        <f t="shared" si="147"/>
        <v>0.94860000000000011</v>
      </c>
      <c r="L128" s="75">
        <f>K128/$E128*100</f>
        <v>0.4018595855330549</v>
      </c>
      <c r="M128" s="76">
        <f t="shared" si="148"/>
        <v>14.694000000000003</v>
      </c>
      <c r="N128" s="76">
        <f t="shared" si="148"/>
        <v>235.10400000000004</v>
      </c>
      <c r="O128" s="75">
        <f>N128/$E128*100</f>
        <v>99.598140414466968</v>
      </c>
      <c r="P128" s="76">
        <f t="shared" si="149"/>
        <v>0</v>
      </c>
      <c r="Q128" s="76">
        <f t="shared" si="149"/>
        <v>0</v>
      </c>
      <c r="R128" s="76">
        <f t="shared" si="149"/>
        <v>0</v>
      </c>
      <c r="S128" s="76">
        <f>R128*8.36</f>
        <v>0</v>
      </c>
      <c r="T128" s="75">
        <f>S128/$E128*100</f>
        <v>0</v>
      </c>
      <c r="U128" s="76">
        <f t="shared" si="150"/>
        <v>0.12648000000000004</v>
      </c>
      <c r="V128" s="76">
        <f t="shared" si="150"/>
        <v>0</v>
      </c>
      <c r="W128" s="76">
        <f>V128*37</f>
        <v>0</v>
      </c>
      <c r="X128" s="76">
        <f>W128/$E128*100</f>
        <v>0</v>
      </c>
      <c r="Y128" s="76">
        <f t="shared" si="151"/>
        <v>0</v>
      </c>
      <c r="Z128" s="76">
        <f t="shared" si="151"/>
        <v>0</v>
      </c>
      <c r="AA128" s="76" t="e">
        <f>V128/Y128</f>
        <v>#DIV/0!</v>
      </c>
      <c r="AB128" s="76" t="e">
        <f>V128/Z128</f>
        <v>#DIV/0!</v>
      </c>
      <c r="AC128" s="76">
        <f t="shared" si="152"/>
        <v>14.694000000000003</v>
      </c>
      <c r="AD128" s="76">
        <f t="shared" si="152"/>
        <v>0</v>
      </c>
      <c r="AE128" s="76" t="e">
        <f>AC128/AD128</f>
        <v>#DIV/0!</v>
      </c>
      <c r="AF128" s="76">
        <f t="shared" si="153"/>
        <v>0</v>
      </c>
      <c r="AG128" s="76">
        <f t="shared" si="153"/>
        <v>0</v>
      </c>
      <c r="AH128" s="76">
        <f t="shared" si="153"/>
        <v>0</v>
      </c>
      <c r="AI128" s="76">
        <f t="shared" si="153"/>
        <v>0</v>
      </c>
      <c r="AJ128" s="76">
        <f t="shared" si="153"/>
        <v>0</v>
      </c>
      <c r="AK128" s="76">
        <f t="shared" si="153"/>
        <v>0</v>
      </c>
      <c r="AL128" s="76">
        <f t="shared" si="153"/>
        <v>0</v>
      </c>
      <c r="AM128" s="76">
        <f t="shared" si="153"/>
        <v>0</v>
      </c>
      <c r="AN128" s="76">
        <f>E128/D128*100</f>
        <v>1269.0999999999999</v>
      </c>
      <c r="AP128" s="74" t="s">
        <v>102</v>
      </c>
      <c r="AQ128" s="46">
        <v>100</v>
      </c>
      <c r="AR128" s="93">
        <v>1269.0999999999999</v>
      </c>
      <c r="AS128" s="93">
        <v>303.61244019138758</v>
      </c>
      <c r="AT128" s="93">
        <v>0</v>
      </c>
      <c r="AU128" s="93">
        <v>0</v>
      </c>
      <c r="AV128" s="93">
        <v>0.3</v>
      </c>
      <c r="AW128" s="93">
        <v>5.0999999999999996</v>
      </c>
      <c r="AX128" s="93">
        <v>79</v>
      </c>
      <c r="AY128" s="93">
        <v>1264</v>
      </c>
      <c r="AZ128" s="93">
        <v>0</v>
      </c>
      <c r="BA128" s="93">
        <v>0</v>
      </c>
      <c r="BB128" s="93">
        <v>0</v>
      </c>
      <c r="BC128" s="93">
        <f>BB128*8.36</f>
        <v>0</v>
      </c>
      <c r="BD128" s="93">
        <v>0.68</v>
      </c>
      <c r="BE128" s="93">
        <v>0</v>
      </c>
      <c r="BF128" s="93">
        <v>0</v>
      </c>
      <c r="BG128" s="93">
        <v>0</v>
      </c>
      <c r="BH128" s="93">
        <v>0</v>
      </c>
      <c r="BI128" s="93">
        <v>79</v>
      </c>
      <c r="BJ128" s="93">
        <v>0</v>
      </c>
      <c r="BK128" s="93">
        <v>0</v>
      </c>
      <c r="BL128" s="93">
        <v>0</v>
      </c>
      <c r="BM128" s="93">
        <v>0</v>
      </c>
      <c r="BN128" s="93">
        <v>0</v>
      </c>
      <c r="BO128" s="93">
        <v>0</v>
      </c>
      <c r="BP128" s="93">
        <v>0</v>
      </c>
      <c r="BQ128" s="93">
        <v>0</v>
      </c>
      <c r="BR128" s="93">
        <v>0</v>
      </c>
    </row>
    <row r="129" spans="1:70" s="77" customFormat="1">
      <c r="A129" s="46"/>
      <c r="C129" s="88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P129" s="74"/>
      <c r="BC129" s="76"/>
      <c r="BR129" s="79"/>
    </row>
    <row r="130" spans="1:70" s="77" customFormat="1">
      <c r="A130" s="46"/>
      <c r="C130" s="88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P130" s="74"/>
      <c r="BC130" s="76"/>
      <c r="BR130" s="79"/>
    </row>
    <row r="131" spans="1:70" s="46" customFormat="1">
      <c r="B131" s="77"/>
      <c r="C131" s="78" t="s">
        <v>26</v>
      </c>
      <c r="D131" s="77">
        <f t="shared" ref="D131:AN131" si="154">SUM(D111:D128)</f>
        <v>522.4</v>
      </c>
      <c r="E131" s="79">
        <f t="shared" si="154"/>
        <v>2778.9029182857148</v>
      </c>
      <c r="F131" s="79">
        <f t="shared" si="154"/>
        <v>663.63804743677372</v>
      </c>
      <c r="G131" s="79">
        <f t="shared" si="154"/>
        <v>22.58755</v>
      </c>
      <c r="H131" s="79">
        <f t="shared" si="154"/>
        <v>835.73935000000006</v>
      </c>
      <c r="I131" s="79" t="e">
        <f t="shared" si="154"/>
        <v>#DIV/0!</v>
      </c>
      <c r="J131" s="79">
        <f t="shared" si="154"/>
        <v>24.591128571428573</v>
      </c>
      <c r="K131" s="79">
        <f t="shared" si="154"/>
        <v>418.04918571428573</v>
      </c>
      <c r="L131" s="79" t="e">
        <f t="shared" si="154"/>
        <v>#DIV/0!</v>
      </c>
      <c r="M131" s="79">
        <f t="shared" si="154"/>
        <v>91.742628571428583</v>
      </c>
      <c r="N131" s="79">
        <f t="shared" si="154"/>
        <v>1467.8820571428573</v>
      </c>
      <c r="O131" s="79" t="e">
        <f t="shared" si="154"/>
        <v>#DIV/0!</v>
      </c>
      <c r="P131" s="79">
        <f t="shared" si="154"/>
        <v>0</v>
      </c>
      <c r="Q131" s="79">
        <f t="shared" si="154"/>
        <v>0</v>
      </c>
      <c r="R131" s="79">
        <f t="shared" si="154"/>
        <v>7.7069142857142863</v>
      </c>
      <c r="S131" s="79">
        <f t="shared" si="154"/>
        <v>64.429803428571418</v>
      </c>
      <c r="T131" s="79" t="e">
        <f t="shared" si="154"/>
        <v>#DIV/0!</v>
      </c>
      <c r="U131" s="79">
        <f t="shared" si="154"/>
        <v>1.6746300000000005</v>
      </c>
      <c r="V131" s="79">
        <f t="shared" si="154"/>
        <v>11.6591</v>
      </c>
      <c r="W131" s="79">
        <f t="shared" si="154"/>
        <v>431.38670000000002</v>
      </c>
      <c r="X131" s="79" t="e">
        <f t="shared" si="154"/>
        <v>#DIV/0!</v>
      </c>
      <c r="Y131" s="79">
        <f t="shared" si="154"/>
        <v>5.6946999999999992</v>
      </c>
      <c r="Z131" s="79">
        <f t="shared" si="154"/>
        <v>0.90724285714285713</v>
      </c>
      <c r="AA131" s="79" t="e">
        <f t="shared" si="154"/>
        <v>#DIV/0!</v>
      </c>
      <c r="AB131" s="79" t="e">
        <f t="shared" si="154"/>
        <v>#DIV/0!</v>
      </c>
      <c r="AC131" s="79">
        <f t="shared" si="154"/>
        <v>31.636285714285716</v>
      </c>
      <c r="AD131" s="79">
        <f t="shared" si="154"/>
        <v>0.56945714285714288</v>
      </c>
      <c r="AE131" s="79" t="e">
        <f t="shared" si="154"/>
        <v>#DIV/0!</v>
      </c>
      <c r="AF131" s="79">
        <f t="shared" si="154"/>
        <v>21.102600000000002</v>
      </c>
      <c r="AG131" s="79">
        <f t="shared" si="154"/>
        <v>1.4820571428571427</v>
      </c>
      <c r="AH131" s="79">
        <f t="shared" si="154"/>
        <v>1.7763471428571429</v>
      </c>
      <c r="AI131" s="79">
        <f t="shared" si="154"/>
        <v>39.320285714285703</v>
      </c>
      <c r="AJ131" s="79">
        <f t="shared" si="154"/>
        <v>5.3200000000000004E-2</v>
      </c>
      <c r="AK131" s="79">
        <f t="shared" si="154"/>
        <v>893.96101428571444</v>
      </c>
      <c r="AL131" s="79">
        <f t="shared" si="154"/>
        <v>57.752100000000006</v>
      </c>
      <c r="AM131" s="79">
        <f t="shared" si="154"/>
        <v>79.992400000000004</v>
      </c>
      <c r="AN131" s="79">
        <f t="shared" si="154"/>
        <v>18519.178857142855</v>
      </c>
      <c r="BC131" s="76"/>
      <c r="BR131" s="79"/>
    </row>
    <row r="132" spans="1:70" s="46" customFormat="1">
      <c r="A132" s="77"/>
      <c r="B132" s="77"/>
      <c r="C132" s="78" t="s">
        <v>3</v>
      </c>
      <c r="D132" s="77"/>
      <c r="E132" s="80">
        <f>SUM(G132,J132,M132,R132)</f>
        <v>2786.1003962857149</v>
      </c>
      <c r="F132" s="81"/>
      <c r="G132" s="80">
        <f>G131*37</f>
        <v>835.73935000000006</v>
      </c>
      <c r="H132" s="80"/>
      <c r="I132" s="80"/>
      <c r="J132" s="80">
        <f>J131*17</f>
        <v>418.04918571428573</v>
      </c>
      <c r="K132" s="80"/>
      <c r="L132" s="80"/>
      <c r="M132" s="80">
        <f>M131*16</f>
        <v>1467.8820571428573</v>
      </c>
      <c r="N132" s="81"/>
      <c r="O132" s="80"/>
      <c r="P132" s="81"/>
      <c r="Q132" s="79"/>
      <c r="R132" s="80">
        <f>R131*8.36</f>
        <v>64.429803428571432</v>
      </c>
      <c r="S132" s="81"/>
      <c r="T132" s="80"/>
      <c r="U132" s="79"/>
      <c r="V132" s="79"/>
      <c r="W132" s="79"/>
      <c r="X132" s="80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BC132" s="76"/>
      <c r="BR132" s="76"/>
    </row>
    <row r="133" spans="1:70" s="46" customFormat="1">
      <c r="A133" s="77"/>
      <c r="B133" s="77"/>
      <c r="C133" s="78" t="s">
        <v>46</v>
      </c>
      <c r="D133" s="77"/>
      <c r="E133" s="79"/>
      <c r="F133" s="79"/>
      <c r="G133" s="81">
        <f>G132/$E132*100</f>
        <v>29.996742081303481</v>
      </c>
      <c r="H133" s="81"/>
      <c r="I133" s="80"/>
      <c r="J133" s="81">
        <f>J132/$E132*100</f>
        <v>15.00481412197519</v>
      </c>
      <c r="K133" s="81"/>
      <c r="L133" s="80"/>
      <c r="M133" s="81">
        <f>M132/$E132*100</f>
        <v>52.685899585663243</v>
      </c>
      <c r="N133" s="79"/>
      <c r="O133" s="80"/>
      <c r="P133" s="79"/>
      <c r="Q133" s="79"/>
      <c r="R133" s="81">
        <f>R132/$E132*100</f>
        <v>2.3125442110580767</v>
      </c>
      <c r="S133" s="79"/>
      <c r="T133" s="80"/>
      <c r="U133" s="79"/>
      <c r="V133" s="79"/>
      <c r="W133" s="79"/>
      <c r="X133" s="80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BC133" s="76"/>
      <c r="BR133" s="76"/>
    </row>
    <row r="134" spans="1:70" s="46" customFormat="1">
      <c r="A134" s="77"/>
      <c r="B134" s="77"/>
      <c r="C134" s="78" t="s">
        <v>47</v>
      </c>
      <c r="D134" s="82">
        <f>E132/D131*100</f>
        <v>533.3270283854738</v>
      </c>
      <c r="E134" s="79"/>
      <c r="F134" s="79"/>
      <c r="K134" s="79"/>
      <c r="L134" s="80"/>
      <c r="M134" s="79"/>
      <c r="N134" s="79"/>
      <c r="O134" s="80">
        <f>SUM(M133:R133)</f>
        <v>54.998443796721318</v>
      </c>
      <c r="P134" s="79"/>
      <c r="Q134" s="79"/>
      <c r="R134" s="79"/>
      <c r="S134" s="79"/>
      <c r="T134" s="80"/>
      <c r="U134" s="79"/>
      <c r="V134" s="79"/>
      <c r="W134" s="79"/>
      <c r="X134" s="80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BC134" s="76"/>
      <c r="BR134" s="76"/>
    </row>
    <row r="135" spans="1:70" s="46" customFormat="1">
      <c r="A135" s="77"/>
      <c r="B135" s="77"/>
      <c r="C135" s="78"/>
      <c r="D135" s="79"/>
      <c r="E135" s="79"/>
      <c r="F135" s="79"/>
      <c r="K135" s="79"/>
      <c r="L135" s="80"/>
      <c r="M135" s="79"/>
      <c r="N135" s="79"/>
      <c r="O135" s="80"/>
      <c r="P135" s="79"/>
      <c r="Q135" s="79"/>
      <c r="R135" s="79"/>
      <c r="S135" s="79"/>
      <c r="T135" s="80"/>
      <c r="U135" s="79"/>
      <c r="V135" s="79"/>
      <c r="W135" s="79"/>
      <c r="X135" s="80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BC135" s="76"/>
      <c r="BR135" s="76"/>
    </row>
    <row r="136" spans="1:70" s="70" customFormat="1">
      <c r="B136" s="84"/>
      <c r="C136" s="85"/>
      <c r="E136" s="71"/>
      <c r="F136" s="72"/>
      <c r="G136" s="73"/>
      <c r="H136" s="72"/>
      <c r="I136" s="71"/>
      <c r="J136" s="73"/>
      <c r="K136" s="72"/>
      <c r="L136" s="71"/>
      <c r="M136" s="73"/>
      <c r="N136" s="72"/>
      <c r="O136" s="71"/>
      <c r="P136" s="72"/>
      <c r="Q136" s="72"/>
      <c r="R136" s="73"/>
      <c r="S136" s="72"/>
      <c r="T136" s="71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P136" s="85"/>
      <c r="AQ136" s="85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6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</row>
    <row r="137" spans="1:70" s="77" customFormat="1"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79"/>
      <c r="Q137" s="79"/>
      <c r="R137" s="81"/>
      <c r="S137" s="81"/>
      <c r="T137" s="81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BC137" s="76"/>
      <c r="BR137" s="79"/>
    </row>
    <row r="138" spans="1:70">
      <c r="A138" s="48" t="s">
        <v>216</v>
      </c>
      <c r="B138" s="48">
        <v>100</v>
      </c>
      <c r="C138" s="74" t="s">
        <v>108</v>
      </c>
      <c r="D138" s="95">
        <v>7.8</v>
      </c>
      <c r="E138" s="75">
        <f t="shared" ref="E138:H140" si="155">AR138*($D138/$AQ138)</f>
        <v>288.28800000000001</v>
      </c>
      <c r="F138" s="76">
        <f t="shared" si="155"/>
        <v>70.122</v>
      </c>
      <c r="G138" s="76">
        <f t="shared" si="155"/>
        <v>7.7922000000000002</v>
      </c>
      <c r="H138" s="76">
        <f t="shared" si="155"/>
        <v>288.31139999999999</v>
      </c>
      <c r="I138" s="75">
        <f>H138/$E138*100</f>
        <v>100.00811688311688</v>
      </c>
      <c r="J138" s="76">
        <f t="shared" ref="J138:K140" si="156">AV138*($D138/$AQ138)</f>
        <v>0</v>
      </c>
      <c r="K138" s="76">
        <f t="shared" si="156"/>
        <v>0</v>
      </c>
      <c r="L138" s="75">
        <f>K138/$E138*100</f>
        <v>0</v>
      </c>
      <c r="M138" s="76">
        <f t="shared" ref="M138:N140" si="157">AX138*($D138/$AQ138)</f>
        <v>0</v>
      </c>
      <c r="N138" s="76">
        <f t="shared" si="157"/>
        <v>0</v>
      </c>
      <c r="O138" s="75">
        <f>N138/$E138*100</f>
        <v>0</v>
      </c>
      <c r="P138" s="76">
        <f t="shared" ref="P138:R140" si="158">AZ138*($D138/$AQ138)</f>
        <v>0</v>
      </c>
      <c r="Q138" s="76">
        <f t="shared" si="158"/>
        <v>0</v>
      </c>
      <c r="R138" s="76">
        <f t="shared" si="158"/>
        <v>0</v>
      </c>
      <c r="S138" s="76">
        <f>R138*8.36</f>
        <v>0</v>
      </c>
      <c r="T138" s="75">
        <f>S138/$E138*100</f>
        <v>0</v>
      </c>
      <c r="U138" s="76">
        <f t="shared" ref="U138:V140" si="159">BD138*($D138/$AQ138)</f>
        <v>0</v>
      </c>
      <c r="V138" s="76">
        <f t="shared" si="159"/>
        <v>0.93599999999999994</v>
      </c>
      <c r="W138" s="76">
        <f>V138*37</f>
        <v>34.631999999999998</v>
      </c>
      <c r="X138" s="76">
        <f>W138/$E138*100</f>
        <v>12.012987012987011</v>
      </c>
      <c r="Y138" s="76">
        <f t="shared" ref="Y138:Z140" si="160">BG138*($D138/$AQ138)</f>
        <v>1.599</v>
      </c>
      <c r="Z138" s="76">
        <f t="shared" si="160"/>
        <v>4.9530000000000003</v>
      </c>
      <c r="AA138" s="76">
        <f>V138/Y138</f>
        <v>0.58536585365853655</v>
      </c>
      <c r="AB138" s="76">
        <f>V138/Z138</f>
        <v>0.18897637795275588</v>
      </c>
      <c r="AC138" s="76">
        <f t="shared" ref="AC138:AD140" si="161">BI138*($D138/$AQ138)</f>
        <v>0</v>
      </c>
      <c r="AD138" s="76">
        <f t="shared" si="161"/>
        <v>0</v>
      </c>
      <c r="AE138" s="76" t="e">
        <f>AC138/AD138</f>
        <v>#DIV/0!</v>
      </c>
      <c r="AF138" s="76">
        <f t="shared" ref="AF138:AM140" si="162">BK138*($D138/$AQ138)</f>
        <v>0</v>
      </c>
      <c r="AG138" s="76">
        <f t="shared" si="162"/>
        <v>0</v>
      </c>
      <c r="AH138" s="76">
        <f t="shared" si="162"/>
        <v>3.8391599999999997</v>
      </c>
      <c r="AI138" s="76">
        <f t="shared" si="162"/>
        <v>0</v>
      </c>
      <c r="AJ138" s="76">
        <f t="shared" si="162"/>
        <v>0</v>
      </c>
      <c r="AK138" s="76">
        <f t="shared" si="162"/>
        <v>0</v>
      </c>
      <c r="AL138" s="76">
        <f t="shared" si="162"/>
        <v>0</v>
      </c>
      <c r="AM138" s="76">
        <f t="shared" si="162"/>
        <v>0</v>
      </c>
      <c r="AN138" s="76">
        <f>E138/D138*100</f>
        <v>3696</v>
      </c>
      <c r="AO138" s="31"/>
      <c r="AP138" s="74" t="s">
        <v>108</v>
      </c>
      <c r="AQ138" s="46">
        <v>100</v>
      </c>
      <c r="AR138" s="76">
        <v>3696</v>
      </c>
      <c r="AS138" s="76">
        <v>899</v>
      </c>
      <c r="AT138" s="76">
        <v>99.9</v>
      </c>
      <c r="AU138" s="76">
        <f>AT138*37</f>
        <v>3696.3</v>
      </c>
      <c r="AV138" s="76">
        <v>0</v>
      </c>
      <c r="AW138" s="76">
        <f>AV138*17</f>
        <v>0</v>
      </c>
      <c r="AX138" s="76">
        <v>0</v>
      </c>
      <c r="AY138" s="76">
        <f>AX138*16</f>
        <v>0</v>
      </c>
      <c r="AZ138" s="76">
        <v>0</v>
      </c>
      <c r="BA138" s="76">
        <v>0</v>
      </c>
      <c r="BB138" s="76">
        <v>0</v>
      </c>
      <c r="BC138" s="76">
        <f>BB138*8.36</f>
        <v>0</v>
      </c>
      <c r="BD138" s="76">
        <v>0</v>
      </c>
      <c r="BE138" s="76">
        <v>12</v>
      </c>
      <c r="BF138" s="76">
        <f>BE138*37</f>
        <v>444</v>
      </c>
      <c r="BG138" s="76">
        <v>20.5</v>
      </c>
      <c r="BH138" s="76">
        <v>63.5</v>
      </c>
      <c r="BI138" s="76">
        <v>0</v>
      </c>
      <c r="BJ138" s="76">
        <v>0</v>
      </c>
      <c r="BK138" s="76">
        <v>0</v>
      </c>
      <c r="BL138" s="76">
        <v>0</v>
      </c>
      <c r="BM138" s="76">
        <v>49.22</v>
      </c>
      <c r="BN138" s="76">
        <v>0</v>
      </c>
      <c r="BO138" s="49">
        <v>0</v>
      </c>
      <c r="BP138" s="49">
        <v>0</v>
      </c>
      <c r="BQ138" s="49">
        <v>0</v>
      </c>
      <c r="BR138" s="76">
        <v>0</v>
      </c>
    </row>
    <row r="139" spans="1:70">
      <c r="A139" s="48" t="s">
        <v>216</v>
      </c>
      <c r="B139" s="48">
        <v>100</v>
      </c>
      <c r="C139" s="74" t="s">
        <v>85</v>
      </c>
      <c r="D139" s="95">
        <v>57.9</v>
      </c>
      <c r="E139" s="75">
        <f t="shared" si="155"/>
        <v>384.34019999999992</v>
      </c>
      <c r="F139" s="76">
        <f t="shared" si="155"/>
        <v>91.947416267942572</v>
      </c>
      <c r="G139" s="76">
        <f t="shared" si="155"/>
        <v>6.7163999999999993</v>
      </c>
      <c r="H139" s="76">
        <f t="shared" si="155"/>
        <v>248.50679999999997</v>
      </c>
      <c r="I139" s="75">
        <f>H139/$E139*100</f>
        <v>64.658029526965947</v>
      </c>
      <c r="J139" s="76">
        <f t="shared" si="156"/>
        <v>7.9901999999999997</v>
      </c>
      <c r="K139" s="76">
        <f t="shared" si="156"/>
        <v>135.83340000000001</v>
      </c>
      <c r="L139" s="75">
        <f>K139/$E139*100</f>
        <v>35.34197047303406</v>
      </c>
      <c r="M139" s="76">
        <f t="shared" si="157"/>
        <v>0</v>
      </c>
      <c r="N139" s="76">
        <f t="shared" si="157"/>
        <v>0</v>
      </c>
      <c r="O139" s="75">
        <f>N139/$E139*100</f>
        <v>0</v>
      </c>
      <c r="P139" s="76">
        <f t="shared" si="158"/>
        <v>0</v>
      </c>
      <c r="Q139" s="76">
        <f t="shared" si="158"/>
        <v>0</v>
      </c>
      <c r="R139" s="76">
        <f t="shared" si="158"/>
        <v>0</v>
      </c>
      <c r="S139" s="76">
        <f>R139*8.36</f>
        <v>0</v>
      </c>
      <c r="T139" s="75">
        <f>S139/$E139*100</f>
        <v>0</v>
      </c>
      <c r="U139" s="76">
        <f t="shared" si="159"/>
        <v>0.21712499999999998</v>
      </c>
      <c r="V139" s="76">
        <f t="shared" si="159"/>
        <v>1.9106999999999998</v>
      </c>
      <c r="W139" s="76">
        <f>V139*37</f>
        <v>70.695899999999995</v>
      </c>
      <c r="X139" s="76">
        <f>W139/$E139*100</f>
        <v>18.394094606809283</v>
      </c>
      <c r="Y139" s="76">
        <f t="shared" si="160"/>
        <v>2.8949999999999996</v>
      </c>
      <c r="Z139" s="76">
        <f t="shared" si="160"/>
        <v>0.75269999999999992</v>
      </c>
      <c r="AA139" s="76">
        <f>V139/Y139</f>
        <v>0.66</v>
      </c>
      <c r="AB139" s="76">
        <f>V139/Z139</f>
        <v>2.5384615384615383</v>
      </c>
      <c r="AC139" s="76">
        <f t="shared" si="161"/>
        <v>0</v>
      </c>
      <c r="AD139" s="76">
        <f t="shared" si="161"/>
        <v>0</v>
      </c>
      <c r="AE139" s="76" t="e">
        <f>AC139/AD139</f>
        <v>#DIV/0!</v>
      </c>
      <c r="AF139" s="76">
        <f t="shared" si="162"/>
        <v>240.285</v>
      </c>
      <c r="AG139" s="76">
        <f t="shared" si="162"/>
        <v>0</v>
      </c>
      <c r="AH139" s="76">
        <f t="shared" si="162"/>
        <v>0.69479999999999997</v>
      </c>
      <c r="AI139" s="76">
        <f t="shared" si="162"/>
        <v>0</v>
      </c>
      <c r="AJ139" s="76">
        <f t="shared" si="162"/>
        <v>1.1000999999999999</v>
      </c>
      <c r="AK139" s="76">
        <f t="shared" si="162"/>
        <v>0</v>
      </c>
      <c r="AL139" s="76">
        <f t="shared" si="162"/>
        <v>118.69499999999999</v>
      </c>
      <c r="AM139" s="76">
        <f t="shared" si="162"/>
        <v>0</v>
      </c>
      <c r="AN139" s="76">
        <f>E139/D139*100</f>
        <v>663.8</v>
      </c>
      <c r="AO139" s="30"/>
      <c r="AP139" s="74" t="s">
        <v>85</v>
      </c>
      <c r="AQ139" s="46">
        <v>100</v>
      </c>
      <c r="AR139" s="76">
        <v>663.8</v>
      </c>
      <c r="AS139" s="76">
        <v>158.80382775119617</v>
      </c>
      <c r="AT139" s="76">
        <v>11.6</v>
      </c>
      <c r="AU139" s="76">
        <f>AT139*37</f>
        <v>429.2</v>
      </c>
      <c r="AV139" s="76">
        <v>13.8</v>
      </c>
      <c r="AW139" s="76">
        <f>AV139*17</f>
        <v>234.60000000000002</v>
      </c>
      <c r="AX139" s="76">
        <v>0</v>
      </c>
      <c r="AY139" s="76">
        <f>AX139*16</f>
        <v>0</v>
      </c>
      <c r="AZ139" s="76">
        <v>0</v>
      </c>
      <c r="BA139" s="76">
        <v>0</v>
      </c>
      <c r="BB139" s="76">
        <v>0</v>
      </c>
      <c r="BC139" s="76">
        <f>BB139*8.36</f>
        <v>0</v>
      </c>
      <c r="BD139" s="76">
        <v>0.375</v>
      </c>
      <c r="BE139" s="76">
        <v>3.3</v>
      </c>
      <c r="BF139" s="76">
        <f>BE139*37</f>
        <v>122.1</v>
      </c>
      <c r="BG139" s="76">
        <v>5</v>
      </c>
      <c r="BH139" s="76">
        <v>1.3</v>
      </c>
      <c r="BI139" s="76">
        <v>0</v>
      </c>
      <c r="BJ139" s="76">
        <v>0</v>
      </c>
      <c r="BK139" s="76">
        <v>415</v>
      </c>
      <c r="BL139" s="76">
        <v>0</v>
      </c>
      <c r="BM139" s="76">
        <v>1.2</v>
      </c>
      <c r="BN139" s="76">
        <v>0</v>
      </c>
      <c r="BO139" s="49">
        <v>1.9</v>
      </c>
      <c r="BP139" s="49">
        <v>0</v>
      </c>
      <c r="BQ139" s="49">
        <v>205</v>
      </c>
      <c r="BR139" s="76">
        <v>0</v>
      </c>
    </row>
    <row r="140" spans="1:70" s="46" customFormat="1">
      <c r="A140" s="48" t="s">
        <v>216</v>
      </c>
      <c r="B140" s="95">
        <v>100</v>
      </c>
      <c r="C140" s="74" t="s">
        <v>129</v>
      </c>
      <c r="D140" s="95">
        <v>2</v>
      </c>
      <c r="E140" s="75">
        <f t="shared" si="155"/>
        <v>37.053333333333335</v>
      </c>
      <c r="F140" s="76">
        <f t="shared" si="155"/>
        <v>8.8644338118022343</v>
      </c>
      <c r="G140" s="76">
        <f t="shared" si="155"/>
        <v>0.96</v>
      </c>
      <c r="H140" s="76">
        <f t="shared" si="155"/>
        <v>35.520000000000003</v>
      </c>
      <c r="I140" s="75">
        <f>H140/$E140*100</f>
        <v>95.861820798848512</v>
      </c>
      <c r="J140" s="76">
        <f t="shared" si="156"/>
        <v>0.04</v>
      </c>
      <c r="K140" s="76">
        <f t="shared" si="156"/>
        <v>0.68</v>
      </c>
      <c r="L140" s="75">
        <f>K140/$E140*100</f>
        <v>1.8351925152932709</v>
      </c>
      <c r="M140" s="76">
        <f t="shared" si="157"/>
        <v>5.3333333333333399E-2</v>
      </c>
      <c r="N140" s="76">
        <f t="shared" si="157"/>
        <v>0.85333333333333439</v>
      </c>
      <c r="O140" s="75">
        <f>N140/$E140*100</f>
        <v>2.3029866858582251</v>
      </c>
      <c r="P140" s="76">
        <f t="shared" si="158"/>
        <v>0</v>
      </c>
      <c r="Q140" s="76">
        <f t="shared" si="158"/>
        <v>0</v>
      </c>
      <c r="R140" s="76">
        <f t="shared" si="158"/>
        <v>0</v>
      </c>
      <c r="S140" s="76">
        <f>R140*8.36</f>
        <v>0</v>
      </c>
      <c r="T140" s="75">
        <f>S140/$E140*100</f>
        <v>0</v>
      </c>
      <c r="U140" s="76">
        <f t="shared" si="159"/>
        <v>1.8666666666666651E-3</v>
      </c>
      <c r="V140" s="76">
        <f t="shared" si="159"/>
        <v>0.6</v>
      </c>
      <c r="W140" s="76">
        <f>V140*37</f>
        <v>22.2</v>
      </c>
      <c r="X140" s="76">
        <f>W140/$E140*100</f>
        <v>59.913637999280311</v>
      </c>
      <c r="Y140" s="76">
        <f t="shared" si="160"/>
        <v>0.28000000000000003</v>
      </c>
      <c r="Z140" s="76">
        <f t="shared" si="160"/>
        <v>2.6666666666666599E-2</v>
      </c>
      <c r="AA140" s="76">
        <f>V140/Y140</f>
        <v>2.1428571428571428</v>
      </c>
      <c r="AB140" s="76">
        <f>V140/Z140</f>
        <v>22.500000000000057</v>
      </c>
      <c r="AC140" s="76">
        <f t="shared" si="161"/>
        <v>5.3333333333333399E-2</v>
      </c>
      <c r="AD140" s="76">
        <f t="shared" si="161"/>
        <v>0</v>
      </c>
      <c r="AE140" s="76" t="e">
        <f>AC140/AD140</f>
        <v>#DIV/0!</v>
      </c>
      <c r="AF140" s="76">
        <f t="shared" si="162"/>
        <v>2.6</v>
      </c>
      <c r="AG140" s="76">
        <f t="shared" si="162"/>
        <v>0</v>
      </c>
      <c r="AH140" s="76">
        <f t="shared" si="162"/>
        <v>2.6666666666666599E-2</v>
      </c>
      <c r="AI140" s="76">
        <f t="shared" si="162"/>
        <v>2.6666666666666599E-2</v>
      </c>
      <c r="AJ140" s="76">
        <f t="shared" si="162"/>
        <v>0</v>
      </c>
      <c r="AK140" s="76">
        <f t="shared" si="162"/>
        <v>6.5066666666666597</v>
      </c>
      <c r="AL140" s="76">
        <f t="shared" si="162"/>
        <v>12</v>
      </c>
      <c r="AM140" s="76">
        <f t="shared" si="162"/>
        <v>0</v>
      </c>
      <c r="AN140" s="76">
        <f>E140/D140*100</f>
        <v>1852.6666666666667</v>
      </c>
      <c r="AO140" s="31"/>
      <c r="AP140" s="74" t="s">
        <v>129</v>
      </c>
      <c r="AQ140" s="46">
        <v>100</v>
      </c>
      <c r="AR140" s="76">
        <v>1852.6666666666667</v>
      </c>
      <c r="AS140" s="76">
        <v>443.22169059011168</v>
      </c>
      <c r="AT140" s="76">
        <v>48</v>
      </c>
      <c r="AU140" s="76">
        <v>1776</v>
      </c>
      <c r="AV140" s="76">
        <v>2</v>
      </c>
      <c r="AW140" s="76">
        <v>34</v>
      </c>
      <c r="AX140" s="76">
        <v>2.6666666666666701</v>
      </c>
      <c r="AY140" s="76">
        <v>42.666666666666721</v>
      </c>
      <c r="AZ140" s="76">
        <v>0</v>
      </c>
      <c r="BA140" s="76">
        <v>0</v>
      </c>
      <c r="BB140" s="76">
        <v>0</v>
      </c>
      <c r="BC140" s="76">
        <v>0</v>
      </c>
      <c r="BD140" s="76">
        <v>9.3333333333333254E-2</v>
      </c>
      <c r="BE140" s="76">
        <v>30</v>
      </c>
      <c r="BF140" s="76">
        <v>1110</v>
      </c>
      <c r="BG140" s="76">
        <v>14</v>
      </c>
      <c r="BH140" s="76">
        <v>1.3333333333333299</v>
      </c>
      <c r="BI140" s="76">
        <v>2.6666666666666701</v>
      </c>
      <c r="BJ140" s="76">
        <v>0</v>
      </c>
      <c r="BK140" s="76">
        <v>130</v>
      </c>
      <c r="BL140" s="76">
        <v>0</v>
      </c>
      <c r="BM140" s="76">
        <v>1.3333333333333299</v>
      </c>
      <c r="BN140" s="76">
        <v>1.3333333333333299</v>
      </c>
      <c r="BO140" s="76">
        <v>0</v>
      </c>
      <c r="BP140" s="76">
        <v>325.33333333333297</v>
      </c>
      <c r="BQ140" s="76">
        <v>600</v>
      </c>
      <c r="BR140" s="76">
        <v>0</v>
      </c>
    </row>
    <row r="141" spans="1:70">
      <c r="A141" s="48" t="s">
        <v>216</v>
      </c>
      <c r="B141" s="48">
        <v>100</v>
      </c>
      <c r="C141" s="74"/>
      <c r="D141" s="96"/>
      <c r="E141" s="75"/>
      <c r="F141" s="76"/>
      <c r="G141" s="76"/>
      <c r="H141" s="76"/>
      <c r="I141" s="75"/>
      <c r="J141" s="76"/>
      <c r="K141" s="76"/>
      <c r="L141" s="75"/>
      <c r="M141" s="76"/>
      <c r="N141" s="76"/>
      <c r="O141" s="75"/>
      <c r="P141" s="76"/>
      <c r="Q141" s="76"/>
      <c r="R141" s="76"/>
      <c r="S141" s="76"/>
      <c r="T141" s="75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30"/>
      <c r="AP141" s="74"/>
      <c r="AQ141" s="4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49"/>
      <c r="BP141" s="49"/>
      <c r="BQ141" s="49"/>
      <c r="BR141" s="76"/>
    </row>
    <row r="142" spans="1:70">
      <c r="A142" s="48" t="s">
        <v>216</v>
      </c>
      <c r="B142" s="48">
        <v>100</v>
      </c>
      <c r="C142" s="74" t="s">
        <v>190</v>
      </c>
      <c r="D142" s="95">
        <v>0</v>
      </c>
      <c r="E142" s="75">
        <f t="shared" ref="E142:H147" si="163">AR142*($D142/$AQ142)</f>
        <v>0</v>
      </c>
      <c r="F142" s="76">
        <f t="shared" si="163"/>
        <v>0</v>
      </c>
      <c r="G142" s="76">
        <f t="shared" si="163"/>
        <v>0</v>
      </c>
      <c r="H142" s="76">
        <f t="shared" si="163"/>
        <v>0</v>
      </c>
      <c r="I142" s="75" t="e">
        <f t="shared" ref="I142:I147" si="164">H142/$E142*100</f>
        <v>#DIV/0!</v>
      </c>
      <c r="J142" s="76">
        <f t="shared" ref="J142:K147" si="165">AV142*($D142/$AQ142)</f>
        <v>0</v>
      </c>
      <c r="K142" s="76">
        <f t="shared" si="165"/>
        <v>0</v>
      </c>
      <c r="L142" s="75" t="e">
        <f t="shared" ref="L142:L147" si="166">K142/$E142*100</f>
        <v>#DIV/0!</v>
      </c>
      <c r="M142" s="76">
        <f t="shared" ref="M142:N147" si="167">AX142*($D142/$AQ142)</f>
        <v>0</v>
      </c>
      <c r="N142" s="76">
        <f t="shared" si="167"/>
        <v>0</v>
      </c>
      <c r="O142" s="75" t="e">
        <f t="shared" ref="O142:O147" si="168">N142/$E142*100</f>
        <v>#DIV/0!</v>
      </c>
      <c r="P142" s="76">
        <f t="shared" ref="P142:R147" si="169">AZ142*($D142/$AQ142)</f>
        <v>0</v>
      </c>
      <c r="Q142" s="76">
        <f t="shared" si="169"/>
        <v>0</v>
      </c>
      <c r="R142" s="76">
        <f t="shared" si="169"/>
        <v>0</v>
      </c>
      <c r="S142" s="76">
        <f t="shared" ref="S142:S147" si="170">R142*8.36</f>
        <v>0</v>
      </c>
      <c r="T142" s="75" t="e">
        <f t="shared" ref="T142:T147" si="171">S142/$E142*100</f>
        <v>#DIV/0!</v>
      </c>
      <c r="U142" s="76">
        <f t="shared" ref="U142:V147" si="172">BD142*($D142/$AQ142)</f>
        <v>0</v>
      </c>
      <c r="V142" s="76">
        <f t="shared" si="172"/>
        <v>0</v>
      </c>
      <c r="W142" s="76">
        <f t="shared" ref="W142:W147" si="173">V142*37</f>
        <v>0</v>
      </c>
      <c r="X142" s="76" t="e">
        <f t="shared" ref="X142:X147" si="174">W142/$E142*100</f>
        <v>#DIV/0!</v>
      </c>
      <c r="Y142" s="76">
        <f t="shared" ref="Y142:Z147" si="175">BG142*($D142/$AQ142)</f>
        <v>0</v>
      </c>
      <c r="Z142" s="76">
        <f t="shared" si="175"/>
        <v>0</v>
      </c>
      <c r="AA142" s="76" t="e">
        <f t="shared" ref="AA142:AA147" si="176">V142/Y142</f>
        <v>#DIV/0!</v>
      </c>
      <c r="AB142" s="76" t="e">
        <f t="shared" ref="AB142:AB147" si="177">V142/Z142</f>
        <v>#DIV/0!</v>
      </c>
      <c r="AC142" s="76">
        <f t="shared" ref="AC142:AD147" si="178">BI142*($D142/$AQ142)</f>
        <v>0</v>
      </c>
      <c r="AD142" s="76">
        <f t="shared" si="178"/>
        <v>0</v>
      </c>
      <c r="AE142" s="76" t="e">
        <f t="shared" ref="AE142:AE147" si="179">AC142/AD142</f>
        <v>#DIV/0!</v>
      </c>
      <c r="AF142" s="76">
        <f t="shared" ref="AF142:AM143" si="180">BK142*($D142/$AQ142)</f>
        <v>0</v>
      </c>
      <c r="AG142" s="76">
        <f t="shared" si="180"/>
        <v>0</v>
      </c>
      <c r="AH142" s="76">
        <f t="shared" si="180"/>
        <v>0</v>
      </c>
      <c r="AI142" s="76">
        <f t="shared" si="180"/>
        <v>0</v>
      </c>
      <c r="AJ142" s="76">
        <f t="shared" si="180"/>
        <v>0</v>
      </c>
      <c r="AK142" s="76">
        <f t="shared" si="180"/>
        <v>0</v>
      </c>
      <c r="AL142" s="76">
        <f t="shared" si="180"/>
        <v>0</v>
      </c>
      <c r="AM142" s="76">
        <f t="shared" si="180"/>
        <v>0</v>
      </c>
      <c r="AN142" s="76" t="e">
        <f t="shared" ref="AN142:AN147" si="181">E142/D142*100</f>
        <v>#DIV/0!</v>
      </c>
      <c r="AO142" s="30"/>
      <c r="AP142" s="74" t="s">
        <v>105</v>
      </c>
      <c r="AQ142" s="46">
        <v>100</v>
      </c>
      <c r="AR142" s="76">
        <v>195.3</v>
      </c>
      <c r="AS142" s="76">
        <v>46.722488038277518</v>
      </c>
      <c r="AT142" s="76">
        <v>1.6</v>
      </c>
      <c r="AU142" s="76">
        <f>AT142*37</f>
        <v>59.2</v>
      </c>
      <c r="AV142" s="76">
        <v>3.3</v>
      </c>
      <c r="AW142" s="76">
        <f>AV142*17</f>
        <v>56.099999999999994</v>
      </c>
      <c r="AX142" s="76">
        <v>5</v>
      </c>
      <c r="AY142" s="76">
        <f>AX142*16</f>
        <v>80</v>
      </c>
      <c r="AZ142" s="76">
        <v>0</v>
      </c>
      <c r="BA142" s="76">
        <v>0</v>
      </c>
      <c r="BB142" s="76">
        <v>0</v>
      </c>
      <c r="BC142" s="76">
        <f>BB142*8.36</f>
        <v>0</v>
      </c>
      <c r="BD142" s="76">
        <v>0.13750000000000001</v>
      </c>
      <c r="BE142" s="76">
        <v>1</v>
      </c>
      <c r="BF142" s="76">
        <f>BE142*37</f>
        <v>37</v>
      </c>
      <c r="BG142" s="76">
        <v>0.5</v>
      </c>
      <c r="BH142" s="76">
        <v>0</v>
      </c>
      <c r="BI142" s="76">
        <v>5</v>
      </c>
      <c r="BJ142" s="76">
        <v>0</v>
      </c>
      <c r="BK142" s="76">
        <v>7</v>
      </c>
      <c r="BL142" s="76">
        <v>0</v>
      </c>
      <c r="BM142" s="76">
        <v>0.05</v>
      </c>
      <c r="BN142" s="76">
        <v>1</v>
      </c>
      <c r="BO142" s="49">
        <v>0</v>
      </c>
      <c r="BP142" s="49">
        <v>9</v>
      </c>
      <c r="BQ142" s="49">
        <v>21</v>
      </c>
      <c r="BR142" s="76">
        <v>0</v>
      </c>
    </row>
    <row r="143" spans="1:70">
      <c r="A143" s="48" t="s">
        <v>216</v>
      </c>
      <c r="B143" s="48">
        <v>100</v>
      </c>
      <c r="C143" s="74" t="s">
        <v>84</v>
      </c>
      <c r="D143" s="95">
        <v>80</v>
      </c>
      <c r="E143" s="75">
        <f t="shared" si="163"/>
        <v>0</v>
      </c>
      <c r="F143" s="76">
        <f t="shared" si="163"/>
        <v>0</v>
      </c>
      <c r="G143" s="76">
        <f t="shared" si="163"/>
        <v>0</v>
      </c>
      <c r="H143" s="76">
        <f t="shared" si="163"/>
        <v>0</v>
      </c>
      <c r="I143" s="75" t="e">
        <f t="shared" si="164"/>
        <v>#DIV/0!</v>
      </c>
      <c r="J143" s="76">
        <f t="shared" si="165"/>
        <v>0</v>
      </c>
      <c r="K143" s="76">
        <f t="shared" si="165"/>
        <v>0</v>
      </c>
      <c r="L143" s="75" t="e">
        <f t="shared" si="166"/>
        <v>#DIV/0!</v>
      </c>
      <c r="M143" s="76">
        <f t="shared" si="167"/>
        <v>0</v>
      </c>
      <c r="N143" s="76">
        <f t="shared" si="167"/>
        <v>0</v>
      </c>
      <c r="O143" s="75" t="e">
        <f t="shared" si="168"/>
        <v>#DIV/0!</v>
      </c>
      <c r="P143" s="76">
        <f t="shared" si="169"/>
        <v>0</v>
      </c>
      <c r="Q143" s="76">
        <f t="shared" si="169"/>
        <v>0</v>
      </c>
      <c r="R143" s="76">
        <f t="shared" si="169"/>
        <v>0</v>
      </c>
      <c r="S143" s="76">
        <f t="shared" si="170"/>
        <v>0</v>
      </c>
      <c r="T143" s="75" t="e">
        <f t="shared" si="171"/>
        <v>#DIV/0!</v>
      </c>
      <c r="U143" s="76">
        <f t="shared" si="172"/>
        <v>0</v>
      </c>
      <c r="V143" s="76">
        <f t="shared" si="172"/>
        <v>0</v>
      </c>
      <c r="W143" s="76">
        <f t="shared" si="173"/>
        <v>0</v>
      </c>
      <c r="X143" s="76" t="e">
        <f t="shared" si="174"/>
        <v>#DIV/0!</v>
      </c>
      <c r="Y143" s="76">
        <f t="shared" si="175"/>
        <v>0</v>
      </c>
      <c r="Z143" s="76">
        <f t="shared" si="175"/>
        <v>0</v>
      </c>
      <c r="AA143" s="76" t="e">
        <f t="shared" si="176"/>
        <v>#DIV/0!</v>
      </c>
      <c r="AB143" s="76" t="e">
        <f t="shared" si="177"/>
        <v>#DIV/0!</v>
      </c>
      <c r="AC143" s="76">
        <f t="shared" si="178"/>
        <v>0</v>
      </c>
      <c r="AD143" s="76">
        <f t="shared" si="178"/>
        <v>0</v>
      </c>
      <c r="AE143" s="76" t="e">
        <f t="shared" si="179"/>
        <v>#DIV/0!</v>
      </c>
      <c r="AF143" s="76">
        <f t="shared" si="180"/>
        <v>0</v>
      </c>
      <c r="AG143" s="76">
        <f t="shared" si="180"/>
        <v>0</v>
      </c>
      <c r="AH143" s="76">
        <f t="shared" si="180"/>
        <v>0</v>
      </c>
      <c r="AI143" s="76">
        <f t="shared" si="180"/>
        <v>0</v>
      </c>
      <c r="AJ143" s="76">
        <f t="shared" si="180"/>
        <v>0</v>
      </c>
      <c r="AK143" s="76">
        <f t="shared" si="180"/>
        <v>0</v>
      </c>
      <c r="AL143" s="76">
        <f t="shared" si="180"/>
        <v>0</v>
      </c>
      <c r="AM143" s="76">
        <f t="shared" si="180"/>
        <v>0</v>
      </c>
      <c r="AN143" s="76">
        <f t="shared" si="181"/>
        <v>0</v>
      </c>
      <c r="AO143" s="30"/>
      <c r="AP143" s="74" t="s">
        <v>84</v>
      </c>
      <c r="AQ143" s="46">
        <v>100</v>
      </c>
      <c r="AR143" s="76">
        <v>0</v>
      </c>
      <c r="AS143" s="76">
        <v>0</v>
      </c>
      <c r="AT143" s="76">
        <v>0</v>
      </c>
      <c r="AU143" s="76">
        <v>0</v>
      </c>
      <c r="AV143" s="76">
        <v>0</v>
      </c>
      <c r="AW143" s="76">
        <v>0</v>
      </c>
      <c r="AX143" s="76">
        <v>0</v>
      </c>
      <c r="AY143" s="76">
        <v>0</v>
      </c>
      <c r="AZ143" s="76">
        <v>0</v>
      </c>
      <c r="BA143" s="76">
        <v>0</v>
      </c>
      <c r="BB143" s="76">
        <v>0</v>
      </c>
      <c r="BC143" s="76">
        <v>0</v>
      </c>
      <c r="BD143" s="76">
        <v>0</v>
      </c>
      <c r="BE143" s="76">
        <v>0</v>
      </c>
      <c r="BF143" s="76">
        <v>0</v>
      </c>
      <c r="BG143" s="76">
        <v>0</v>
      </c>
      <c r="BH143" s="76">
        <v>0</v>
      </c>
      <c r="BI143" s="76">
        <v>0</v>
      </c>
      <c r="BJ143" s="76">
        <v>0</v>
      </c>
      <c r="BK143" s="76">
        <v>0</v>
      </c>
      <c r="BL143" s="76">
        <v>0</v>
      </c>
      <c r="BM143" s="76">
        <v>0</v>
      </c>
      <c r="BN143" s="76">
        <v>0</v>
      </c>
      <c r="BO143" s="49">
        <v>0</v>
      </c>
      <c r="BP143" s="49">
        <v>0</v>
      </c>
      <c r="BQ143" s="49">
        <v>0</v>
      </c>
      <c r="BR143" s="76">
        <v>0</v>
      </c>
    </row>
    <row r="144" spans="1:70">
      <c r="A144" s="48" t="s">
        <v>216</v>
      </c>
      <c r="B144" s="48">
        <v>100</v>
      </c>
      <c r="C144" s="74" t="s">
        <v>217</v>
      </c>
      <c r="D144" s="46">
        <v>76.099999999999994</v>
      </c>
      <c r="E144" s="75">
        <f t="shared" si="163"/>
        <v>1065.3999999999999</v>
      </c>
      <c r="F144" s="76">
        <f t="shared" si="163"/>
        <v>254.17399999999998</v>
      </c>
      <c r="G144" s="76">
        <f t="shared" si="163"/>
        <v>1.5219999999999998</v>
      </c>
      <c r="H144" s="76">
        <f t="shared" si="163"/>
        <v>56.313999999999993</v>
      </c>
      <c r="I144" s="75">
        <f t="shared" si="164"/>
        <v>5.2857142857142856</v>
      </c>
      <c r="J144" s="76">
        <f t="shared" si="165"/>
        <v>5.3269999999999991</v>
      </c>
      <c r="K144" s="76">
        <f t="shared" si="165"/>
        <v>90.558999999999983</v>
      </c>
      <c r="L144" s="75">
        <f t="shared" si="166"/>
        <v>8.5</v>
      </c>
      <c r="M144" s="76">
        <f t="shared" si="167"/>
        <v>52.204599999999992</v>
      </c>
      <c r="N144" s="76">
        <f t="shared" si="167"/>
        <v>835.27359999999987</v>
      </c>
      <c r="O144" s="75">
        <f t="shared" si="168"/>
        <v>78.400000000000006</v>
      </c>
      <c r="P144" s="76">
        <f t="shared" si="169"/>
        <v>0</v>
      </c>
      <c r="Q144" s="76">
        <f t="shared" si="169"/>
        <v>0</v>
      </c>
      <c r="R144" s="76">
        <f t="shared" si="169"/>
        <v>4.3376999999999999</v>
      </c>
      <c r="S144" s="76">
        <f t="shared" si="170"/>
        <v>36.263171999999997</v>
      </c>
      <c r="T144" s="75">
        <f t="shared" si="171"/>
        <v>3.4037142857142855</v>
      </c>
      <c r="U144" s="76">
        <f t="shared" si="172"/>
        <v>0.95124999999999993</v>
      </c>
      <c r="V144" s="76">
        <f t="shared" si="172"/>
        <v>0.3044</v>
      </c>
      <c r="W144" s="76">
        <f t="shared" si="173"/>
        <v>11.2628</v>
      </c>
      <c r="X144" s="76">
        <f t="shared" si="174"/>
        <v>1.0571428571428574</v>
      </c>
      <c r="Y144" s="76">
        <f t="shared" si="175"/>
        <v>0</v>
      </c>
      <c r="Z144" s="76">
        <f t="shared" si="175"/>
        <v>0</v>
      </c>
      <c r="AA144" s="76" t="e">
        <f t="shared" si="176"/>
        <v>#DIV/0!</v>
      </c>
      <c r="AB144" s="76" t="e">
        <f t="shared" si="177"/>
        <v>#DIV/0!</v>
      </c>
      <c r="AC144" s="76">
        <f t="shared" si="178"/>
        <v>1.2936999999999999</v>
      </c>
      <c r="AD144" s="76">
        <f t="shared" si="178"/>
        <v>50.910899999999998</v>
      </c>
      <c r="AE144" s="76">
        <f t="shared" si="179"/>
        <v>2.5411061285500747E-2</v>
      </c>
      <c r="AF144" s="76"/>
      <c r="AG144" s="76"/>
      <c r="AH144" s="76"/>
      <c r="AI144" s="76"/>
      <c r="AJ144" s="76"/>
      <c r="AK144" s="76"/>
      <c r="AL144" s="76"/>
      <c r="AM144" s="76">
        <f>BR144*($D144/$AQ144)</f>
        <v>37.8217</v>
      </c>
      <c r="AN144" s="76">
        <f t="shared" si="181"/>
        <v>1400</v>
      </c>
      <c r="AO144" s="30"/>
      <c r="AP144" s="74" t="s">
        <v>217</v>
      </c>
      <c r="AQ144" s="46">
        <v>100</v>
      </c>
      <c r="AR144" s="76">
        <v>1400</v>
      </c>
      <c r="AS144" s="76">
        <v>334</v>
      </c>
      <c r="AT144" s="76">
        <v>2</v>
      </c>
      <c r="AU144" s="76">
        <f>AT144*37</f>
        <v>74</v>
      </c>
      <c r="AV144" s="76">
        <v>7</v>
      </c>
      <c r="AW144" s="76">
        <f>AV144*17</f>
        <v>119</v>
      </c>
      <c r="AX144" s="76">
        <v>68.599999999999994</v>
      </c>
      <c r="AY144" s="76">
        <f>AX144*16</f>
        <v>1097.5999999999999</v>
      </c>
      <c r="AZ144" s="76">
        <v>0</v>
      </c>
      <c r="BA144" s="76">
        <v>0</v>
      </c>
      <c r="BB144" s="76">
        <v>5.7</v>
      </c>
      <c r="BC144" s="76">
        <f>BB144*8.36</f>
        <v>47.652000000000001</v>
      </c>
      <c r="BD144" s="76">
        <v>1.25</v>
      </c>
      <c r="BE144" s="76">
        <v>0.4</v>
      </c>
      <c r="BF144" s="76">
        <f>BE144*37</f>
        <v>14.8</v>
      </c>
      <c r="BG144" s="76">
        <v>0</v>
      </c>
      <c r="BH144" s="76">
        <v>0</v>
      </c>
      <c r="BI144" s="76">
        <v>1.7</v>
      </c>
      <c r="BJ144" s="76">
        <v>66.900000000000006</v>
      </c>
      <c r="BK144" s="76"/>
      <c r="BL144" s="76"/>
      <c r="BM144" s="76"/>
      <c r="BN144" s="76"/>
      <c r="BO144" s="49"/>
      <c r="BP144" s="49"/>
      <c r="BQ144" s="49"/>
      <c r="BR144" s="76">
        <v>49.7</v>
      </c>
    </row>
    <row r="145" spans="1:70" s="46" customFormat="1">
      <c r="A145" s="48" t="s">
        <v>216</v>
      </c>
      <c r="B145" s="95">
        <v>100</v>
      </c>
      <c r="C145" s="74" t="s">
        <v>218</v>
      </c>
      <c r="D145" s="46">
        <v>26.2</v>
      </c>
      <c r="E145" s="75">
        <f t="shared" si="163"/>
        <v>446.08643999999998</v>
      </c>
      <c r="F145" s="76">
        <f t="shared" si="163"/>
        <v>106.66806</v>
      </c>
      <c r="G145" s="76">
        <f t="shared" si="163"/>
        <v>1.31</v>
      </c>
      <c r="H145" s="76">
        <f t="shared" si="163"/>
        <v>48.47</v>
      </c>
      <c r="I145" s="75">
        <f t="shared" si="164"/>
        <v>10.865607123139633</v>
      </c>
      <c r="J145" s="76">
        <f t="shared" si="165"/>
        <v>4.3649200000000006</v>
      </c>
      <c r="K145" s="76">
        <f t="shared" si="165"/>
        <v>74.203640000000007</v>
      </c>
      <c r="L145" s="75">
        <f t="shared" si="166"/>
        <v>16.634363510354632</v>
      </c>
      <c r="M145" s="76">
        <f t="shared" si="167"/>
        <v>17.4754</v>
      </c>
      <c r="N145" s="76">
        <f t="shared" si="167"/>
        <v>279.60640000000001</v>
      </c>
      <c r="O145" s="75">
        <f t="shared" si="168"/>
        <v>62.679869847646572</v>
      </c>
      <c r="P145" s="76">
        <f t="shared" si="169"/>
        <v>0</v>
      </c>
      <c r="Q145" s="76">
        <f t="shared" si="169"/>
        <v>0</v>
      </c>
      <c r="R145" s="76">
        <f t="shared" si="169"/>
        <v>5.24</v>
      </c>
      <c r="S145" s="76">
        <f t="shared" si="170"/>
        <v>43.806399999999996</v>
      </c>
      <c r="T145" s="75">
        <f t="shared" si="171"/>
        <v>9.8201595188591693</v>
      </c>
      <c r="U145" s="76">
        <f t="shared" si="172"/>
        <v>0</v>
      </c>
      <c r="V145" s="76">
        <f t="shared" si="172"/>
        <v>0</v>
      </c>
      <c r="W145" s="76">
        <f t="shared" si="173"/>
        <v>0</v>
      </c>
      <c r="X145" s="76">
        <f t="shared" si="174"/>
        <v>0</v>
      </c>
      <c r="Y145" s="76">
        <f t="shared" si="175"/>
        <v>0</v>
      </c>
      <c r="Z145" s="76">
        <f t="shared" si="175"/>
        <v>0</v>
      </c>
      <c r="AA145" s="76" t="e">
        <f t="shared" si="176"/>
        <v>#DIV/0!</v>
      </c>
      <c r="AB145" s="76" t="e">
        <f t="shared" si="177"/>
        <v>#DIV/0!</v>
      </c>
      <c r="AC145" s="76">
        <f t="shared" si="178"/>
        <v>0.78600000000000003</v>
      </c>
      <c r="AD145" s="76">
        <f t="shared" si="178"/>
        <v>0</v>
      </c>
      <c r="AE145" s="76" t="e">
        <f t="shared" si="179"/>
        <v>#DIV/0!</v>
      </c>
      <c r="AF145" s="76">
        <f t="shared" ref="AF145:AL147" si="182">BK145*($D145/$AQ145)</f>
        <v>0</v>
      </c>
      <c r="AG145" s="76">
        <f t="shared" si="182"/>
        <v>0</v>
      </c>
      <c r="AH145" s="76">
        <f t="shared" si="182"/>
        <v>0</v>
      </c>
      <c r="AI145" s="76">
        <f t="shared" si="182"/>
        <v>0</v>
      </c>
      <c r="AJ145" s="76">
        <f t="shared" si="182"/>
        <v>0</v>
      </c>
      <c r="AK145" s="76">
        <f t="shared" si="182"/>
        <v>0</v>
      </c>
      <c r="AL145" s="76">
        <f t="shared" si="182"/>
        <v>0</v>
      </c>
      <c r="AM145" s="76">
        <f>BR145*($D145/$AQ145)</f>
        <v>26.200000000000003</v>
      </c>
      <c r="AN145" s="76">
        <f t="shared" si="181"/>
        <v>1702.62</v>
      </c>
      <c r="AO145" s="31"/>
      <c r="AP145" s="74" t="s">
        <v>218</v>
      </c>
      <c r="AQ145" s="46">
        <v>100</v>
      </c>
      <c r="AR145" s="76">
        <v>1702.62</v>
      </c>
      <c r="AS145" s="76">
        <v>407.13</v>
      </c>
      <c r="AT145" s="76">
        <v>5</v>
      </c>
      <c r="AU145" s="76">
        <f>AT145*37</f>
        <v>185</v>
      </c>
      <c r="AV145" s="76">
        <v>16.66</v>
      </c>
      <c r="AW145" s="76">
        <f>AV145*17</f>
        <v>283.22000000000003</v>
      </c>
      <c r="AX145" s="76">
        <v>66.7</v>
      </c>
      <c r="AY145" s="76">
        <f>AX145*16</f>
        <v>1067.2</v>
      </c>
      <c r="AZ145" s="76">
        <v>0</v>
      </c>
      <c r="BA145" s="76">
        <v>0</v>
      </c>
      <c r="BB145" s="76">
        <v>20</v>
      </c>
      <c r="BC145" s="76">
        <f>BB145*8.36</f>
        <v>167.2</v>
      </c>
      <c r="BD145" s="76">
        <v>0</v>
      </c>
      <c r="BE145" s="76">
        <v>0</v>
      </c>
      <c r="BF145" s="76">
        <v>0</v>
      </c>
      <c r="BG145" s="76">
        <v>0</v>
      </c>
      <c r="BH145" s="76">
        <v>0</v>
      </c>
      <c r="BI145" s="76">
        <v>3</v>
      </c>
      <c r="BJ145" s="76">
        <v>0</v>
      </c>
      <c r="BK145" s="76">
        <v>0</v>
      </c>
      <c r="BL145" s="76">
        <v>0</v>
      </c>
      <c r="BM145" s="76">
        <v>0</v>
      </c>
      <c r="BN145" s="76">
        <v>0</v>
      </c>
      <c r="BO145" s="76">
        <v>0</v>
      </c>
      <c r="BP145" s="76">
        <v>0</v>
      </c>
      <c r="BQ145" s="76">
        <v>0</v>
      </c>
      <c r="BR145" s="76">
        <v>100</v>
      </c>
    </row>
    <row r="146" spans="1:70">
      <c r="A146" s="48" t="s">
        <v>216</v>
      </c>
      <c r="B146" s="95">
        <v>100</v>
      </c>
      <c r="C146" s="74" t="s">
        <v>78</v>
      </c>
      <c r="D146" s="95">
        <v>1</v>
      </c>
      <c r="E146" s="75">
        <f t="shared" si="163"/>
        <v>6.9319999999999995</v>
      </c>
      <c r="F146" s="76">
        <f t="shared" si="163"/>
        <v>1.6583732057416267</v>
      </c>
      <c r="G146" s="76">
        <f t="shared" si="163"/>
        <v>0</v>
      </c>
      <c r="H146" s="76">
        <f t="shared" si="163"/>
        <v>0</v>
      </c>
      <c r="I146" s="75">
        <f t="shared" si="164"/>
        <v>0</v>
      </c>
      <c r="J146" s="76">
        <f t="shared" si="165"/>
        <v>5.2000000000000005E-2</v>
      </c>
      <c r="K146" s="76">
        <f t="shared" si="165"/>
        <v>0.88400000000000012</v>
      </c>
      <c r="L146" s="75">
        <f t="shared" si="166"/>
        <v>12.752452394691288</v>
      </c>
      <c r="M146" s="76">
        <f t="shared" si="167"/>
        <v>0.378</v>
      </c>
      <c r="N146" s="76">
        <f t="shared" si="167"/>
        <v>6.048</v>
      </c>
      <c r="O146" s="75">
        <f t="shared" si="168"/>
        <v>87.247547605308711</v>
      </c>
      <c r="P146" s="76">
        <f t="shared" si="169"/>
        <v>0</v>
      </c>
      <c r="Q146" s="76">
        <f t="shared" si="169"/>
        <v>0</v>
      </c>
      <c r="R146" s="76">
        <f t="shared" si="169"/>
        <v>0</v>
      </c>
      <c r="S146" s="76">
        <f t="shared" si="170"/>
        <v>0</v>
      </c>
      <c r="T146" s="75">
        <f t="shared" si="171"/>
        <v>0</v>
      </c>
      <c r="U146" s="76">
        <f t="shared" si="172"/>
        <v>0.29499999999999998</v>
      </c>
      <c r="V146" s="76">
        <f t="shared" si="172"/>
        <v>0</v>
      </c>
      <c r="W146" s="76">
        <f t="shared" si="173"/>
        <v>0</v>
      </c>
      <c r="X146" s="76">
        <f t="shared" si="174"/>
        <v>0</v>
      </c>
      <c r="Y146" s="76">
        <f t="shared" si="175"/>
        <v>0</v>
      </c>
      <c r="Z146" s="76">
        <f t="shared" si="175"/>
        <v>0</v>
      </c>
      <c r="AA146" s="76" t="e">
        <f t="shared" si="176"/>
        <v>#DIV/0!</v>
      </c>
      <c r="AB146" s="76" t="e">
        <f t="shared" si="177"/>
        <v>#DIV/0!</v>
      </c>
      <c r="AC146" s="76">
        <f t="shared" si="178"/>
        <v>0</v>
      </c>
      <c r="AD146" s="76">
        <f t="shared" si="178"/>
        <v>0.378</v>
      </c>
      <c r="AE146" s="76">
        <f t="shared" si="179"/>
        <v>0</v>
      </c>
      <c r="AF146" s="76">
        <f t="shared" si="182"/>
        <v>0</v>
      </c>
      <c r="AG146" s="76">
        <f t="shared" si="182"/>
        <v>0</v>
      </c>
      <c r="AH146" s="76">
        <f t="shared" si="182"/>
        <v>0</v>
      </c>
      <c r="AI146" s="76">
        <f t="shared" si="182"/>
        <v>0</v>
      </c>
      <c r="AJ146" s="76">
        <f t="shared" si="182"/>
        <v>0</v>
      </c>
      <c r="AK146" s="76">
        <f t="shared" si="182"/>
        <v>0</v>
      </c>
      <c r="AL146" s="76">
        <f t="shared" si="182"/>
        <v>0</v>
      </c>
      <c r="AM146" s="76">
        <f>BR146*($D146/$AQ146)</f>
        <v>0</v>
      </c>
      <c r="AN146" s="76">
        <f t="shared" si="181"/>
        <v>693.19999999999993</v>
      </c>
      <c r="AO146" s="31"/>
      <c r="AP146" s="74" t="s">
        <v>78</v>
      </c>
      <c r="AQ146" s="46">
        <v>100</v>
      </c>
      <c r="AR146" s="76">
        <v>693.19999999999993</v>
      </c>
      <c r="AS146" s="76">
        <v>165.83732057416267</v>
      </c>
      <c r="AT146" s="76">
        <v>0</v>
      </c>
      <c r="AU146" s="76">
        <v>0</v>
      </c>
      <c r="AV146" s="76">
        <v>5.2</v>
      </c>
      <c r="AW146" s="76">
        <v>88.4</v>
      </c>
      <c r="AX146" s="76">
        <v>37.799999999999997</v>
      </c>
      <c r="AY146" s="76">
        <v>604.79999999999995</v>
      </c>
      <c r="AZ146" s="76">
        <v>0</v>
      </c>
      <c r="BA146" s="76">
        <v>0</v>
      </c>
      <c r="BB146" s="76">
        <v>0</v>
      </c>
      <c r="BC146" s="76">
        <v>0</v>
      </c>
      <c r="BD146" s="76">
        <v>29.5</v>
      </c>
      <c r="BE146" s="76">
        <v>0</v>
      </c>
      <c r="BF146" s="76">
        <v>0</v>
      </c>
      <c r="BG146" s="76">
        <v>0</v>
      </c>
      <c r="BH146" s="76">
        <v>0</v>
      </c>
      <c r="BI146" s="76">
        <v>0</v>
      </c>
      <c r="BJ146" s="76">
        <v>37.799999999999997</v>
      </c>
      <c r="BK146" s="76">
        <v>0</v>
      </c>
      <c r="BL146" s="76">
        <v>0</v>
      </c>
      <c r="BM146" s="76">
        <v>0</v>
      </c>
      <c r="BN146" s="76">
        <v>0</v>
      </c>
      <c r="BO146" s="76">
        <v>0</v>
      </c>
      <c r="BP146" s="76">
        <v>0</v>
      </c>
      <c r="BQ146" s="76">
        <v>0</v>
      </c>
      <c r="BR146" s="76">
        <v>0</v>
      </c>
    </row>
    <row r="147" spans="1:70">
      <c r="A147" s="48" t="s">
        <v>216</v>
      </c>
      <c r="B147" s="48">
        <v>100</v>
      </c>
      <c r="C147" s="74" t="s">
        <v>85</v>
      </c>
      <c r="D147" s="95">
        <v>24.3</v>
      </c>
      <c r="E147" s="75">
        <f t="shared" si="163"/>
        <v>161.30339999999998</v>
      </c>
      <c r="F147" s="76">
        <f t="shared" si="163"/>
        <v>38.589330143540664</v>
      </c>
      <c r="G147" s="76">
        <f t="shared" si="163"/>
        <v>2.8188</v>
      </c>
      <c r="H147" s="76">
        <f t="shared" si="163"/>
        <v>104.29559999999999</v>
      </c>
      <c r="I147" s="75">
        <f t="shared" si="164"/>
        <v>64.658029526965947</v>
      </c>
      <c r="J147" s="76">
        <f t="shared" si="165"/>
        <v>3.3534000000000002</v>
      </c>
      <c r="K147" s="76">
        <f t="shared" si="165"/>
        <v>57.007800000000003</v>
      </c>
      <c r="L147" s="75">
        <f t="shared" si="166"/>
        <v>35.341970473034053</v>
      </c>
      <c r="M147" s="76">
        <f t="shared" si="167"/>
        <v>0</v>
      </c>
      <c r="N147" s="76">
        <f t="shared" si="167"/>
        <v>0</v>
      </c>
      <c r="O147" s="75">
        <f t="shared" si="168"/>
        <v>0</v>
      </c>
      <c r="P147" s="76">
        <f t="shared" si="169"/>
        <v>0</v>
      </c>
      <c r="Q147" s="76">
        <f t="shared" si="169"/>
        <v>0</v>
      </c>
      <c r="R147" s="76">
        <f t="shared" si="169"/>
        <v>0</v>
      </c>
      <c r="S147" s="76">
        <f t="shared" si="170"/>
        <v>0</v>
      </c>
      <c r="T147" s="75">
        <f t="shared" si="171"/>
        <v>0</v>
      </c>
      <c r="U147" s="76">
        <f t="shared" si="172"/>
        <v>9.1124999999999998E-2</v>
      </c>
      <c r="V147" s="76">
        <f t="shared" si="172"/>
        <v>0.80189999999999995</v>
      </c>
      <c r="W147" s="76">
        <f t="shared" si="173"/>
        <v>29.670299999999997</v>
      </c>
      <c r="X147" s="76">
        <f t="shared" si="174"/>
        <v>18.394094606809279</v>
      </c>
      <c r="Y147" s="76">
        <f t="shared" si="175"/>
        <v>1.2149999999999999</v>
      </c>
      <c r="Z147" s="76">
        <f t="shared" si="175"/>
        <v>0.31590000000000001</v>
      </c>
      <c r="AA147" s="76">
        <f t="shared" si="176"/>
        <v>0.66</v>
      </c>
      <c r="AB147" s="76">
        <f t="shared" si="177"/>
        <v>2.5384615384615383</v>
      </c>
      <c r="AC147" s="76">
        <f t="shared" si="178"/>
        <v>0</v>
      </c>
      <c r="AD147" s="76">
        <f t="shared" si="178"/>
        <v>0</v>
      </c>
      <c r="AE147" s="76" t="e">
        <f t="shared" si="179"/>
        <v>#DIV/0!</v>
      </c>
      <c r="AF147" s="76">
        <f t="shared" si="182"/>
        <v>100.845</v>
      </c>
      <c r="AG147" s="76">
        <f t="shared" si="182"/>
        <v>0</v>
      </c>
      <c r="AH147" s="76">
        <f t="shared" si="182"/>
        <v>0.29159999999999997</v>
      </c>
      <c r="AI147" s="76">
        <f t="shared" si="182"/>
        <v>0</v>
      </c>
      <c r="AJ147" s="76">
        <f t="shared" si="182"/>
        <v>0.46169999999999994</v>
      </c>
      <c r="AK147" s="76">
        <f t="shared" si="182"/>
        <v>0</v>
      </c>
      <c r="AL147" s="76">
        <f t="shared" si="182"/>
        <v>49.814999999999998</v>
      </c>
      <c r="AM147" s="76">
        <f>BR147*($D147/$AQ147)</f>
        <v>0</v>
      </c>
      <c r="AN147" s="76">
        <f t="shared" si="181"/>
        <v>663.8</v>
      </c>
      <c r="AO147" s="30"/>
      <c r="AP147" s="74" t="s">
        <v>85</v>
      </c>
      <c r="AQ147" s="46">
        <v>100</v>
      </c>
      <c r="AR147" s="76">
        <v>663.8</v>
      </c>
      <c r="AS147" s="76">
        <v>158.80382775119617</v>
      </c>
      <c r="AT147" s="76">
        <v>11.6</v>
      </c>
      <c r="AU147" s="76">
        <f>AT147*37</f>
        <v>429.2</v>
      </c>
      <c r="AV147" s="76">
        <v>13.8</v>
      </c>
      <c r="AW147" s="76">
        <f>AV147*17</f>
        <v>234.60000000000002</v>
      </c>
      <c r="AX147" s="76">
        <v>0</v>
      </c>
      <c r="AY147" s="76">
        <f>AX147*16</f>
        <v>0</v>
      </c>
      <c r="AZ147" s="76">
        <v>0</v>
      </c>
      <c r="BA147" s="76">
        <v>0</v>
      </c>
      <c r="BB147" s="76">
        <v>0</v>
      </c>
      <c r="BC147" s="76">
        <f>BB147*8.36</f>
        <v>0</v>
      </c>
      <c r="BD147" s="76">
        <v>0.375</v>
      </c>
      <c r="BE147" s="76">
        <v>3.3</v>
      </c>
      <c r="BF147" s="76">
        <f>BE147*37</f>
        <v>122.1</v>
      </c>
      <c r="BG147" s="76">
        <v>5</v>
      </c>
      <c r="BH147" s="76">
        <v>1.3</v>
      </c>
      <c r="BI147" s="76">
        <v>0</v>
      </c>
      <c r="BJ147" s="76">
        <v>0</v>
      </c>
      <c r="BK147" s="76">
        <v>415</v>
      </c>
      <c r="BL147" s="76">
        <v>0</v>
      </c>
      <c r="BM147" s="76">
        <v>1.2</v>
      </c>
      <c r="BN147" s="76">
        <v>0</v>
      </c>
      <c r="BO147" s="49">
        <v>1.9</v>
      </c>
      <c r="BP147" s="49">
        <v>0</v>
      </c>
      <c r="BQ147" s="49">
        <v>205</v>
      </c>
      <c r="BR147" s="76">
        <v>0</v>
      </c>
    </row>
    <row r="148" spans="1:70">
      <c r="A148" s="48" t="s">
        <v>216</v>
      </c>
      <c r="B148" s="48">
        <v>100</v>
      </c>
      <c r="C148" s="74"/>
      <c r="D148" s="96"/>
      <c r="E148" s="75"/>
      <c r="F148" s="76"/>
      <c r="G148" s="76"/>
      <c r="H148" s="76"/>
      <c r="I148" s="75"/>
      <c r="J148" s="76"/>
      <c r="K148" s="76"/>
      <c r="L148" s="75"/>
      <c r="M148" s="76"/>
      <c r="N148" s="76"/>
      <c r="O148" s="75"/>
      <c r="P148" s="76"/>
      <c r="Q148" s="76"/>
      <c r="R148" s="76"/>
      <c r="S148" s="76"/>
      <c r="T148" s="75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30"/>
      <c r="AP148" s="74"/>
      <c r="AQ148" s="46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49"/>
      <c r="BP148" s="49"/>
      <c r="BQ148" s="49"/>
      <c r="BR148" s="76"/>
    </row>
    <row r="149" spans="1:70">
      <c r="A149" s="48" t="s">
        <v>216</v>
      </c>
      <c r="B149" s="48">
        <v>100</v>
      </c>
      <c r="C149" s="74" t="s">
        <v>219</v>
      </c>
      <c r="D149" s="93">
        <v>15.99</v>
      </c>
      <c r="E149" s="75">
        <f t="shared" ref="E149:H152" si="183">AR149*($D149/$AQ149)</f>
        <v>253.60140000000001</v>
      </c>
      <c r="F149" s="76">
        <f t="shared" si="183"/>
        <v>59.962500000000006</v>
      </c>
      <c r="G149" s="76">
        <f t="shared" si="183"/>
        <v>0.62361</v>
      </c>
      <c r="H149" s="76">
        <f t="shared" si="183"/>
        <v>23.07357</v>
      </c>
      <c r="I149" s="75">
        <f>H149/$E149*100</f>
        <v>9.0983606557377037</v>
      </c>
      <c r="J149" s="76">
        <f t="shared" ref="J149:K152" si="184">AV149*($D149/$AQ149)</f>
        <v>1.5510300000000001</v>
      </c>
      <c r="K149" s="76">
        <f t="shared" si="184"/>
        <v>26.367509999999999</v>
      </c>
      <c r="L149" s="75">
        <f>K149/$E149*100</f>
        <v>10.397225725094577</v>
      </c>
      <c r="M149" s="76">
        <f t="shared" ref="M149:N152" si="185">AX149*($D149/$AQ149)</f>
        <v>12.44022</v>
      </c>
      <c r="N149" s="76">
        <f t="shared" si="185"/>
        <v>199.04352</v>
      </c>
      <c r="O149" s="75">
        <f>N149/$E149*100</f>
        <v>78.486759142496837</v>
      </c>
      <c r="P149" s="76">
        <f t="shared" ref="P149:R152" si="186">AZ149*($D149/$AQ149)</f>
        <v>0</v>
      </c>
      <c r="Q149" s="76">
        <f t="shared" si="186"/>
        <v>0</v>
      </c>
      <c r="R149" s="76">
        <f t="shared" si="186"/>
        <v>0.81549000000000005</v>
      </c>
      <c r="S149" s="76">
        <f>R149*8.36</f>
        <v>6.8174963999999996</v>
      </c>
      <c r="T149" s="75">
        <f>S149/$E149*100</f>
        <v>2.68827238335435</v>
      </c>
      <c r="U149" s="76">
        <f t="shared" ref="U149:V152" si="187">BD149*($D149/$AQ149)</f>
        <v>6.3960000000000006E-3</v>
      </c>
      <c r="V149" s="76">
        <f t="shared" si="187"/>
        <v>0.15990000000000001</v>
      </c>
      <c r="W149" s="76">
        <f>V149*37</f>
        <v>5.9163000000000006</v>
      </c>
      <c r="X149" s="76">
        <f>W149/$E149*100</f>
        <v>2.3329129886506936</v>
      </c>
      <c r="Y149" s="76">
        <f t="shared" ref="Y149:Z152" si="188">BG149*($D149/$AQ149)</f>
        <v>0</v>
      </c>
      <c r="Z149" s="76">
        <f t="shared" si="188"/>
        <v>0</v>
      </c>
      <c r="AA149" s="76" t="e">
        <f>V149/Y149</f>
        <v>#DIV/0!</v>
      </c>
      <c r="AB149" s="76" t="e">
        <f>V149/Z149</f>
        <v>#DIV/0!</v>
      </c>
      <c r="AC149" s="76">
        <f t="shared" ref="AC149:AD152" si="189">BI149*($D149/$AQ149)</f>
        <v>9.5940000000000011E-2</v>
      </c>
      <c r="AD149" s="76">
        <f t="shared" si="189"/>
        <v>0</v>
      </c>
      <c r="AE149" s="76" t="e">
        <f>AC149/AD149</f>
        <v>#DIV/0!</v>
      </c>
      <c r="AF149" s="76">
        <f t="shared" ref="AF149:AM152" si="190">BK149*($D149/$AQ149)</f>
        <v>0</v>
      </c>
      <c r="AG149" s="76">
        <f t="shared" si="190"/>
        <v>0</v>
      </c>
      <c r="AH149" s="76">
        <f t="shared" si="190"/>
        <v>0</v>
      </c>
      <c r="AI149" s="76">
        <f t="shared" si="190"/>
        <v>0</v>
      </c>
      <c r="AJ149" s="76">
        <f t="shared" si="190"/>
        <v>0</v>
      </c>
      <c r="AK149" s="76">
        <f t="shared" si="190"/>
        <v>0</v>
      </c>
      <c r="AL149" s="76">
        <f t="shared" si="190"/>
        <v>0</v>
      </c>
      <c r="AM149" s="76">
        <f t="shared" si="190"/>
        <v>15.990000000000002</v>
      </c>
      <c r="AN149" s="76">
        <f>E149/D149*100</f>
        <v>1586.0000000000002</v>
      </c>
      <c r="AO149" s="30"/>
      <c r="AP149" s="74" t="s">
        <v>220</v>
      </c>
      <c r="AQ149" s="46">
        <v>100</v>
      </c>
      <c r="AR149" s="76">
        <v>1586</v>
      </c>
      <c r="AS149" s="76">
        <v>375</v>
      </c>
      <c r="AT149" s="76">
        <v>3.9</v>
      </c>
      <c r="AU149" s="76">
        <f>AT149*37</f>
        <v>144.29999999999998</v>
      </c>
      <c r="AV149" s="76">
        <v>9.6999999999999993</v>
      </c>
      <c r="AW149" s="76">
        <f>AV149*17</f>
        <v>164.89999999999998</v>
      </c>
      <c r="AX149" s="76">
        <v>77.8</v>
      </c>
      <c r="AY149" s="76">
        <f>AX149*16</f>
        <v>1244.8</v>
      </c>
      <c r="AZ149" s="76">
        <v>0</v>
      </c>
      <c r="BA149" s="76">
        <v>0</v>
      </c>
      <c r="BB149" s="76">
        <v>5.0999999999999996</v>
      </c>
      <c r="BC149" s="76">
        <f>BB149*8.36</f>
        <v>42.635999999999996</v>
      </c>
      <c r="BD149" s="76">
        <v>0.04</v>
      </c>
      <c r="BE149" s="76">
        <v>1</v>
      </c>
      <c r="BF149" s="76">
        <f>BE149*37</f>
        <v>37</v>
      </c>
      <c r="BG149" s="76">
        <v>0</v>
      </c>
      <c r="BH149" s="76">
        <v>0</v>
      </c>
      <c r="BI149" s="76">
        <v>0.6</v>
      </c>
      <c r="BJ149" s="76">
        <v>0</v>
      </c>
      <c r="BK149" s="76">
        <v>0</v>
      </c>
      <c r="BL149" s="76">
        <v>0</v>
      </c>
      <c r="BM149" s="76">
        <v>0</v>
      </c>
      <c r="BN149" s="76">
        <v>0</v>
      </c>
      <c r="BO149" s="49">
        <v>0</v>
      </c>
      <c r="BP149" s="49">
        <v>0</v>
      </c>
      <c r="BQ149" s="49">
        <v>0</v>
      </c>
      <c r="BR149" s="76">
        <v>100</v>
      </c>
    </row>
    <row r="150" spans="1:70">
      <c r="A150" s="48" t="s">
        <v>216</v>
      </c>
      <c r="B150" s="48">
        <v>100</v>
      </c>
      <c r="C150" s="74" t="s">
        <v>190</v>
      </c>
      <c r="D150" s="95">
        <v>49.4</v>
      </c>
      <c r="E150" s="75">
        <f t="shared" si="183"/>
        <v>96.478200000000001</v>
      </c>
      <c r="F150" s="76">
        <f t="shared" si="183"/>
        <v>23.080909090909095</v>
      </c>
      <c r="G150" s="76">
        <f t="shared" si="183"/>
        <v>0.79039999999999999</v>
      </c>
      <c r="H150" s="76">
        <f t="shared" si="183"/>
        <v>29.244800000000001</v>
      </c>
      <c r="I150" s="75">
        <f>H150/$E150*100</f>
        <v>30.312339989759344</v>
      </c>
      <c r="J150" s="76">
        <f t="shared" si="184"/>
        <v>1.6301999999999999</v>
      </c>
      <c r="K150" s="76">
        <f t="shared" si="184"/>
        <v>27.713399999999996</v>
      </c>
      <c r="L150" s="75">
        <f>K150/$E150*100</f>
        <v>28.725038402457752</v>
      </c>
      <c r="M150" s="76">
        <f t="shared" si="185"/>
        <v>2.4699999999999998</v>
      </c>
      <c r="N150" s="76">
        <f t="shared" si="185"/>
        <v>39.519999999999996</v>
      </c>
      <c r="O150" s="75">
        <f>N150/$E150*100</f>
        <v>40.962621607782893</v>
      </c>
      <c r="P150" s="76">
        <f t="shared" si="186"/>
        <v>0</v>
      </c>
      <c r="Q150" s="76">
        <f t="shared" si="186"/>
        <v>0</v>
      </c>
      <c r="R150" s="76">
        <f t="shared" si="186"/>
        <v>0</v>
      </c>
      <c r="S150" s="76">
        <f>R150*8.36</f>
        <v>0</v>
      </c>
      <c r="T150" s="75">
        <f>S150/$E150*100</f>
        <v>0</v>
      </c>
      <c r="U150" s="76">
        <f t="shared" si="187"/>
        <v>6.7924999999999999E-2</v>
      </c>
      <c r="V150" s="76">
        <f t="shared" si="187"/>
        <v>0.49399999999999999</v>
      </c>
      <c r="W150" s="76">
        <f>V150*37</f>
        <v>18.277999999999999</v>
      </c>
      <c r="X150" s="76">
        <f>W150/$E150*100</f>
        <v>18.945212493599588</v>
      </c>
      <c r="Y150" s="76">
        <f t="shared" si="188"/>
        <v>0.247</v>
      </c>
      <c r="Z150" s="76">
        <f t="shared" si="188"/>
        <v>0</v>
      </c>
      <c r="AA150" s="76">
        <f>V150/Y150</f>
        <v>2</v>
      </c>
      <c r="AB150" s="76" t="e">
        <f>V150/Z150</f>
        <v>#DIV/0!</v>
      </c>
      <c r="AC150" s="76">
        <f t="shared" si="189"/>
        <v>2.4699999999999998</v>
      </c>
      <c r="AD150" s="76">
        <f t="shared" si="189"/>
        <v>0</v>
      </c>
      <c r="AE150" s="76" t="e">
        <f>AC150/AD150</f>
        <v>#DIV/0!</v>
      </c>
      <c r="AF150" s="76">
        <f t="shared" si="190"/>
        <v>3.4580000000000002</v>
      </c>
      <c r="AG150" s="76">
        <f t="shared" si="190"/>
        <v>0</v>
      </c>
      <c r="AH150" s="76">
        <f t="shared" si="190"/>
        <v>2.47E-2</v>
      </c>
      <c r="AI150" s="76">
        <f t="shared" si="190"/>
        <v>0.49399999999999999</v>
      </c>
      <c r="AJ150" s="76">
        <f t="shared" si="190"/>
        <v>0</v>
      </c>
      <c r="AK150" s="76">
        <f t="shared" si="190"/>
        <v>4.4459999999999997</v>
      </c>
      <c r="AL150" s="76">
        <f t="shared" si="190"/>
        <v>10.374000000000001</v>
      </c>
      <c r="AM150" s="76">
        <f t="shared" si="190"/>
        <v>0</v>
      </c>
      <c r="AN150" s="76">
        <f>E150/D150*100</f>
        <v>195.3</v>
      </c>
      <c r="AO150" s="30"/>
      <c r="AP150" s="74" t="s">
        <v>105</v>
      </c>
      <c r="AQ150" s="46">
        <v>100</v>
      </c>
      <c r="AR150" s="76">
        <v>195.3</v>
      </c>
      <c r="AS150" s="76">
        <v>46.722488038277518</v>
      </c>
      <c r="AT150" s="76">
        <v>1.6</v>
      </c>
      <c r="AU150" s="76">
        <f>AT150*37</f>
        <v>59.2</v>
      </c>
      <c r="AV150" s="76">
        <v>3.3</v>
      </c>
      <c r="AW150" s="76">
        <f>AV150*17</f>
        <v>56.099999999999994</v>
      </c>
      <c r="AX150" s="76">
        <v>5</v>
      </c>
      <c r="AY150" s="76">
        <f>AX150*16</f>
        <v>80</v>
      </c>
      <c r="AZ150" s="76">
        <v>0</v>
      </c>
      <c r="BA150" s="76">
        <v>0</v>
      </c>
      <c r="BB150" s="76">
        <v>0</v>
      </c>
      <c r="BC150" s="76">
        <f>BB150*8.36</f>
        <v>0</v>
      </c>
      <c r="BD150" s="76">
        <v>0.13750000000000001</v>
      </c>
      <c r="BE150" s="76">
        <v>1</v>
      </c>
      <c r="BF150" s="76">
        <f>BE150*37</f>
        <v>37</v>
      </c>
      <c r="BG150" s="76">
        <v>0.5</v>
      </c>
      <c r="BH150" s="76">
        <v>0</v>
      </c>
      <c r="BI150" s="76">
        <v>5</v>
      </c>
      <c r="BJ150" s="76">
        <v>0</v>
      </c>
      <c r="BK150" s="76">
        <v>7</v>
      </c>
      <c r="BL150" s="76">
        <v>0</v>
      </c>
      <c r="BM150" s="76">
        <v>0.05</v>
      </c>
      <c r="BN150" s="76">
        <v>1</v>
      </c>
      <c r="BO150" s="49">
        <v>0</v>
      </c>
      <c r="BP150" s="49">
        <v>9</v>
      </c>
      <c r="BQ150" s="49">
        <v>21</v>
      </c>
      <c r="BR150" s="76">
        <v>0</v>
      </c>
    </row>
    <row r="151" spans="1:70">
      <c r="A151" s="48" t="s">
        <v>216</v>
      </c>
      <c r="B151" s="48">
        <v>100</v>
      </c>
      <c r="C151" s="69" t="s">
        <v>84</v>
      </c>
      <c r="D151" s="95">
        <v>124.6</v>
      </c>
      <c r="E151" s="75">
        <f t="shared" si="183"/>
        <v>0</v>
      </c>
      <c r="F151" s="76">
        <f t="shared" si="183"/>
        <v>0</v>
      </c>
      <c r="G151" s="76">
        <f t="shared" si="183"/>
        <v>0</v>
      </c>
      <c r="H151" s="76">
        <f t="shared" si="183"/>
        <v>0</v>
      </c>
      <c r="I151" s="75" t="e">
        <f>H151/$E151*100</f>
        <v>#DIV/0!</v>
      </c>
      <c r="J151" s="76">
        <f t="shared" si="184"/>
        <v>0</v>
      </c>
      <c r="K151" s="76">
        <f t="shared" si="184"/>
        <v>0</v>
      </c>
      <c r="L151" s="75" t="e">
        <f>K151/$E151*100</f>
        <v>#DIV/0!</v>
      </c>
      <c r="M151" s="76">
        <f t="shared" si="185"/>
        <v>0</v>
      </c>
      <c r="N151" s="76">
        <f t="shared" si="185"/>
        <v>0</v>
      </c>
      <c r="O151" s="75" t="e">
        <f>N151/$E151*100</f>
        <v>#DIV/0!</v>
      </c>
      <c r="P151" s="76">
        <f t="shared" si="186"/>
        <v>0</v>
      </c>
      <c r="Q151" s="76">
        <f t="shared" si="186"/>
        <v>0</v>
      </c>
      <c r="R151" s="76">
        <f t="shared" si="186"/>
        <v>0</v>
      </c>
      <c r="S151" s="76">
        <f>R151*8.36</f>
        <v>0</v>
      </c>
      <c r="T151" s="75" t="e">
        <f>S151/$E151*100</f>
        <v>#DIV/0!</v>
      </c>
      <c r="U151" s="76">
        <f t="shared" si="187"/>
        <v>0</v>
      </c>
      <c r="V151" s="76">
        <f t="shared" si="187"/>
        <v>0</v>
      </c>
      <c r="W151" s="76">
        <f>V151*37</f>
        <v>0</v>
      </c>
      <c r="X151" s="76" t="e">
        <f>W151/$E151*100</f>
        <v>#DIV/0!</v>
      </c>
      <c r="Y151" s="76">
        <f t="shared" si="188"/>
        <v>0</v>
      </c>
      <c r="Z151" s="76">
        <f t="shared" si="188"/>
        <v>0</v>
      </c>
      <c r="AA151" s="76" t="e">
        <f>V151/Y151</f>
        <v>#DIV/0!</v>
      </c>
      <c r="AB151" s="76" t="e">
        <f>V151/Z151</f>
        <v>#DIV/0!</v>
      </c>
      <c r="AC151" s="76">
        <f t="shared" si="189"/>
        <v>0</v>
      </c>
      <c r="AD151" s="76">
        <f t="shared" si="189"/>
        <v>0</v>
      </c>
      <c r="AE151" s="76" t="e">
        <f>AC151/AD151</f>
        <v>#DIV/0!</v>
      </c>
      <c r="AF151" s="76">
        <f t="shared" si="190"/>
        <v>0</v>
      </c>
      <c r="AG151" s="76">
        <f t="shared" si="190"/>
        <v>0</v>
      </c>
      <c r="AH151" s="76">
        <f t="shared" si="190"/>
        <v>0</v>
      </c>
      <c r="AI151" s="76">
        <f t="shared" si="190"/>
        <v>0</v>
      </c>
      <c r="AJ151" s="76">
        <f t="shared" si="190"/>
        <v>0</v>
      </c>
      <c r="AK151" s="76">
        <f t="shared" si="190"/>
        <v>0</v>
      </c>
      <c r="AL151" s="76">
        <f t="shared" si="190"/>
        <v>0</v>
      </c>
      <c r="AM151" s="76">
        <f t="shared" si="190"/>
        <v>0</v>
      </c>
      <c r="AN151" s="76">
        <f>E151/D151*100</f>
        <v>0</v>
      </c>
      <c r="AO151" s="77"/>
      <c r="AP151" s="74" t="s">
        <v>84</v>
      </c>
      <c r="AQ151" s="46">
        <v>100</v>
      </c>
      <c r="AR151" s="46">
        <v>0</v>
      </c>
      <c r="AS151" s="46">
        <v>0</v>
      </c>
      <c r="AT151" s="46">
        <v>0</v>
      </c>
      <c r="AU151" s="46">
        <v>0</v>
      </c>
      <c r="AV151" s="46">
        <v>0</v>
      </c>
      <c r="AW151" s="46">
        <v>0</v>
      </c>
      <c r="AX151" s="46">
        <v>0</v>
      </c>
      <c r="AY151" s="46">
        <v>0</v>
      </c>
      <c r="AZ151" s="46">
        <v>0</v>
      </c>
      <c r="BA151" s="46">
        <v>0</v>
      </c>
      <c r="BB151" s="46">
        <v>0</v>
      </c>
      <c r="BC151" s="76">
        <v>0</v>
      </c>
      <c r="BD151" s="46">
        <v>0</v>
      </c>
      <c r="BE151" s="46">
        <v>0</v>
      </c>
      <c r="BF151" s="46">
        <v>0</v>
      </c>
      <c r="BG151" s="46">
        <v>0</v>
      </c>
      <c r="BH151" s="46">
        <v>0</v>
      </c>
      <c r="BI151" s="46">
        <v>0</v>
      </c>
      <c r="BJ151" s="46">
        <v>0</v>
      </c>
      <c r="BK151" s="46">
        <v>0</v>
      </c>
      <c r="BL151" s="46">
        <v>0</v>
      </c>
      <c r="BM151" s="46">
        <v>0</v>
      </c>
      <c r="BN151" s="46">
        <v>0</v>
      </c>
      <c r="BO151" s="49">
        <v>0</v>
      </c>
      <c r="BP151" s="49">
        <v>0</v>
      </c>
      <c r="BQ151" s="49">
        <v>0</v>
      </c>
      <c r="BR151" s="49">
        <v>0</v>
      </c>
    </row>
    <row r="152" spans="1:70">
      <c r="A152" s="48" t="s">
        <v>216</v>
      </c>
      <c r="B152" s="48">
        <v>100</v>
      </c>
      <c r="C152" s="74" t="s">
        <v>221</v>
      </c>
      <c r="D152" s="95">
        <v>57.2</v>
      </c>
      <c r="E152" s="75">
        <f t="shared" si="183"/>
        <v>87.516000000000005</v>
      </c>
      <c r="F152" s="76">
        <f t="shared" si="183"/>
        <v>14.872000000000002</v>
      </c>
      <c r="G152" s="76">
        <f t="shared" si="183"/>
        <v>5.7200000000000008E-2</v>
      </c>
      <c r="H152" s="76">
        <f t="shared" si="183"/>
        <v>2.1164000000000005</v>
      </c>
      <c r="I152" s="75">
        <f>H152/$E152*100</f>
        <v>2.4183006535947715</v>
      </c>
      <c r="J152" s="76">
        <f t="shared" si="184"/>
        <v>0.28600000000000003</v>
      </c>
      <c r="K152" s="76">
        <f t="shared" si="184"/>
        <v>4.8620000000000001</v>
      </c>
      <c r="L152" s="75">
        <f>K152/$E152*100</f>
        <v>5.5555555555555554</v>
      </c>
      <c r="M152" s="76">
        <f t="shared" si="185"/>
        <v>5.0336000000000007</v>
      </c>
      <c r="N152" s="76">
        <f t="shared" si="185"/>
        <v>80.537600000000012</v>
      </c>
      <c r="O152" s="75">
        <f>N152/$E152*100</f>
        <v>92.026143790849673</v>
      </c>
      <c r="P152" s="76">
        <f t="shared" si="186"/>
        <v>0</v>
      </c>
      <c r="Q152" s="76">
        <f t="shared" si="186"/>
        <v>0</v>
      </c>
      <c r="R152" s="76">
        <f t="shared" si="186"/>
        <v>0.57200000000000006</v>
      </c>
      <c r="S152" s="76">
        <f>R152*8.36</f>
        <v>4.7819200000000004</v>
      </c>
      <c r="T152" s="75">
        <f>S152/$E152*100</f>
        <v>5.4640522875816995</v>
      </c>
      <c r="U152" s="76">
        <f t="shared" si="187"/>
        <v>1.7160000000000002E-2</v>
      </c>
      <c r="V152" s="76">
        <f t="shared" si="187"/>
        <v>0</v>
      </c>
      <c r="W152" s="76">
        <f>V152*37</f>
        <v>0</v>
      </c>
      <c r="X152" s="76">
        <f>W152/$E152*100</f>
        <v>0</v>
      </c>
      <c r="Y152" s="76">
        <f t="shared" si="188"/>
        <v>0</v>
      </c>
      <c r="Z152" s="76">
        <f t="shared" si="188"/>
        <v>0</v>
      </c>
      <c r="AA152" s="76" t="e">
        <f>V152/Y152</f>
        <v>#DIV/0!</v>
      </c>
      <c r="AB152" s="76" t="e">
        <f>V152/Z152</f>
        <v>#DIV/0!</v>
      </c>
      <c r="AC152" s="76">
        <f t="shared" si="189"/>
        <v>5.0336000000000007</v>
      </c>
      <c r="AD152" s="76">
        <f t="shared" si="189"/>
        <v>0</v>
      </c>
      <c r="AE152" s="76" t="e">
        <f>AC152/AD152</f>
        <v>#DIV/0!</v>
      </c>
      <c r="AF152" s="76">
        <f t="shared" si="190"/>
        <v>0</v>
      </c>
      <c r="AG152" s="76">
        <f t="shared" si="190"/>
        <v>0</v>
      </c>
      <c r="AH152" s="76">
        <f t="shared" si="190"/>
        <v>0</v>
      </c>
      <c r="AI152" s="76">
        <f t="shared" si="190"/>
        <v>0</v>
      </c>
      <c r="AJ152" s="76">
        <f t="shared" si="190"/>
        <v>0</v>
      </c>
      <c r="AK152" s="76">
        <f t="shared" si="190"/>
        <v>0</v>
      </c>
      <c r="AL152" s="76">
        <f t="shared" si="190"/>
        <v>0</v>
      </c>
      <c r="AM152" s="76">
        <f t="shared" si="190"/>
        <v>0</v>
      </c>
      <c r="AN152" s="76">
        <f>E152/D152*100</f>
        <v>153</v>
      </c>
      <c r="AO152" s="77"/>
      <c r="AP152" s="74" t="s">
        <v>221</v>
      </c>
      <c r="AQ152" s="46">
        <v>100</v>
      </c>
      <c r="AR152" s="46">
        <v>153</v>
      </c>
      <c r="AS152" s="46">
        <v>26</v>
      </c>
      <c r="AT152" s="46">
        <v>0.1</v>
      </c>
      <c r="AU152" s="46">
        <v>3.7</v>
      </c>
      <c r="AV152" s="46">
        <v>0.5</v>
      </c>
      <c r="AW152" s="46">
        <v>8.5</v>
      </c>
      <c r="AX152" s="46">
        <v>8.8000000000000007</v>
      </c>
      <c r="AY152" s="46">
        <v>140.80000000000001</v>
      </c>
      <c r="AZ152" s="46">
        <v>0</v>
      </c>
      <c r="BA152" s="46">
        <v>0</v>
      </c>
      <c r="BB152" s="46">
        <v>1</v>
      </c>
      <c r="BC152" s="76">
        <v>8.36</v>
      </c>
      <c r="BD152" s="46">
        <v>0.03</v>
      </c>
      <c r="BE152" s="46">
        <v>0</v>
      </c>
      <c r="BF152" s="46">
        <v>0</v>
      </c>
      <c r="BG152" s="46">
        <v>0</v>
      </c>
      <c r="BH152" s="46">
        <v>0</v>
      </c>
      <c r="BI152" s="46">
        <v>8.8000000000000007</v>
      </c>
      <c r="BJ152" s="46">
        <v>0</v>
      </c>
      <c r="BK152" s="46"/>
      <c r="BL152" s="46"/>
      <c r="BM152" s="46"/>
      <c r="BN152" s="46"/>
      <c r="BO152" s="49"/>
      <c r="BP152" s="49"/>
      <c r="BQ152" s="49"/>
      <c r="BR152" s="49">
        <v>0</v>
      </c>
    </row>
    <row r="153" spans="1:70">
      <c r="B153" s="48"/>
      <c r="D153" s="77"/>
      <c r="E153" s="77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/>
      <c r="AE153" s="79"/>
      <c r="AF153" s="79"/>
      <c r="AG153" s="79"/>
      <c r="AH153" s="79"/>
      <c r="AI153" s="79"/>
      <c r="AJ153" s="79"/>
      <c r="AK153" s="79"/>
      <c r="AL153" s="79"/>
      <c r="AM153" s="79"/>
      <c r="AN153" s="79"/>
      <c r="AO153" s="77"/>
      <c r="AP153" s="88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6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49"/>
      <c r="BP153" s="49"/>
      <c r="BQ153" s="49"/>
    </row>
    <row r="154" spans="1:70" s="46" customFormat="1">
      <c r="B154" s="77"/>
      <c r="C154" s="78" t="s">
        <v>26</v>
      </c>
      <c r="D154" s="94">
        <f>SUM(D138:D152)</f>
        <v>522.49</v>
      </c>
      <c r="E154" s="79">
        <f>SUM(E138:E152)</f>
        <v>2826.9989733333327</v>
      </c>
      <c r="F154" s="79">
        <f>SUM(F138:F152)</f>
        <v>669.9390225199362</v>
      </c>
      <c r="G154" s="79">
        <f>SUM(G138:G152)</f>
        <v>22.590609999999998</v>
      </c>
      <c r="H154" s="79">
        <f>SUM(H138:H150)</f>
        <v>833.73617000000002</v>
      </c>
      <c r="I154" s="80">
        <f>H154/$E154*100</f>
        <v>29.491916264013931</v>
      </c>
      <c r="J154" s="79">
        <f>SUM(J138:J152)</f>
        <v>24.594750000000001</v>
      </c>
      <c r="K154" s="79">
        <f>SUM(K138:K150)</f>
        <v>413.24875000000003</v>
      </c>
      <c r="L154" s="80">
        <f>K154/$E154*100</f>
        <v>14.617930671291887</v>
      </c>
      <c r="M154" s="79">
        <f>SUM(M138:M152)</f>
        <v>90.055153333333323</v>
      </c>
      <c r="N154" s="79">
        <f>SUM(N138:N150)</f>
        <v>1360.344853333333</v>
      </c>
      <c r="O154" s="80">
        <f>N154/$E154*100</f>
        <v>48.119750525743612</v>
      </c>
      <c r="P154" s="79">
        <f>SUM(P138:P152)</f>
        <v>0</v>
      </c>
      <c r="Q154" s="79">
        <f>SUM(Q138:Q152)</f>
        <v>0</v>
      </c>
      <c r="R154" s="79">
        <f>SUM(R138:R152)</f>
        <v>10.96519</v>
      </c>
      <c r="S154" s="79">
        <f>SUM(S138:S152)</f>
        <v>91.668988399999989</v>
      </c>
      <c r="T154" s="80">
        <f>S154/$E154*100</f>
        <v>3.2426254577628129</v>
      </c>
      <c r="U154" s="79">
        <f>SUM(U138:U152)</f>
        <v>1.6478476666666666</v>
      </c>
      <c r="V154" s="79">
        <f>SUM(V138:V152)</f>
        <v>5.2069000000000001</v>
      </c>
      <c r="W154" s="79">
        <f>SUM(W138:W152)</f>
        <v>192.65530000000001</v>
      </c>
      <c r="X154" s="80">
        <f>W154/$E154*100</f>
        <v>6.8148344522686157</v>
      </c>
      <c r="Y154" s="79">
        <f>SUM(Y138:Y152)</f>
        <v>6.2359999999999998</v>
      </c>
      <c r="Z154" s="79">
        <f>SUM(Z138:Z152)</f>
        <v>6.0482666666666667</v>
      </c>
      <c r="AA154" s="79">
        <f>V154/Y154</f>
        <v>0.8349743425272611</v>
      </c>
      <c r="AB154" s="79">
        <f>V154/Z154</f>
        <v>0.86089127463515724</v>
      </c>
      <c r="AC154" s="79">
        <f>SUM(AC138:AC152)</f>
        <v>9.7325733333333346</v>
      </c>
      <c r="AD154" s="79">
        <f>SUM(AD138:AD152)</f>
        <v>51.288899999999998</v>
      </c>
      <c r="AE154" s="79">
        <f>AC154/AD154</f>
        <v>0.18975983757369205</v>
      </c>
      <c r="AF154" s="79">
        <f t="shared" ref="AF154:AM154" si="191">SUM(AF138:AF152)</f>
        <v>347.18800000000005</v>
      </c>
      <c r="AG154" s="79">
        <f t="shared" si="191"/>
        <v>0</v>
      </c>
      <c r="AH154" s="79">
        <f t="shared" si="191"/>
        <v>4.876926666666666</v>
      </c>
      <c r="AI154" s="79">
        <f t="shared" si="191"/>
        <v>0.52066666666666661</v>
      </c>
      <c r="AJ154" s="79">
        <f t="shared" si="191"/>
        <v>1.5617999999999999</v>
      </c>
      <c r="AK154" s="79">
        <f t="shared" si="191"/>
        <v>10.952666666666659</v>
      </c>
      <c r="AL154" s="79">
        <f t="shared" si="191"/>
        <v>190.88399999999999</v>
      </c>
      <c r="AM154" s="79">
        <f t="shared" si="191"/>
        <v>80.011700000000019</v>
      </c>
      <c r="AN154" s="79">
        <f>E154/D154*100</f>
        <v>541.06279035643411</v>
      </c>
      <c r="BC154" s="76"/>
      <c r="BR154" s="79"/>
    </row>
    <row r="155" spans="1:70" s="46" customFormat="1">
      <c r="A155" s="77"/>
      <c r="B155" s="77"/>
      <c r="C155" s="78" t="s">
        <v>36</v>
      </c>
      <c r="D155" s="77"/>
      <c r="E155" s="80">
        <f>SUM(G155,J155,M155,R155)</f>
        <v>2786.5147617333332</v>
      </c>
      <c r="F155" s="81"/>
      <c r="G155" s="80">
        <f>G154*37</f>
        <v>835.8525699999999</v>
      </c>
      <c r="H155" s="80"/>
      <c r="I155" s="80"/>
      <c r="J155" s="80">
        <f>J154*17</f>
        <v>418.11075</v>
      </c>
      <c r="K155" s="80"/>
      <c r="L155" s="80"/>
      <c r="M155" s="80">
        <f>M154*16</f>
        <v>1440.8824533333332</v>
      </c>
      <c r="N155" s="81"/>
      <c r="O155" s="80"/>
      <c r="P155" s="81"/>
      <c r="Q155" s="79"/>
      <c r="R155" s="80">
        <f>R154*8.36</f>
        <v>91.668988399999989</v>
      </c>
      <c r="S155" s="81"/>
      <c r="T155" s="80"/>
      <c r="U155" s="79"/>
      <c r="V155" s="79"/>
      <c r="W155" s="79"/>
      <c r="X155" s="80"/>
      <c r="Y155" s="79"/>
      <c r="Z155" s="79"/>
      <c r="AA155" s="79"/>
      <c r="AB155" s="79"/>
      <c r="AC155" s="79"/>
      <c r="AD155" s="79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BC155" s="76"/>
      <c r="BR155" s="76"/>
    </row>
    <row r="156" spans="1:70" s="46" customFormat="1">
      <c r="A156" s="77"/>
      <c r="B156" s="77"/>
      <c r="C156" s="78" t="s">
        <v>37</v>
      </c>
      <c r="D156" s="77"/>
      <c r="E156" s="79"/>
      <c r="F156" s="79"/>
      <c r="G156" s="81">
        <f>G155/$E155*100</f>
        <v>29.996344590690892</v>
      </c>
      <c r="H156" s="81"/>
      <c r="I156" s="80"/>
      <c r="J156" s="81">
        <f>J155/$E155*100</f>
        <v>15.004792213622331</v>
      </c>
      <c r="K156" s="81"/>
      <c r="L156" s="80"/>
      <c r="M156" s="81">
        <f>M155/$E155*100</f>
        <v>51.709126867752232</v>
      </c>
      <c r="N156" s="79"/>
      <c r="O156" s="80"/>
      <c r="P156" s="79"/>
      <c r="Q156" s="79"/>
      <c r="R156" s="81">
        <f>R155/$E155*100</f>
        <v>3.2897363279345377</v>
      </c>
      <c r="S156" s="79"/>
      <c r="T156" s="80"/>
      <c r="U156" s="79"/>
      <c r="V156" s="79"/>
      <c r="W156" s="79"/>
      <c r="X156" s="80"/>
      <c r="Y156" s="79"/>
      <c r="Z156" s="79"/>
      <c r="AA156" s="79"/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79"/>
      <c r="AN156" s="79"/>
      <c r="BC156" s="76"/>
      <c r="BR156" s="76"/>
    </row>
    <row r="157" spans="1:70" s="46" customFormat="1">
      <c r="A157" s="77"/>
      <c r="B157" s="77"/>
      <c r="C157" s="78" t="s">
        <v>40</v>
      </c>
      <c r="D157" s="82">
        <f>E155/D154*100</f>
        <v>533.31446759427615</v>
      </c>
      <c r="E157" s="79"/>
      <c r="F157" s="79"/>
      <c r="G157" s="79"/>
      <c r="H157" s="79"/>
      <c r="I157" s="80"/>
      <c r="J157" s="79"/>
      <c r="K157" s="79"/>
      <c r="L157" s="80"/>
      <c r="M157" s="79"/>
      <c r="N157" s="79"/>
      <c r="O157" s="80">
        <f>M156+R156</f>
        <v>54.998863195686766</v>
      </c>
      <c r="P157" s="79"/>
      <c r="Q157" s="79"/>
      <c r="R157" s="79"/>
      <c r="S157" s="79"/>
      <c r="T157" s="80"/>
      <c r="U157" s="79"/>
      <c r="V157" s="79"/>
      <c r="W157" s="79"/>
      <c r="X157" s="80"/>
      <c r="Y157" s="79"/>
      <c r="Z157" s="79"/>
      <c r="AA157" s="79"/>
      <c r="AB157" s="79"/>
      <c r="AC157" s="79"/>
      <c r="AD157" s="79"/>
      <c r="AE157" s="79"/>
      <c r="AF157" s="79"/>
      <c r="AG157" s="79"/>
      <c r="AH157" s="79"/>
      <c r="AI157" s="79"/>
      <c r="AJ157" s="79"/>
      <c r="AK157" s="79"/>
      <c r="AL157" s="79"/>
      <c r="AM157" s="79"/>
      <c r="AN157" s="79"/>
      <c r="BC157" s="76"/>
      <c r="BR157" s="76"/>
    </row>
    <row r="158" spans="1:70" s="70" customFormat="1">
      <c r="B158" s="84"/>
      <c r="C158" s="85"/>
      <c r="E158" s="71"/>
      <c r="F158" s="72"/>
      <c r="G158" s="73"/>
      <c r="H158" s="72"/>
      <c r="I158" s="71"/>
      <c r="J158" s="73"/>
      <c r="K158" s="72"/>
      <c r="L158" s="71"/>
      <c r="M158" s="73"/>
      <c r="N158" s="72"/>
      <c r="O158" s="71"/>
      <c r="P158" s="72"/>
      <c r="Q158" s="72"/>
      <c r="R158" s="73"/>
      <c r="S158" s="72"/>
      <c r="T158" s="71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P158" s="85"/>
      <c r="AQ158" s="85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6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</row>
    <row r="159" spans="1:70" s="70" customFormat="1">
      <c r="B159" s="84"/>
      <c r="E159" s="71"/>
      <c r="F159" s="72"/>
      <c r="G159" s="73"/>
      <c r="H159" s="72"/>
      <c r="I159" s="71"/>
      <c r="J159" s="73"/>
      <c r="K159" s="72"/>
      <c r="L159" s="71"/>
      <c r="M159" s="73"/>
      <c r="N159" s="72"/>
      <c r="O159" s="71"/>
      <c r="P159" s="72"/>
      <c r="Q159" s="72"/>
      <c r="R159" s="73"/>
      <c r="S159" s="72"/>
      <c r="T159" s="71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P159" s="85"/>
      <c r="AQ159" s="85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6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</row>
    <row r="160" spans="1:70" s="46" customFormat="1">
      <c r="A160" s="46">
        <v>2</v>
      </c>
      <c r="B160" s="46">
        <v>200</v>
      </c>
      <c r="C160" s="97" t="s">
        <v>222</v>
      </c>
      <c r="D160" s="46">
        <v>150</v>
      </c>
      <c r="E160" s="75">
        <f t="shared" ref="E160:H171" si="192">AR160*($D160/$AQ160)</f>
        <v>853.19999999999993</v>
      </c>
      <c r="F160" s="76">
        <f t="shared" si="192"/>
        <v>201.14999999999998</v>
      </c>
      <c r="G160" s="76">
        <f t="shared" si="192"/>
        <v>1.35</v>
      </c>
      <c r="H160" s="76">
        <f t="shared" si="192"/>
        <v>49.95</v>
      </c>
      <c r="I160" s="75">
        <f t="shared" ref="I160:I171" si="193">H160/$E160*100</f>
        <v>5.8544303797468364</v>
      </c>
      <c r="J160" s="76">
        <f t="shared" ref="J160:K171" si="194">AV160*($D160/$AQ160)</f>
        <v>9.4499999999999993</v>
      </c>
      <c r="K160" s="76">
        <f t="shared" si="194"/>
        <v>160.64999999999998</v>
      </c>
      <c r="L160" s="75">
        <f t="shared" ref="L160:L171" si="195">K160/$E160*100</f>
        <v>18.829113924050631</v>
      </c>
      <c r="M160" s="76">
        <f t="shared" ref="M160:N171" si="196">AX160*($D160/$AQ160)</f>
        <v>37.799999999999997</v>
      </c>
      <c r="N160" s="76">
        <f t="shared" si="196"/>
        <v>604.79999999999995</v>
      </c>
      <c r="O160" s="75">
        <f t="shared" ref="O160:O171" si="197">N160/$E160*100</f>
        <v>70.886075949367083</v>
      </c>
      <c r="P160" s="76">
        <f t="shared" ref="P160:R171" si="198">AZ160*($D160/$AQ160)</f>
        <v>0</v>
      </c>
      <c r="Q160" s="76">
        <f t="shared" si="198"/>
        <v>0</v>
      </c>
      <c r="R160" s="76">
        <f t="shared" si="198"/>
        <v>0</v>
      </c>
      <c r="S160" s="76">
        <f t="shared" ref="S160:S171" si="199">R160*8.36</f>
        <v>0</v>
      </c>
      <c r="T160" s="75">
        <f t="shared" ref="T160:T171" si="200">S160/$E160*100</f>
        <v>0</v>
      </c>
      <c r="U160" s="76">
        <f t="shared" ref="U160:V171" si="201">BD160*($D160/$AQ160)</f>
        <v>0</v>
      </c>
      <c r="V160" s="76">
        <f t="shared" si="201"/>
        <v>0</v>
      </c>
      <c r="W160" s="76">
        <f>V160*37</f>
        <v>0</v>
      </c>
      <c r="X160" s="76">
        <f>W160/$E160*100</f>
        <v>0</v>
      </c>
      <c r="Y160" s="76">
        <f t="shared" ref="Y160:Z164" si="202">BG160*($D160/$AQ160)</f>
        <v>0</v>
      </c>
      <c r="Z160" s="76">
        <f t="shared" si="202"/>
        <v>0</v>
      </c>
      <c r="AA160" s="76" t="e">
        <f>V160/Y160</f>
        <v>#DIV/0!</v>
      </c>
      <c r="AB160" s="76" t="e">
        <f>V160/Z160</f>
        <v>#DIV/0!</v>
      </c>
      <c r="AC160" s="76">
        <f t="shared" ref="AC160:AD171" si="203">BI160*($D160/$AQ160)</f>
        <v>0</v>
      </c>
      <c r="AD160" s="76">
        <f t="shared" si="203"/>
        <v>0</v>
      </c>
      <c r="AE160" s="76" t="e">
        <f>AC160/AD160</f>
        <v>#DIV/0!</v>
      </c>
      <c r="AF160" s="76">
        <f t="shared" ref="AF160:AM163" si="204">BK160*($D160/$AQ160)</f>
        <v>0</v>
      </c>
      <c r="AG160" s="76">
        <f t="shared" si="204"/>
        <v>0</v>
      </c>
      <c r="AH160" s="76">
        <f t="shared" si="204"/>
        <v>0</v>
      </c>
      <c r="AI160" s="76">
        <f t="shared" si="204"/>
        <v>0</v>
      </c>
      <c r="AJ160" s="76">
        <f t="shared" si="204"/>
        <v>0</v>
      </c>
      <c r="AK160" s="76">
        <f t="shared" si="204"/>
        <v>0</v>
      </c>
      <c r="AL160" s="76">
        <f t="shared" si="204"/>
        <v>0</v>
      </c>
      <c r="AM160" s="76">
        <f t="shared" si="204"/>
        <v>64.349999999999994</v>
      </c>
      <c r="AN160" s="76">
        <f t="shared" ref="AN160:AN171" si="205">E160/D160*100</f>
        <v>568.79999999999995</v>
      </c>
      <c r="AO160" s="31"/>
      <c r="AP160" s="74" t="s">
        <v>222</v>
      </c>
      <c r="AQ160" s="46">
        <v>100</v>
      </c>
      <c r="AR160" s="76">
        <v>568.79999999999995</v>
      </c>
      <c r="AS160" s="76">
        <v>134.1</v>
      </c>
      <c r="AT160" s="76">
        <v>0.9</v>
      </c>
      <c r="AU160" s="76">
        <f t="shared" ref="AU160:AU166" si="206">AT160*37</f>
        <v>33.300000000000004</v>
      </c>
      <c r="AV160" s="76">
        <v>6.3</v>
      </c>
      <c r="AW160" s="76">
        <f t="shared" ref="AW160:AW166" si="207">AV160*17</f>
        <v>107.1</v>
      </c>
      <c r="AX160" s="76">
        <v>25.2</v>
      </c>
      <c r="AY160" s="76">
        <f t="shared" ref="AY160:AY166" si="208">AX160*16</f>
        <v>403.2</v>
      </c>
      <c r="AZ160" s="76">
        <v>0</v>
      </c>
      <c r="BA160" s="76">
        <v>0</v>
      </c>
      <c r="BB160" s="76"/>
      <c r="BC160" s="76"/>
      <c r="BD160" s="76">
        <v>0</v>
      </c>
      <c r="BE160" s="76"/>
      <c r="BF160" s="76"/>
      <c r="BG160" s="76"/>
      <c r="BH160" s="76"/>
      <c r="BI160" s="76"/>
      <c r="BJ160" s="76">
        <v>0</v>
      </c>
      <c r="BK160" s="76">
        <v>0</v>
      </c>
      <c r="BL160" s="76">
        <v>0</v>
      </c>
      <c r="BM160" s="76">
        <v>0</v>
      </c>
      <c r="BN160" s="76">
        <v>0</v>
      </c>
      <c r="BO160" s="76">
        <v>0</v>
      </c>
      <c r="BP160" s="76">
        <v>0</v>
      </c>
      <c r="BQ160" s="76">
        <v>0</v>
      </c>
      <c r="BR160" s="76">
        <v>42.9</v>
      </c>
    </row>
    <row r="161" spans="1:70" s="46" customFormat="1">
      <c r="A161" s="46">
        <v>2</v>
      </c>
      <c r="B161" s="46">
        <v>200</v>
      </c>
      <c r="C161" s="74" t="s">
        <v>223</v>
      </c>
      <c r="D161" s="46">
        <v>37.799999999999997</v>
      </c>
      <c r="E161" s="75">
        <f t="shared" si="192"/>
        <v>117.17999999999998</v>
      </c>
      <c r="F161" s="76">
        <f t="shared" si="192"/>
        <v>28.349999999999994</v>
      </c>
      <c r="G161" s="76">
        <f t="shared" si="192"/>
        <v>0.49139999999999995</v>
      </c>
      <c r="H161" s="76">
        <f t="shared" si="192"/>
        <v>18.181799999999999</v>
      </c>
      <c r="I161" s="75">
        <f t="shared" si="193"/>
        <v>15.516129032258066</v>
      </c>
      <c r="J161" s="76">
        <f t="shared" si="194"/>
        <v>4.0823999999999998</v>
      </c>
      <c r="K161" s="76">
        <f t="shared" si="194"/>
        <v>69.400800000000004</v>
      </c>
      <c r="L161" s="75">
        <f t="shared" si="195"/>
        <v>59.225806451612918</v>
      </c>
      <c r="M161" s="76">
        <f t="shared" si="196"/>
        <v>1.7765999999999997</v>
      </c>
      <c r="N161" s="76">
        <f t="shared" si="196"/>
        <v>28.425599999999996</v>
      </c>
      <c r="O161" s="75">
        <f t="shared" si="197"/>
        <v>24.258064516129032</v>
      </c>
      <c r="P161" s="76">
        <f t="shared" si="198"/>
        <v>0</v>
      </c>
      <c r="Q161" s="76">
        <f t="shared" si="198"/>
        <v>0</v>
      </c>
      <c r="R161" s="76">
        <f t="shared" si="198"/>
        <v>0</v>
      </c>
      <c r="S161" s="76">
        <f t="shared" si="199"/>
        <v>0</v>
      </c>
      <c r="T161" s="75">
        <f t="shared" si="200"/>
        <v>0</v>
      </c>
      <c r="U161" s="76">
        <f t="shared" si="201"/>
        <v>0.18899999999999997</v>
      </c>
      <c r="V161" s="76">
        <f t="shared" si="201"/>
        <v>0.3024</v>
      </c>
      <c r="W161" s="76">
        <f>V161*37</f>
        <v>11.188800000000001</v>
      </c>
      <c r="X161" s="76">
        <f>W161/$E161*100</f>
        <v>9.5483870967741957</v>
      </c>
      <c r="Y161" s="76">
        <f t="shared" si="202"/>
        <v>0</v>
      </c>
      <c r="Z161" s="76">
        <f t="shared" si="202"/>
        <v>0</v>
      </c>
      <c r="AA161" s="76" t="e">
        <f>V161/Y161</f>
        <v>#DIV/0!</v>
      </c>
      <c r="AB161" s="76" t="e">
        <f>V161/Z161</f>
        <v>#DIV/0!</v>
      </c>
      <c r="AC161" s="76">
        <f t="shared" si="203"/>
        <v>1.3985999999999998</v>
      </c>
      <c r="AD161" s="76">
        <f t="shared" si="203"/>
        <v>0</v>
      </c>
      <c r="AE161" s="76" t="e">
        <f>AC161/AD161</f>
        <v>#DIV/0!</v>
      </c>
      <c r="AF161" s="76">
        <f t="shared" si="204"/>
        <v>0</v>
      </c>
      <c r="AG161" s="76">
        <f t="shared" si="204"/>
        <v>0</v>
      </c>
      <c r="AH161" s="76">
        <f t="shared" si="204"/>
        <v>0</v>
      </c>
      <c r="AI161" s="76">
        <f t="shared" si="204"/>
        <v>0</v>
      </c>
      <c r="AJ161" s="76">
        <f t="shared" si="204"/>
        <v>0</v>
      </c>
      <c r="AK161" s="76">
        <f t="shared" si="204"/>
        <v>0</v>
      </c>
      <c r="AL161" s="76">
        <f t="shared" si="204"/>
        <v>0</v>
      </c>
      <c r="AM161" s="76">
        <f t="shared" si="204"/>
        <v>0</v>
      </c>
      <c r="AN161" s="76">
        <f t="shared" si="205"/>
        <v>309.99999999999994</v>
      </c>
      <c r="AO161" s="31"/>
      <c r="AP161" s="74" t="s">
        <v>223</v>
      </c>
      <c r="AQ161" s="46">
        <v>100</v>
      </c>
      <c r="AR161" s="76">
        <v>310</v>
      </c>
      <c r="AS161" s="76">
        <v>75</v>
      </c>
      <c r="AT161" s="76">
        <v>1.3</v>
      </c>
      <c r="AU161" s="76">
        <f t="shared" si="206"/>
        <v>48.1</v>
      </c>
      <c r="AV161" s="76">
        <v>10.8</v>
      </c>
      <c r="AW161" s="76">
        <f t="shared" si="207"/>
        <v>183.60000000000002</v>
      </c>
      <c r="AX161" s="76">
        <v>4.7</v>
      </c>
      <c r="AY161" s="76">
        <f t="shared" si="208"/>
        <v>75.2</v>
      </c>
      <c r="AZ161" s="76">
        <v>0</v>
      </c>
      <c r="BA161" s="76">
        <v>0</v>
      </c>
      <c r="BB161" s="76">
        <v>0</v>
      </c>
      <c r="BC161" s="76">
        <v>0</v>
      </c>
      <c r="BD161" s="76">
        <v>0.5</v>
      </c>
      <c r="BE161" s="76">
        <v>0.8</v>
      </c>
      <c r="BF161" s="76">
        <f>BE161*37</f>
        <v>29.6</v>
      </c>
      <c r="BG161" s="76">
        <v>0</v>
      </c>
      <c r="BH161" s="76">
        <v>0</v>
      </c>
      <c r="BI161" s="76">
        <v>3.7</v>
      </c>
      <c r="BJ161" s="76">
        <v>0</v>
      </c>
      <c r="BK161" s="76">
        <v>0</v>
      </c>
      <c r="BL161" s="76">
        <v>0</v>
      </c>
      <c r="BM161" s="76">
        <v>0</v>
      </c>
      <c r="BN161" s="76">
        <v>0</v>
      </c>
      <c r="BO161" s="76">
        <v>0</v>
      </c>
      <c r="BP161" s="76">
        <v>0</v>
      </c>
      <c r="BQ161" s="76">
        <v>0</v>
      </c>
      <c r="BR161" s="76">
        <v>0</v>
      </c>
    </row>
    <row r="162" spans="1:70" s="46" customFormat="1">
      <c r="A162" s="46">
        <v>2</v>
      </c>
      <c r="B162" s="46">
        <v>200</v>
      </c>
      <c r="C162" s="74" t="s">
        <v>69</v>
      </c>
      <c r="D162" s="46">
        <v>3</v>
      </c>
      <c r="E162" s="75">
        <f t="shared" si="192"/>
        <v>110.889</v>
      </c>
      <c r="F162" s="76">
        <f t="shared" si="192"/>
        <v>26.97</v>
      </c>
      <c r="G162" s="76">
        <f t="shared" si="192"/>
        <v>2.9969999999999999</v>
      </c>
      <c r="H162" s="76">
        <f t="shared" si="192"/>
        <v>110.889</v>
      </c>
      <c r="I162" s="75">
        <f t="shared" si="193"/>
        <v>100</v>
      </c>
      <c r="J162" s="76">
        <f t="shared" si="194"/>
        <v>0</v>
      </c>
      <c r="K162" s="76">
        <f t="shared" si="194"/>
        <v>0</v>
      </c>
      <c r="L162" s="75">
        <f t="shared" si="195"/>
        <v>0</v>
      </c>
      <c r="M162" s="76">
        <f t="shared" si="196"/>
        <v>0</v>
      </c>
      <c r="N162" s="76">
        <f t="shared" si="196"/>
        <v>0</v>
      </c>
      <c r="O162" s="75">
        <f t="shared" si="197"/>
        <v>0</v>
      </c>
      <c r="P162" s="76">
        <f t="shared" si="198"/>
        <v>0</v>
      </c>
      <c r="Q162" s="76">
        <f t="shared" si="198"/>
        <v>0</v>
      </c>
      <c r="R162" s="76">
        <f t="shared" si="198"/>
        <v>0</v>
      </c>
      <c r="S162" s="76">
        <f t="shared" si="199"/>
        <v>0</v>
      </c>
      <c r="T162" s="75">
        <f t="shared" si="200"/>
        <v>0</v>
      </c>
      <c r="U162" s="76">
        <f t="shared" si="201"/>
        <v>0</v>
      </c>
      <c r="V162" s="76">
        <f t="shared" si="201"/>
        <v>0.42899999999999999</v>
      </c>
      <c r="W162" s="76">
        <f>V162*37</f>
        <v>15.872999999999999</v>
      </c>
      <c r="X162" s="76">
        <f>W162/$E162*100</f>
        <v>14.314314314314313</v>
      </c>
      <c r="Y162" s="76">
        <f t="shared" si="202"/>
        <v>2.19</v>
      </c>
      <c r="Z162" s="76">
        <f t="shared" si="202"/>
        <v>0.24599999999999997</v>
      </c>
      <c r="AA162" s="76">
        <f>V162/Y162</f>
        <v>0.19589041095890411</v>
      </c>
      <c r="AB162" s="76">
        <f>V162/Z162</f>
        <v>1.7439024390243905</v>
      </c>
      <c r="AC162" s="76">
        <f t="shared" si="203"/>
        <v>0</v>
      </c>
      <c r="AD162" s="76">
        <f t="shared" si="203"/>
        <v>0</v>
      </c>
      <c r="AE162" s="76" t="e">
        <f>AC162/AD162</f>
        <v>#DIV/0!</v>
      </c>
      <c r="AF162" s="76">
        <f t="shared" si="204"/>
        <v>0</v>
      </c>
      <c r="AG162" s="76">
        <f t="shared" si="204"/>
        <v>0</v>
      </c>
      <c r="AH162" s="76">
        <f t="shared" si="204"/>
        <v>0.153</v>
      </c>
      <c r="AI162" s="76">
        <f t="shared" si="204"/>
        <v>0</v>
      </c>
      <c r="AJ162" s="76">
        <f t="shared" si="204"/>
        <v>0</v>
      </c>
      <c r="AK162" s="76">
        <f t="shared" si="204"/>
        <v>0</v>
      </c>
      <c r="AL162" s="76">
        <f t="shared" si="204"/>
        <v>0</v>
      </c>
      <c r="AM162" s="76">
        <f t="shared" si="204"/>
        <v>0</v>
      </c>
      <c r="AN162" s="76">
        <f t="shared" si="205"/>
        <v>3696.3</v>
      </c>
      <c r="AO162" s="31"/>
      <c r="AP162" s="74" t="s">
        <v>69</v>
      </c>
      <c r="AQ162" s="46">
        <v>100</v>
      </c>
      <c r="AR162" s="76">
        <v>3696.3</v>
      </c>
      <c r="AS162" s="76">
        <v>899</v>
      </c>
      <c r="AT162" s="76">
        <v>99.9</v>
      </c>
      <c r="AU162" s="76">
        <f t="shared" si="206"/>
        <v>3696.3</v>
      </c>
      <c r="AV162" s="76">
        <v>0</v>
      </c>
      <c r="AW162" s="76">
        <f t="shared" si="207"/>
        <v>0</v>
      </c>
      <c r="AX162" s="76">
        <v>0</v>
      </c>
      <c r="AY162" s="76">
        <f t="shared" si="208"/>
        <v>0</v>
      </c>
      <c r="AZ162" s="76">
        <v>0</v>
      </c>
      <c r="BA162" s="76">
        <v>0</v>
      </c>
      <c r="BB162" s="76">
        <v>0</v>
      </c>
      <c r="BC162" s="76">
        <v>0</v>
      </c>
      <c r="BD162" s="76">
        <v>0</v>
      </c>
      <c r="BE162" s="76">
        <v>14.3</v>
      </c>
      <c r="BF162" s="76">
        <v>529.1</v>
      </c>
      <c r="BG162" s="76">
        <v>73</v>
      </c>
      <c r="BH162" s="76">
        <v>8.1999999999999993</v>
      </c>
      <c r="BI162" s="76">
        <v>0</v>
      </c>
      <c r="BJ162" s="76">
        <v>0</v>
      </c>
      <c r="BK162" s="76">
        <v>0</v>
      </c>
      <c r="BL162" s="76">
        <v>0</v>
      </c>
      <c r="BM162" s="76">
        <v>5.0999999999999996</v>
      </c>
      <c r="BN162" s="76">
        <v>0</v>
      </c>
      <c r="BO162" s="76">
        <v>0</v>
      </c>
      <c r="BP162" s="76">
        <v>0</v>
      </c>
      <c r="BQ162" s="76">
        <v>0</v>
      </c>
      <c r="BR162" s="76">
        <v>0</v>
      </c>
    </row>
    <row r="163" spans="1:70" s="46" customFormat="1">
      <c r="A163" s="46">
        <v>2</v>
      </c>
      <c r="B163" s="46">
        <v>200</v>
      </c>
      <c r="C163" s="74" t="s">
        <v>224</v>
      </c>
      <c r="D163" s="46">
        <v>26.2</v>
      </c>
      <c r="E163" s="75">
        <f t="shared" si="192"/>
        <v>37.964548571428573</v>
      </c>
      <c r="F163" s="76">
        <f t="shared" si="192"/>
        <v>9.0824278879015719</v>
      </c>
      <c r="G163" s="76">
        <f t="shared" si="192"/>
        <v>7.4857142857142858E-2</v>
      </c>
      <c r="H163" s="76">
        <f t="shared" si="192"/>
        <v>2.7697142857142856</v>
      </c>
      <c r="I163" s="75">
        <f t="shared" si="193"/>
        <v>7.2955280384888397</v>
      </c>
      <c r="J163" s="76">
        <f t="shared" si="194"/>
        <v>0.29942857142857143</v>
      </c>
      <c r="K163" s="76">
        <f t="shared" si="194"/>
        <v>5.0902857142857147</v>
      </c>
      <c r="L163" s="75">
        <f t="shared" si="195"/>
        <v>13.407997476141652</v>
      </c>
      <c r="M163" s="76">
        <f t="shared" si="196"/>
        <v>1.646857142857143</v>
      </c>
      <c r="N163" s="76">
        <f t="shared" si="196"/>
        <v>26.349714285714288</v>
      </c>
      <c r="O163" s="75">
        <f t="shared" si="197"/>
        <v>69.406104582380323</v>
      </c>
      <c r="P163" s="76">
        <f t="shared" si="198"/>
        <v>0</v>
      </c>
      <c r="Q163" s="76">
        <f t="shared" si="198"/>
        <v>0</v>
      </c>
      <c r="R163" s="76">
        <f t="shared" si="198"/>
        <v>0.44914285714285712</v>
      </c>
      <c r="S163" s="76">
        <f t="shared" si="199"/>
        <v>3.7548342857142853</v>
      </c>
      <c r="T163" s="75">
        <f t="shared" si="200"/>
        <v>9.8903699029891925</v>
      </c>
      <c r="U163" s="76">
        <f t="shared" si="201"/>
        <v>2.6199999999999999E-3</v>
      </c>
      <c r="V163" s="76">
        <f t="shared" si="201"/>
        <v>0</v>
      </c>
      <c r="W163" s="76">
        <f>V163*37</f>
        <v>0</v>
      </c>
      <c r="X163" s="76">
        <f>W163/$E163*100</f>
        <v>0</v>
      </c>
      <c r="Y163" s="76">
        <f t="shared" si="202"/>
        <v>0</v>
      </c>
      <c r="Z163" s="76">
        <f t="shared" si="202"/>
        <v>7.4857142857142858E-2</v>
      </c>
      <c r="AA163" s="76" t="e">
        <f>V163/Y163</f>
        <v>#DIV/0!</v>
      </c>
      <c r="AB163" s="76">
        <f>V163/Z163</f>
        <v>0</v>
      </c>
      <c r="AC163" s="76">
        <f t="shared" si="203"/>
        <v>1.5720000000000001</v>
      </c>
      <c r="AD163" s="76">
        <f t="shared" si="203"/>
        <v>0</v>
      </c>
      <c r="AE163" s="76" t="e">
        <f>AC163/AD163</f>
        <v>#DIV/0!</v>
      </c>
      <c r="AF163" s="76">
        <f t="shared" si="204"/>
        <v>0</v>
      </c>
      <c r="AG163" s="76">
        <f t="shared" si="204"/>
        <v>0.52399999999999991</v>
      </c>
      <c r="AH163" s="76">
        <f t="shared" si="204"/>
        <v>0.22457142857142856</v>
      </c>
      <c r="AI163" s="76">
        <f t="shared" si="204"/>
        <v>36.68</v>
      </c>
      <c r="AJ163" s="76">
        <f t="shared" si="204"/>
        <v>0</v>
      </c>
      <c r="AK163" s="76">
        <f t="shared" si="204"/>
        <v>1006.0799999999999</v>
      </c>
      <c r="AL163" s="76">
        <f t="shared" si="204"/>
        <v>0</v>
      </c>
      <c r="AM163" s="76">
        <f t="shared" si="204"/>
        <v>0</v>
      </c>
      <c r="AN163" s="76">
        <f t="shared" si="205"/>
        <v>144.90285714285716</v>
      </c>
      <c r="AO163" s="31"/>
      <c r="AP163" s="74" t="s">
        <v>224</v>
      </c>
      <c r="AQ163" s="46">
        <v>35</v>
      </c>
      <c r="AR163" s="76">
        <v>50.716000000000001</v>
      </c>
      <c r="AS163" s="76">
        <v>12.133014354066987</v>
      </c>
      <c r="AT163" s="76">
        <v>0.1</v>
      </c>
      <c r="AU163" s="76">
        <f t="shared" si="206"/>
        <v>3.7</v>
      </c>
      <c r="AV163" s="76">
        <v>0.4</v>
      </c>
      <c r="AW163" s="76">
        <f t="shared" si="207"/>
        <v>6.8000000000000007</v>
      </c>
      <c r="AX163" s="76">
        <v>2.2000000000000002</v>
      </c>
      <c r="AY163" s="76">
        <f t="shared" si="208"/>
        <v>35.200000000000003</v>
      </c>
      <c r="AZ163" s="76">
        <v>0</v>
      </c>
      <c r="BA163" s="76">
        <v>0</v>
      </c>
      <c r="BB163" s="76">
        <v>0.6</v>
      </c>
      <c r="BC163" s="76">
        <f>BB163*8.36</f>
        <v>5.0159999999999991</v>
      </c>
      <c r="BD163" s="76">
        <v>3.5000000000000001E-3</v>
      </c>
      <c r="BE163" s="76">
        <v>0</v>
      </c>
      <c r="BF163" s="76">
        <v>0</v>
      </c>
      <c r="BG163" s="76">
        <v>0</v>
      </c>
      <c r="BH163" s="76">
        <v>0.1</v>
      </c>
      <c r="BI163" s="76">
        <v>2.1</v>
      </c>
      <c r="BJ163" s="76">
        <v>0</v>
      </c>
      <c r="BK163" s="76">
        <v>0</v>
      </c>
      <c r="BL163" s="76">
        <v>0.7</v>
      </c>
      <c r="BM163" s="76">
        <v>0.3</v>
      </c>
      <c r="BN163" s="76">
        <v>49</v>
      </c>
      <c r="BO163" s="76">
        <v>0</v>
      </c>
      <c r="BP163" s="76">
        <v>1344</v>
      </c>
      <c r="BQ163" s="76">
        <v>0</v>
      </c>
      <c r="BR163" s="76">
        <v>0</v>
      </c>
    </row>
    <row r="164" spans="1:70" s="46" customFormat="1">
      <c r="A164" s="46">
        <v>2</v>
      </c>
      <c r="B164" s="46">
        <v>200</v>
      </c>
      <c r="C164" s="74" t="s">
        <v>225</v>
      </c>
      <c r="D164" s="46">
        <v>23</v>
      </c>
      <c r="E164" s="75">
        <f t="shared" si="192"/>
        <v>33.58</v>
      </c>
      <c r="F164" s="76">
        <f t="shared" si="192"/>
        <v>8.0500000000000007</v>
      </c>
      <c r="G164" s="76">
        <f t="shared" si="192"/>
        <v>6.9000000000000006E-2</v>
      </c>
      <c r="H164" s="76">
        <f t="shared" si="192"/>
        <v>2.5529999999999999</v>
      </c>
      <c r="I164" s="75">
        <f t="shared" si="193"/>
        <v>7.6027397260273979</v>
      </c>
      <c r="J164" s="76">
        <f t="shared" si="194"/>
        <v>0.13800000000000001</v>
      </c>
      <c r="K164" s="76">
        <f t="shared" si="194"/>
        <v>2.3460000000000001</v>
      </c>
      <c r="L164" s="75">
        <f t="shared" si="195"/>
        <v>6.9863013698630141</v>
      </c>
      <c r="M164" s="76">
        <f t="shared" si="196"/>
        <v>1.8170000000000002</v>
      </c>
      <c r="N164" s="76">
        <f t="shared" si="196"/>
        <v>29.072000000000003</v>
      </c>
      <c r="O164" s="75">
        <f t="shared" si="197"/>
        <v>86.575342465753437</v>
      </c>
      <c r="P164" s="76">
        <f t="shared" si="198"/>
        <v>0</v>
      </c>
      <c r="Q164" s="76">
        <f t="shared" si="198"/>
        <v>0</v>
      </c>
      <c r="R164" s="76">
        <f t="shared" si="198"/>
        <v>0.7360000000000001</v>
      </c>
      <c r="S164" s="76">
        <f t="shared" si="199"/>
        <v>6.1529600000000002</v>
      </c>
      <c r="T164" s="75">
        <f t="shared" si="200"/>
        <v>18.32328767123288</v>
      </c>
      <c r="U164" s="76">
        <f t="shared" si="201"/>
        <v>1.38E-2</v>
      </c>
      <c r="V164" s="76">
        <f t="shared" si="201"/>
        <v>2.3000000000000003E-2</v>
      </c>
      <c r="W164" s="76">
        <f>V164*37</f>
        <v>0.85100000000000009</v>
      </c>
      <c r="X164" s="76">
        <f>W164/$E164*100</f>
        <v>2.5342465753424661</v>
      </c>
      <c r="Y164" s="76">
        <f t="shared" si="202"/>
        <v>0</v>
      </c>
      <c r="Z164" s="76">
        <f t="shared" si="202"/>
        <v>4.6000000000000006E-2</v>
      </c>
      <c r="AA164" s="76" t="e">
        <f>V164/Y164</f>
        <v>#DIV/0!</v>
      </c>
      <c r="AB164" s="76">
        <f>V164/Z164</f>
        <v>0.5</v>
      </c>
      <c r="AC164" s="76">
        <f t="shared" si="203"/>
        <v>1.7020000000000002</v>
      </c>
      <c r="AD164" s="76">
        <f t="shared" si="203"/>
        <v>6.9000000000000006E-2</v>
      </c>
      <c r="AE164" s="76">
        <f>AC164/AD164</f>
        <v>24.666666666666668</v>
      </c>
      <c r="AF164" s="76"/>
      <c r="AG164" s="76"/>
      <c r="AH164" s="76"/>
      <c r="AI164" s="76"/>
      <c r="AJ164" s="76"/>
      <c r="AK164" s="76"/>
      <c r="AL164" s="76"/>
      <c r="AM164" s="76"/>
      <c r="AN164" s="76">
        <f t="shared" si="205"/>
        <v>146</v>
      </c>
      <c r="AO164" s="31"/>
      <c r="AP164" s="74" t="s">
        <v>226</v>
      </c>
      <c r="AQ164" s="46">
        <v>100</v>
      </c>
      <c r="AR164" s="76">
        <v>146</v>
      </c>
      <c r="AS164" s="76">
        <v>35</v>
      </c>
      <c r="AT164" s="76">
        <v>0.3</v>
      </c>
      <c r="AU164" s="76">
        <f t="shared" si="206"/>
        <v>11.1</v>
      </c>
      <c r="AV164" s="76">
        <v>0.6</v>
      </c>
      <c r="AW164" s="76">
        <f t="shared" si="207"/>
        <v>10.199999999999999</v>
      </c>
      <c r="AX164" s="76">
        <v>7.9</v>
      </c>
      <c r="AY164" s="76">
        <f t="shared" si="208"/>
        <v>126.4</v>
      </c>
      <c r="AZ164" s="76">
        <v>0</v>
      </c>
      <c r="BA164" s="76">
        <v>0</v>
      </c>
      <c r="BB164" s="76">
        <v>3.2</v>
      </c>
      <c r="BC164" s="76">
        <f>BB164*8.36</f>
        <v>26.751999999999999</v>
      </c>
      <c r="BD164" s="76">
        <v>0.06</v>
      </c>
      <c r="BE164" s="76">
        <v>0.1</v>
      </c>
      <c r="BF164" s="76">
        <f>BE164*37</f>
        <v>3.7</v>
      </c>
      <c r="BG164" s="76">
        <v>0</v>
      </c>
      <c r="BH164" s="76">
        <v>0.2</v>
      </c>
      <c r="BI164" s="76">
        <v>7.4</v>
      </c>
      <c r="BJ164" s="76">
        <v>0.3</v>
      </c>
      <c r="BK164" s="76"/>
      <c r="BL164" s="76"/>
      <c r="BM164" s="76"/>
      <c r="BN164" s="76"/>
      <c r="BO164" s="76"/>
      <c r="BP164" s="76"/>
      <c r="BQ164" s="76"/>
      <c r="BR164" s="76"/>
    </row>
    <row r="165" spans="1:70" s="46" customFormat="1">
      <c r="A165" s="46">
        <v>2</v>
      </c>
      <c r="B165" s="46">
        <v>200</v>
      </c>
      <c r="C165" s="74" t="s">
        <v>93</v>
      </c>
      <c r="D165" s="46">
        <v>5.9</v>
      </c>
      <c r="E165" s="75">
        <f t="shared" si="192"/>
        <v>92.807000000000002</v>
      </c>
      <c r="F165" s="76">
        <f t="shared" si="192"/>
        <v>22.42</v>
      </c>
      <c r="G165" s="76">
        <f t="shared" si="192"/>
        <v>1.9824000000000002</v>
      </c>
      <c r="H165" s="76">
        <f t="shared" si="192"/>
        <v>73.348800000000011</v>
      </c>
      <c r="I165" s="75">
        <f t="shared" si="193"/>
        <v>79.033693579148135</v>
      </c>
      <c r="J165" s="76">
        <f t="shared" si="194"/>
        <v>0.20650000000000002</v>
      </c>
      <c r="K165" s="76">
        <f t="shared" si="194"/>
        <v>3.5105000000000004</v>
      </c>
      <c r="L165" s="75">
        <f t="shared" si="195"/>
        <v>3.7825810553083281</v>
      </c>
      <c r="M165" s="76">
        <f t="shared" si="196"/>
        <v>0.99709999999999999</v>
      </c>
      <c r="N165" s="76">
        <f t="shared" si="196"/>
        <v>15.9536</v>
      </c>
      <c r="O165" s="75">
        <f t="shared" si="197"/>
        <v>17.190082644628099</v>
      </c>
      <c r="P165" s="76">
        <f t="shared" si="198"/>
        <v>0</v>
      </c>
      <c r="Q165" s="76">
        <f t="shared" si="198"/>
        <v>0</v>
      </c>
      <c r="R165" s="76">
        <f t="shared" si="198"/>
        <v>0</v>
      </c>
      <c r="S165" s="76">
        <f t="shared" si="199"/>
        <v>0</v>
      </c>
      <c r="T165" s="75">
        <f t="shared" si="200"/>
        <v>0</v>
      </c>
      <c r="U165" s="76">
        <f t="shared" si="201"/>
        <v>0.40415000000000001</v>
      </c>
      <c r="V165" s="76"/>
      <c r="W165" s="76"/>
      <c r="X165" s="76"/>
      <c r="Y165" s="76"/>
      <c r="Z165" s="76"/>
      <c r="AA165" s="76"/>
      <c r="AB165" s="76"/>
      <c r="AC165" s="76">
        <f t="shared" si="203"/>
        <v>0.99709999999999999</v>
      </c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>
        <f t="shared" si="205"/>
        <v>1572.9999999999998</v>
      </c>
      <c r="AO165" s="31"/>
      <c r="AP165" s="74" t="s">
        <v>93</v>
      </c>
      <c r="AQ165" s="46">
        <v>100</v>
      </c>
      <c r="AR165" s="76">
        <v>1573</v>
      </c>
      <c r="AS165" s="76">
        <v>380</v>
      </c>
      <c r="AT165" s="76">
        <v>33.6</v>
      </c>
      <c r="AU165" s="76">
        <f t="shared" si="206"/>
        <v>1243.2</v>
      </c>
      <c r="AV165" s="76">
        <v>3.5</v>
      </c>
      <c r="AW165" s="76">
        <f t="shared" si="207"/>
        <v>59.5</v>
      </c>
      <c r="AX165" s="76">
        <v>16.899999999999999</v>
      </c>
      <c r="AY165" s="76">
        <f t="shared" si="208"/>
        <v>270.39999999999998</v>
      </c>
      <c r="AZ165" s="76">
        <v>0</v>
      </c>
      <c r="BA165" s="76">
        <v>0</v>
      </c>
      <c r="BB165" s="76">
        <v>0</v>
      </c>
      <c r="BC165" s="76">
        <f>BB165*8.36</f>
        <v>0</v>
      </c>
      <c r="BD165" s="76">
        <v>6.85</v>
      </c>
      <c r="BE165" s="76"/>
      <c r="BF165" s="76"/>
      <c r="BG165" s="76"/>
      <c r="BH165" s="76"/>
      <c r="BI165" s="76">
        <v>16.899999999999999</v>
      </c>
      <c r="BJ165" s="76"/>
      <c r="BK165" s="76"/>
      <c r="BL165" s="76"/>
      <c r="BM165" s="76"/>
      <c r="BN165" s="76"/>
      <c r="BO165" s="76"/>
      <c r="BP165" s="76"/>
      <c r="BQ165" s="76"/>
      <c r="BR165" s="76"/>
    </row>
    <row r="166" spans="1:70" s="46" customFormat="1">
      <c r="A166" s="46">
        <v>2</v>
      </c>
      <c r="B166" s="46">
        <v>200</v>
      </c>
      <c r="C166" s="74" t="s">
        <v>227</v>
      </c>
      <c r="D166" s="46">
        <v>30</v>
      </c>
      <c r="E166" s="75">
        <f t="shared" si="192"/>
        <v>29.4</v>
      </c>
      <c r="F166" s="76">
        <f t="shared" si="192"/>
        <v>6.8999999999999995</v>
      </c>
      <c r="G166" s="76">
        <f t="shared" si="192"/>
        <v>0.15</v>
      </c>
      <c r="H166" s="76">
        <f t="shared" si="192"/>
        <v>5.55</v>
      </c>
      <c r="I166" s="75">
        <f t="shared" si="193"/>
        <v>18.877551020408166</v>
      </c>
      <c r="J166" s="76">
        <f t="shared" si="194"/>
        <v>0.6</v>
      </c>
      <c r="K166" s="76">
        <f t="shared" si="194"/>
        <v>10.199999999999999</v>
      </c>
      <c r="L166" s="75">
        <f t="shared" si="195"/>
        <v>34.693877551020407</v>
      </c>
      <c r="M166" s="76">
        <f t="shared" si="196"/>
        <v>0.89999999999999991</v>
      </c>
      <c r="N166" s="76">
        <f t="shared" si="196"/>
        <v>14.399999999999999</v>
      </c>
      <c r="O166" s="75">
        <f t="shared" si="197"/>
        <v>48.979591836734691</v>
      </c>
      <c r="P166" s="76">
        <f t="shared" si="198"/>
        <v>0</v>
      </c>
      <c r="Q166" s="76">
        <f t="shared" si="198"/>
        <v>0</v>
      </c>
      <c r="R166" s="76">
        <f t="shared" si="198"/>
        <v>0.78</v>
      </c>
      <c r="S166" s="76">
        <f t="shared" si="199"/>
        <v>6.5207999999999995</v>
      </c>
      <c r="T166" s="75">
        <f t="shared" si="200"/>
        <v>22.179591836734694</v>
      </c>
      <c r="U166" s="76">
        <f t="shared" si="201"/>
        <v>6.0000000000000001E-3</v>
      </c>
      <c r="V166" s="76"/>
      <c r="W166" s="76"/>
      <c r="X166" s="76"/>
      <c r="Y166" s="76"/>
      <c r="Z166" s="76"/>
      <c r="AA166" s="76"/>
      <c r="AB166" s="76"/>
      <c r="AC166" s="76">
        <f t="shared" si="203"/>
        <v>0.84</v>
      </c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>
        <f t="shared" si="205"/>
        <v>98</v>
      </c>
      <c r="AO166" s="31"/>
      <c r="AP166" s="74" t="s">
        <v>227</v>
      </c>
      <c r="AQ166" s="46">
        <v>100</v>
      </c>
      <c r="AR166" s="76">
        <v>98</v>
      </c>
      <c r="AS166" s="76">
        <v>23</v>
      </c>
      <c r="AT166" s="76">
        <v>0.5</v>
      </c>
      <c r="AU166" s="76">
        <f t="shared" si="206"/>
        <v>18.5</v>
      </c>
      <c r="AV166" s="76">
        <v>2</v>
      </c>
      <c r="AW166" s="76">
        <f t="shared" si="207"/>
        <v>34</v>
      </c>
      <c r="AX166" s="76">
        <v>3</v>
      </c>
      <c r="AY166" s="76">
        <f t="shared" si="208"/>
        <v>48</v>
      </c>
      <c r="AZ166" s="76">
        <v>0</v>
      </c>
      <c r="BA166" s="76">
        <v>0</v>
      </c>
      <c r="BB166" s="76">
        <v>2.6</v>
      </c>
      <c r="BC166" s="76">
        <f>BB166*8.36</f>
        <v>21.736000000000001</v>
      </c>
      <c r="BD166" s="76">
        <v>0.02</v>
      </c>
      <c r="BE166" s="76">
        <v>0.1</v>
      </c>
      <c r="BF166" s="76">
        <f>BE166*37</f>
        <v>3.7</v>
      </c>
      <c r="BG166" s="76">
        <v>0.1</v>
      </c>
      <c r="BH166" s="76">
        <v>0.2</v>
      </c>
      <c r="BI166" s="76">
        <v>2.8</v>
      </c>
      <c r="BJ166" s="76">
        <v>0.2</v>
      </c>
      <c r="BK166" s="76"/>
      <c r="BL166" s="76"/>
      <c r="BM166" s="76"/>
      <c r="BN166" s="76"/>
      <c r="BO166" s="76"/>
      <c r="BP166" s="76"/>
      <c r="BQ166" s="76"/>
      <c r="BR166" s="76"/>
    </row>
    <row r="167" spans="1:70" s="46" customFormat="1">
      <c r="A167" s="46">
        <v>2</v>
      </c>
      <c r="B167" s="46">
        <v>200</v>
      </c>
      <c r="C167" s="74" t="s">
        <v>142</v>
      </c>
      <c r="D167" s="46">
        <v>1</v>
      </c>
      <c r="E167" s="75">
        <f t="shared" si="192"/>
        <v>16.225000000000001</v>
      </c>
      <c r="F167" s="76">
        <f t="shared" si="192"/>
        <v>3.8815789473684217</v>
      </c>
      <c r="G167" s="76">
        <f t="shared" si="192"/>
        <v>0</v>
      </c>
      <c r="H167" s="76">
        <f t="shared" si="192"/>
        <v>0</v>
      </c>
      <c r="I167" s="75">
        <f t="shared" si="193"/>
        <v>0</v>
      </c>
      <c r="J167" s="76">
        <f t="shared" si="194"/>
        <v>1E-3</v>
      </c>
      <c r="K167" s="76">
        <f t="shared" si="194"/>
        <v>1.7000000000000001E-2</v>
      </c>
      <c r="L167" s="75">
        <f t="shared" si="195"/>
        <v>0.10477657935285055</v>
      </c>
      <c r="M167" s="76">
        <f t="shared" si="196"/>
        <v>1.0129999999999999</v>
      </c>
      <c r="N167" s="76">
        <f t="shared" si="196"/>
        <v>16.207999999999998</v>
      </c>
      <c r="O167" s="75">
        <f t="shared" si="197"/>
        <v>99.895223420647127</v>
      </c>
      <c r="P167" s="76">
        <f t="shared" si="198"/>
        <v>0</v>
      </c>
      <c r="Q167" s="76">
        <f t="shared" si="198"/>
        <v>0</v>
      </c>
      <c r="R167" s="76">
        <f t="shared" si="198"/>
        <v>0</v>
      </c>
      <c r="S167" s="76">
        <f t="shared" si="199"/>
        <v>0</v>
      </c>
      <c r="T167" s="75">
        <f t="shared" si="200"/>
        <v>0</v>
      </c>
      <c r="U167" s="76">
        <f t="shared" si="201"/>
        <v>7.7499999999999997E-4</v>
      </c>
      <c r="V167" s="76">
        <f>BE167*($D167/$AQ167)</f>
        <v>0</v>
      </c>
      <c r="W167" s="76">
        <f>V167*37</f>
        <v>0</v>
      </c>
      <c r="X167" s="76">
        <f>W167/$E167*100</f>
        <v>0</v>
      </c>
      <c r="Y167" s="76">
        <f>BG167*($D167/$AQ167)</f>
        <v>0</v>
      </c>
      <c r="Z167" s="76">
        <f>BH167*($D167/$AQ167)</f>
        <v>0</v>
      </c>
      <c r="AA167" s="76" t="e">
        <f>V167/Y167</f>
        <v>#DIV/0!</v>
      </c>
      <c r="AB167" s="76" t="e">
        <f>V167/Z167</f>
        <v>#DIV/0!</v>
      </c>
      <c r="AC167" s="76">
        <f t="shared" si="203"/>
        <v>1.0129999999999999</v>
      </c>
      <c r="AD167" s="76">
        <f>BJ167*($D167/$AQ167)</f>
        <v>0</v>
      </c>
      <c r="AE167" s="76" t="e">
        <f>AC167/AD167</f>
        <v>#DIV/0!</v>
      </c>
      <c r="AF167" s="76">
        <f t="shared" ref="AF167:AM167" si="209">BK167*($D167/$AQ167)</f>
        <v>0</v>
      </c>
      <c r="AG167" s="76">
        <f t="shared" si="209"/>
        <v>0</v>
      </c>
      <c r="AH167" s="76">
        <f t="shared" si="209"/>
        <v>0</v>
      </c>
      <c r="AI167" s="76">
        <f t="shared" si="209"/>
        <v>0</v>
      </c>
      <c r="AJ167" s="76">
        <f t="shared" si="209"/>
        <v>0</v>
      </c>
      <c r="AK167" s="76">
        <f t="shared" si="209"/>
        <v>0</v>
      </c>
      <c r="AL167" s="76">
        <f t="shared" si="209"/>
        <v>0</v>
      </c>
      <c r="AM167" s="76">
        <f t="shared" si="209"/>
        <v>0</v>
      </c>
      <c r="AN167" s="76">
        <f t="shared" si="205"/>
        <v>1622.5000000000002</v>
      </c>
      <c r="AO167" s="31"/>
      <c r="AP167" s="74" t="s">
        <v>142</v>
      </c>
      <c r="AQ167" s="46">
        <v>100</v>
      </c>
      <c r="AR167" s="76">
        <v>1622.5</v>
      </c>
      <c r="AS167" s="76">
        <v>388.15789473684214</v>
      </c>
      <c r="AT167" s="76">
        <v>0</v>
      </c>
      <c r="AU167" s="76">
        <v>0</v>
      </c>
      <c r="AV167" s="76">
        <v>0.1</v>
      </c>
      <c r="AW167" s="76">
        <v>1.7000000000000002</v>
      </c>
      <c r="AX167" s="76">
        <v>101.3</v>
      </c>
      <c r="AY167" s="76">
        <v>1620.8</v>
      </c>
      <c r="AZ167" s="76">
        <v>0</v>
      </c>
      <c r="BA167" s="76">
        <v>0</v>
      </c>
      <c r="BB167" s="76">
        <v>0</v>
      </c>
      <c r="BC167" s="76">
        <v>0</v>
      </c>
      <c r="BD167" s="76">
        <v>7.7499999999999999E-2</v>
      </c>
      <c r="BE167" s="76">
        <v>0</v>
      </c>
      <c r="BF167" s="76">
        <v>0</v>
      </c>
      <c r="BG167" s="76">
        <v>0</v>
      </c>
      <c r="BH167" s="76">
        <v>0</v>
      </c>
      <c r="BI167" s="76">
        <v>101.3</v>
      </c>
      <c r="BJ167" s="76">
        <v>0</v>
      </c>
      <c r="BK167" s="76">
        <v>0</v>
      </c>
      <c r="BL167" s="76">
        <v>0</v>
      </c>
      <c r="BM167" s="76">
        <v>0</v>
      </c>
      <c r="BN167" s="76">
        <v>0</v>
      </c>
      <c r="BO167" s="76">
        <v>0</v>
      </c>
      <c r="BP167" s="76">
        <v>0</v>
      </c>
      <c r="BQ167" s="76">
        <v>0</v>
      </c>
      <c r="BR167" s="76">
        <v>0</v>
      </c>
    </row>
    <row r="168" spans="1:70" s="46" customFormat="1">
      <c r="A168" s="46">
        <v>2</v>
      </c>
      <c r="B168" s="46">
        <v>200</v>
      </c>
      <c r="C168" s="74" t="s">
        <v>109</v>
      </c>
      <c r="D168" s="46">
        <v>8</v>
      </c>
      <c r="E168" s="75">
        <f t="shared" si="192"/>
        <v>14.56</v>
      </c>
      <c r="F168" s="76">
        <f t="shared" si="192"/>
        <v>3.44</v>
      </c>
      <c r="G168" s="76">
        <f t="shared" si="192"/>
        <v>0</v>
      </c>
      <c r="H168" s="76">
        <f t="shared" si="192"/>
        <v>0</v>
      </c>
      <c r="I168" s="75">
        <f t="shared" si="193"/>
        <v>0</v>
      </c>
      <c r="J168" s="76">
        <f t="shared" si="194"/>
        <v>0.24</v>
      </c>
      <c r="K168" s="76">
        <f t="shared" si="194"/>
        <v>4.08</v>
      </c>
      <c r="L168" s="75">
        <f t="shared" si="195"/>
        <v>28.021978021978022</v>
      </c>
      <c r="M168" s="76">
        <f t="shared" si="196"/>
        <v>0.65599999999999992</v>
      </c>
      <c r="N168" s="76">
        <f t="shared" si="196"/>
        <v>10.495999999999999</v>
      </c>
      <c r="O168" s="75">
        <f t="shared" si="197"/>
        <v>72.087912087912073</v>
      </c>
      <c r="P168" s="76">
        <f t="shared" si="198"/>
        <v>0</v>
      </c>
      <c r="Q168" s="76">
        <f t="shared" si="198"/>
        <v>0</v>
      </c>
      <c r="R168" s="76">
        <f t="shared" si="198"/>
        <v>0</v>
      </c>
      <c r="S168" s="76">
        <f t="shared" si="199"/>
        <v>0</v>
      </c>
      <c r="T168" s="75">
        <f t="shared" si="200"/>
        <v>0</v>
      </c>
      <c r="U168" s="76">
        <f t="shared" si="201"/>
        <v>1.4240000000000002</v>
      </c>
      <c r="V168" s="76"/>
      <c r="W168" s="76"/>
      <c r="X168" s="76"/>
      <c r="Y168" s="76"/>
      <c r="Z168" s="76"/>
      <c r="AA168" s="76"/>
      <c r="AB168" s="76"/>
      <c r="AC168" s="76">
        <f t="shared" si="203"/>
        <v>0.58399999999999996</v>
      </c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>
        <f t="shared" si="205"/>
        <v>182</v>
      </c>
      <c r="AO168" s="31"/>
      <c r="AP168" s="74" t="s">
        <v>228</v>
      </c>
      <c r="AQ168" s="46">
        <v>100</v>
      </c>
      <c r="AR168" s="76">
        <v>182</v>
      </c>
      <c r="AS168" s="76">
        <v>43</v>
      </c>
      <c r="AT168" s="76">
        <v>0</v>
      </c>
      <c r="AU168" s="76">
        <f>AT168*37</f>
        <v>0</v>
      </c>
      <c r="AV168" s="76">
        <v>3</v>
      </c>
      <c r="AW168" s="76">
        <f>AV168*17</f>
        <v>51</v>
      </c>
      <c r="AX168" s="76">
        <v>8.1999999999999993</v>
      </c>
      <c r="AY168" s="76">
        <f>AX168*16</f>
        <v>131.19999999999999</v>
      </c>
      <c r="AZ168" s="76">
        <v>0</v>
      </c>
      <c r="BA168" s="76">
        <v>0</v>
      </c>
      <c r="BB168" s="76">
        <v>0</v>
      </c>
      <c r="BC168" s="76">
        <f>BB168*8.36</f>
        <v>0</v>
      </c>
      <c r="BD168" s="76">
        <v>17.8</v>
      </c>
      <c r="BE168" s="76">
        <v>0</v>
      </c>
      <c r="BF168" s="76">
        <v>0</v>
      </c>
      <c r="BG168" s="76">
        <v>0</v>
      </c>
      <c r="BH168" s="76">
        <v>0</v>
      </c>
      <c r="BI168" s="76">
        <v>7.3</v>
      </c>
      <c r="BJ168" s="76">
        <v>0.9</v>
      </c>
      <c r="BK168" s="76"/>
      <c r="BL168" s="76"/>
      <c r="BM168" s="76"/>
      <c r="BN168" s="76"/>
      <c r="BO168" s="76"/>
      <c r="BP168" s="76"/>
      <c r="BQ168" s="76"/>
      <c r="BR168" s="76"/>
    </row>
    <row r="169" spans="1:70" s="46" customFormat="1">
      <c r="A169" s="46">
        <v>2</v>
      </c>
      <c r="B169" s="46">
        <v>200</v>
      </c>
      <c r="C169" s="74" t="s">
        <v>229</v>
      </c>
      <c r="D169" s="46">
        <v>8</v>
      </c>
      <c r="E169" s="75">
        <f t="shared" si="192"/>
        <v>197.6</v>
      </c>
      <c r="F169" s="76">
        <f t="shared" si="192"/>
        <v>47.84</v>
      </c>
      <c r="G169" s="76">
        <f t="shared" si="192"/>
        <v>4.6399999999999997</v>
      </c>
      <c r="H169" s="76">
        <f t="shared" si="192"/>
        <v>171.68</v>
      </c>
      <c r="I169" s="75">
        <f t="shared" si="193"/>
        <v>86.882591093117412</v>
      </c>
      <c r="J169" s="76">
        <f t="shared" si="194"/>
        <v>1.456</v>
      </c>
      <c r="K169" s="76">
        <f t="shared" si="194"/>
        <v>24.751999999999999</v>
      </c>
      <c r="L169" s="75">
        <f t="shared" si="195"/>
        <v>12.526315789473683</v>
      </c>
      <c r="M169" s="76">
        <f t="shared" si="196"/>
        <v>7.2000000000000008E-2</v>
      </c>
      <c r="N169" s="76">
        <f t="shared" si="196"/>
        <v>1.1520000000000001</v>
      </c>
      <c r="O169" s="75">
        <f t="shared" si="197"/>
        <v>0.58299595141700411</v>
      </c>
      <c r="P169" s="76">
        <f t="shared" si="198"/>
        <v>0</v>
      </c>
      <c r="Q169" s="76">
        <f t="shared" si="198"/>
        <v>0</v>
      </c>
      <c r="R169" s="76">
        <f t="shared" si="198"/>
        <v>0.94400000000000006</v>
      </c>
      <c r="S169" s="76">
        <f t="shared" si="199"/>
        <v>7.8918400000000002</v>
      </c>
      <c r="T169" s="75">
        <f t="shared" si="200"/>
        <v>3.993846153846154</v>
      </c>
      <c r="U169" s="76">
        <f t="shared" si="201"/>
        <v>4.0000000000000001E-3</v>
      </c>
      <c r="V169" s="76">
        <f>BE169*($D169/$AQ169)</f>
        <v>0.66400000000000003</v>
      </c>
      <c r="W169" s="76">
        <f>V169*37</f>
        <v>24.568000000000001</v>
      </c>
      <c r="X169" s="76">
        <f>W169/$E169*100</f>
        <v>12.433198380566802</v>
      </c>
      <c r="Y169" s="76">
        <f t="shared" ref="Y169:Z171" si="210">BG169*($D169/$AQ169)</f>
        <v>1.736</v>
      </c>
      <c r="Z169" s="76">
        <f t="shared" si="210"/>
        <v>2.04</v>
      </c>
      <c r="AA169" s="76">
        <f>V169/Y169</f>
        <v>0.38248847926267282</v>
      </c>
      <c r="AB169" s="76">
        <f>V169/Z169</f>
        <v>0.32549019607843138</v>
      </c>
      <c r="AC169" s="76">
        <f t="shared" si="203"/>
        <v>3.2000000000000001E-2</v>
      </c>
      <c r="AD169" s="76">
        <f>BJ169*($D169/$AQ169)</f>
        <v>0.04</v>
      </c>
      <c r="AE169" s="76">
        <f>AC169/AD169</f>
        <v>0.8</v>
      </c>
      <c r="AF169" s="76"/>
      <c r="AG169" s="76"/>
      <c r="AH169" s="76"/>
      <c r="AI169" s="76"/>
      <c r="AJ169" s="76"/>
      <c r="AK169" s="76"/>
      <c r="AL169" s="76"/>
      <c r="AM169" s="76"/>
      <c r="AN169" s="76">
        <f t="shared" si="205"/>
        <v>2470</v>
      </c>
      <c r="AO169" s="31"/>
      <c r="AP169" s="74" t="s">
        <v>229</v>
      </c>
      <c r="AQ169" s="46">
        <v>100</v>
      </c>
      <c r="AR169" s="76">
        <v>2470</v>
      </c>
      <c r="AS169" s="76">
        <v>598</v>
      </c>
      <c r="AT169" s="76">
        <v>58</v>
      </c>
      <c r="AU169" s="76">
        <f>AT169*37</f>
        <v>2146</v>
      </c>
      <c r="AV169" s="76">
        <v>18.2</v>
      </c>
      <c r="AW169" s="76">
        <f>AV169*17</f>
        <v>309.39999999999998</v>
      </c>
      <c r="AX169" s="76">
        <v>0.9</v>
      </c>
      <c r="AY169" s="76">
        <f>AX169*16</f>
        <v>14.4</v>
      </c>
      <c r="AZ169" s="76">
        <v>0</v>
      </c>
      <c r="BA169" s="76">
        <v>0</v>
      </c>
      <c r="BB169" s="76">
        <v>11.8</v>
      </c>
      <c r="BC169" s="76">
        <f>BB169*8.36</f>
        <v>98.647999999999996</v>
      </c>
      <c r="BD169" s="76">
        <v>0.05</v>
      </c>
      <c r="BE169" s="76">
        <v>8.3000000000000007</v>
      </c>
      <c r="BF169" s="76">
        <f>BE169*37</f>
        <v>307.10000000000002</v>
      </c>
      <c r="BG169" s="76">
        <v>21.7</v>
      </c>
      <c r="BH169" s="76">
        <v>25.5</v>
      </c>
      <c r="BI169" s="76">
        <v>0.4</v>
      </c>
      <c r="BJ169" s="76">
        <v>0.5</v>
      </c>
      <c r="BK169" s="76"/>
      <c r="BL169" s="76"/>
      <c r="BM169" s="76"/>
      <c r="BN169" s="76"/>
      <c r="BO169" s="76"/>
      <c r="BP169" s="76"/>
      <c r="BQ169" s="76"/>
      <c r="BR169" s="76"/>
    </row>
    <row r="170" spans="1:70" s="46" customFormat="1">
      <c r="A170" s="46">
        <v>2</v>
      </c>
      <c r="B170" s="46">
        <v>200</v>
      </c>
      <c r="C170" s="74" t="s">
        <v>230</v>
      </c>
      <c r="D170" s="46">
        <v>25</v>
      </c>
      <c r="E170" s="75">
        <f t="shared" si="192"/>
        <v>120</v>
      </c>
      <c r="F170" s="76">
        <f t="shared" si="192"/>
        <v>28.75</v>
      </c>
      <c r="G170" s="76">
        <f t="shared" si="192"/>
        <v>0</v>
      </c>
      <c r="H170" s="76">
        <f t="shared" si="192"/>
        <v>0</v>
      </c>
      <c r="I170" s="75">
        <f t="shared" si="193"/>
        <v>0</v>
      </c>
      <c r="J170" s="76">
        <f t="shared" si="194"/>
        <v>0.27500000000000002</v>
      </c>
      <c r="K170" s="76">
        <f t="shared" si="194"/>
        <v>4.6750000000000007</v>
      </c>
      <c r="L170" s="75">
        <f t="shared" si="195"/>
        <v>3.8958333333333339</v>
      </c>
      <c r="M170" s="76">
        <f t="shared" si="196"/>
        <v>6.7249999999999996</v>
      </c>
      <c r="N170" s="76">
        <f t="shared" si="196"/>
        <v>107.6</v>
      </c>
      <c r="O170" s="75">
        <f t="shared" si="197"/>
        <v>89.666666666666657</v>
      </c>
      <c r="P170" s="76">
        <f t="shared" si="198"/>
        <v>0</v>
      </c>
      <c r="Q170" s="76">
        <f t="shared" si="198"/>
        <v>0</v>
      </c>
      <c r="R170" s="76">
        <f t="shared" si="198"/>
        <v>0.05</v>
      </c>
      <c r="S170" s="76">
        <f t="shared" si="199"/>
        <v>0.41799999999999998</v>
      </c>
      <c r="T170" s="75">
        <f t="shared" si="200"/>
        <v>0.34833333333333333</v>
      </c>
      <c r="U170" s="76">
        <f t="shared" si="201"/>
        <v>0</v>
      </c>
      <c r="V170" s="76">
        <f>BE170*($D170/$AQ170)</f>
        <v>0</v>
      </c>
      <c r="W170" s="76">
        <f>V170*37</f>
        <v>0</v>
      </c>
      <c r="X170" s="76">
        <f>W170/$E170*100</f>
        <v>0</v>
      </c>
      <c r="Y170" s="76">
        <f t="shared" si="210"/>
        <v>0</v>
      </c>
      <c r="Z170" s="76">
        <f t="shared" si="210"/>
        <v>0</v>
      </c>
      <c r="AA170" s="76" t="e">
        <f>V170/Y170</f>
        <v>#DIV/0!</v>
      </c>
      <c r="AB170" s="76" t="e">
        <f>V170/Z170</f>
        <v>#DIV/0!</v>
      </c>
      <c r="AC170" s="76">
        <f t="shared" si="203"/>
        <v>6.7249999999999996</v>
      </c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>
        <f t="shared" si="205"/>
        <v>480</v>
      </c>
      <c r="AO170" s="31"/>
      <c r="AP170" s="74" t="s">
        <v>230</v>
      </c>
      <c r="AQ170" s="46">
        <v>100</v>
      </c>
      <c r="AR170" s="76">
        <v>480</v>
      </c>
      <c r="AS170" s="76">
        <v>115</v>
      </c>
      <c r="AT170" s="76">
        <v>0</v>
      </c>
      <c r="AU170" s="76">
        <f>AT170*37</f>
        <v>0</v>
      </c>
      <c r="AV170" s="76">
        <v>1.1000000000000001</v>
      </c>
      <c r="AW170" s="76">
        <f>AV170*17</f>
        <v>18.700000000000003</v>
      </c>
      <c r="AX170" s="76">
        <v>26.9</v>
      </c>
      <c r="AY170" s="76">
        <f>AX170*16</f>
        <v>430.4</v>
      </c>
      <c r="AZ170" s="76">
        <v>0</v>
      </c>
      <c r="BA170" s="76">
        <v>0</v>
      </c>
      <c r="BB170" s="76">
        <v>0.2</v>
      </c>
      <c r="BC170" s="76">
        <f>BB170*8.36</f>
        <v>1.6719999999999999</v>
      </c>
      <c r="BD170" s="76">
        <v>0</v>
      </c>
      <c r="BE170" s="76">
        <v>0</v>
      </c>
      <c r="BF170" s="76">
        <v>0</v>
      </c>
      <c r="BG170" s="76">
        <v>0</v>
      </c>
      <c r="BH170" s="76">
        <v>0</v>
      </c>
      <c r="BI170" s="76">
        <v>26.9</v>
      </c>
      <c r="BJ170" s="76"/>
      <c r="BK170" s="76"/>
      <c r="BL170" s="76"/>
      <c r="BM170" s="76"/>
      <c r="BN170" s="76"/>
      <c r="BO170" s="76"/>
      <c r="BP170" s="76"/>
      <c r="BQ170" s="76"/>
      <c r="BR170" s="76"/>
    </row>
    <row r="171" spans="1:70" s="46" customFormat="1">
      <c r="A171" s="46">
        <v>2</v>
      </c>
      <c r="B171" s="46">
        <v>200</v>
      </c>
      <c r="C171" s="74" t="s">
        <v>231</v>
      </c>
      <c r="D171" s="46">
        <v>15.9</v>
      </c>
      <c r="E171" s="75">
        <f t="shared" si="192"/>
        <v>229.43700000000001</v>
      </c>
      <c r="F171" s="76">
        <f t="shared" si="192"/>
        <v>54.06</v>
      </c>
      <c r="G171" s="76">
        <f t="shared" si="192"/>
        <v>0.42930000000000001</v>
      </c>
      <c r="H171" s="76">
        <f t="shared" si="192"/>
        <v>15.884100000000002</v>
      </c>
      <c r="I171" s="75">
        <f t="shared" si="193"/>
        <v>6.9230769230769234</v>
      </c>
      <c r="J171" s="76">
        <f t="shared" si="194"/>
        <v>1.7172000000000001</v>
      </c>
      <c r="K171" s="76">
        <f t="shared" si="194"/>
        <v>29.192400000000003</v>
      </c>
      <c r="L171" s="75">
        <f t="shared" si="195"/>
        <v>12.723492723492724</v>
      </c>
      <c r="M171" s="76">
        <f t="shared" si="196"/>
        <v>10.8438</v>
      </c>
      <c r="N171" s="76">
        <f t="shared" si="196"/>
        <v>173.5008</v>
      </c>
      <c r="O171" s="75">
        <f t="shared" si="197"/>
        <v>75.620235620235619</v>
      </c>
      <c r="P171" s="76">
        <f t="shared" si="198"/>
        <v>0</v>
      </c>
      <c r="Q171" s="76">
        <f t="shared" si="198"/>
        <v>0</v>
      </c>
      <c r="R171" s="76">
        <f t="shared" si="198"/>
        <v>1.3356000000000001</v>
      </c>
      <c r="S171" s="76">
        <f t="shared" si="199"/>
        <v>11.165616</v>
      </c>
      <c r="T171" s="75">
        <f t="shared" si="200"/>
        <v>4.8665280665280664</v>
      </c>
      <c r="U171" s="76">
        <f t="shared" si="201"/>
        <v>0.19875000000000001</v>
      </c>
      <c r="V171" s="76">
        <f>BE171*($D171/$AQ171)</f>
        <v>0.10017000000000001</v>
      </c>
      <c r="W171" s="76">
        <f>V171*37</f>
        <v>3.7062900000000005</v>
      </c>
      <c r="X171" s="76">
        <f>W171/$E171*100</f>
        <v>1.6153846153846154</v>
      </c>
      <c r="Y171" s="76">
        <f t="shared" si="210"/>
        <v>0</v>
      </c>
      <c r="Z171" s="76">
        <f t="shared" si="210"/>
        <v>0</v>
      </c>
      <c r="AA171" s="76" t="e">
        <f>V171/Y171</f>
        <v>#DIV/0!</v>
      </c>
      <c r="AB171" s="76" t="e">
        <f>V171/Z171</f>
        <v>#DIV/0!</v>
      </c>
      <c r="AC171" s="76">
        <f t="shared" si="203"/>
        <v>0.20829</v>
      </c>
      <c r="AD171" s="76">
        <f>BJ171*($D171/$AQ171)</f>
        <v>0</v>
      </c>
      <c r="AE171" s="76" t="e">
        <f>AC171/AD171</f>
        <v>#DIV/0!</v>
      </c>
      <c r="AF171" s="76">
        <f t="shared" ref="AF171:AM171" si="211">BK171*($D171/$AQ171)</f>
        <v>0</v>
      </c>
      <c r="AG171" s="76">
        <f t="shared" si="211"/>
        <v>0</v>
      </c>
      <c r="AH171" s="76">
        <f t="shared" si="211"/>
        <v>0</v>
      </c>
      <c r="AI171" s="76">
        <f t="shared" si="211"/>
        <v>0</v>
      </c>
      <c r="AJ171" s="76">
        <f t="shared" si="211"/>
        <v>0</v>
      </c>
      <c r="AK171" s="76">
        <f t="shared" si="211"/>
        <v>0</v>
      </c>
      <c r="AL171" s="76">
        <f t="shared" si="211"/>
        <v>0</v>
      </c>
      <c r="AM171" s="76">
        <f t="shared" si="211"/>
        <v>15.6615</v>
      </c>
      <c r="AN171" s="76">
        <f t="shared" si="205"/>
        <v>1443</v>
      </c>
      <c r="AO171" s="31"/>
      <c r="AP171" s="74" t="s">
        <v>231</v>
      </c>
      <c r="AQ171" s="46">
        <v>100</v>
      </c>
      <c r="AR171" s="76">
        <v>1443</v>
      </c>
      <c r="AS171" s="76">
        <v>340</v>
      </c>
      <c r="AT171" s="76">
        <v>2.7</v>
      </c>
      <c r="AU171" s="76">
        <v>99.9</v>
      </c>
      <c r="AV171" s="76">
        <v>10.8</v>
      </c>
      <c r="AW171" s="76">
        <v>183.60000000000002</v>
      </c>
      <c r="AX171" s="76">
        <v>68.2</v>
      </c>
      <c r="AY171" s="76">
        <v>1091.2</v>
      </c>
      <c r="AZ171" s="76">
        <v>0</v>
      </c>
      <c r="BA171" s="76">
        <v>0</v>
      </c>
      <c r="BB171" s="76">
        <v>8.4</v>
      </c>
      <c r="BC171" s="76">
        <v>70.224000000000004</v>
      </c>
      <c r="BD171" s="76">
        <v>1.25</v>
      </c>
      <c r="BE171" s="76">
        <v>0.63</v>
      </c>
      <c r="BF171" s="76">
        <v>23.31</v>
      </c>
      <c r="BG171" s="76"/>
      <c r="BH171" s="76"/>
      <c r="BI171" s="76">
        <v>1.31</v>
      </c>
      <c r="BJ171" s="76"/>
      <c r="BK171" s="76"/>
      <c r="BL171" s="76"/>
      <c r="BM171" s="76"/>
      <c r="BN171" s="76"/>
      <c r="BO171" s="76"/>
      <c r="BP171" s="76"/>
      <c r="BQ171" s="76"/>
      <c r="BR171" s="76">
        <v>98.5</v>
      </c>
    </row>
    <row r="172" spans="1:70" s="46" customFormat="1">
      <c r="A172" s="46">
        <v>2</v>
      </c>
      <c r="B172" s="46">
        <v>200</v>
      </c>
      <c r="C172" s="74"/>
      <c r="E172" s="75"/>
      <c r="F172" s="76"/>
      <c r="G172" s="76"/>
      <c r="H172" s="76"/>
      <c r="I172" s="75"/>
      <c r="J172" s="76"/>
      <c r="K172" s="76"/>
      <c r="L172" s="75"/>
      <c r="M172" s="76"/>
      <c r="N172" s="76"/>
      <c r="O172" s="75"/>
      <c r="P172" s="76"/>
      <c r="Q172" s="76"/>
      <c r="R172" s="76"/>
      <c r="S172" s="76"/>
      <c r="T172" s="75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31"/>
      <c r="AP172" s="74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</row>
    <row r="173" spans="1:70" s="46" customFormat="1">
      <c r="A173" s="46">
        <v>2</v>
      </c>
      <c r="B173" s="46">
        <v>200</v>
      </c>
      <c r="C173" s="74" t="s">
        <v>192</v>
      </c>
      <c r="D173" s="46">
        <v>0</v>
      </c>
      <c r="E173" s="75">
        <f t="shared" ref="E173:H181" si="212">AR173*($D173/$AQ173)</f>
        <v>0</v>
      </c>
      <c r="F173" s="76">
        <f t="shared" si="212"/>
        <v>0</v>
      </c>
      <c r="G173" s="76">
        <f t="shared" si="212"/>
        <v>0</v>
      </c>
      <c r="H173" s="76">
        <f t="shared" si="212"/>
        <v>0</v>
      </c>
      <c r="I173" s="75" t="e">
        <f t="shared" ref="I173:I181" si="213">H173/$E173*100</f>
        <v>#DIV/0!</v>
      </c>
      <c r="J173" s="76">
        <f t="shared" ref="J173:K181" si="214">AV173*($D173/$AQ173)</f>
        <v>0</v>
      </c>
      <c r="K173" s="76">
        <f t="shared" si="214"/>
        <v>0</v>
      </c>
      <c r="L173" s="75" t="e">
        <f t="shared" ref="L173:L181" si="215">K173/$E173*100</f>
        <v>#DIV/0!</v>
      </c>
      <c r="M173" s="76">
        <f t="shared" ref="M173:N181" si="216">AX173*($D173/$AQ173)</f>
        <v>0</v>
      </c>
      <c r="N173" s="76">
        <f t="shared" si="216"/>
        <v>0</v>
      </c>
      <c r="O173" s="75" t="e">
        <f t="shared" ref="O173:O181" si="217">N173/$E173*100</f>
        <v>#DIV/0!</v>
      </c>
      <c r="P173" s="76">
        <f t="shared" ref="P173:R181" si="218">AZ173*($D173/$AQ173)</f>
        <v>0</v>
      </c>
      <c r="Q173" s="76">
        <f t="shared" si="218"/>
        <v>0</v>
      </c>
      <c r="R173" s="76">
        <f t="shared" si="218"/>
        <v>0</v>
      </c>
      <c r="S173" s="76">
        <f t="shared" ref="S173:S181" si="219">R173*8.36</f>
        <v>0</v>
      </c>
      <c r="T173" s="75" t="e">
        <f t="shared" ref="T173:T181" si="220">S173/$E173*100</f>
        <v>#DIV/0!</v>
      </c>
      <c r="U173" s="76">
        <f>BD173*($D173/$AQ173)</f>
        <v>0</v>
      </c>
      <c r="V173" s="76">
        <f>BE173*($D173/$AQ173)</f>
        <v>0</v>
      </c>
      <c r="W173" s="76">
        <f>BF173*($D173/$AQ173)</f>
        <v>0</v>
      </c>
      <c r="X173" s="76" t="e">
        <f t="shared" ref="X173:X181" si="221">W173/$E173*100</f>
        <v>#DIV/0!</v>
      </c>
      <c r="Y173" s="76">
        <f t="shared" ref="Y173:Z181" si="222">BG173*($D173/$AQ173)</f>
        <v>0</v>
      </c>
      <c r="Z173" s="76">
        <f t="shared" si="222"/>
        <v>0</v>
      </c>
      <c r="AA173" s="76" t="e">
        <f t="shared" ref="AA173:AA181" si="223">V173/Y173</f>
        <v>#DIV/0!</v>
      </c>
      <c r="AB173" s="76" t="e">
        <f t="shared" ref="AB173:AB181" si="224">V173/Z173</f>
        <v>#DIV/0!</v>
      </c>
      <c r="AC173" s="76">
        <f t="shared" ref="AC173:AD181" si="225">BI173*($D173/$AQ173)</f>
        <v>0</v>
      </c>
      <c r="AD173" s="76">
        <f t="shared" si="225"/>
        <v>0</v>
      </c>
      <c r="AE173" s="76" t="e">
        <f t="shared" ref="AE173:AE181" si="226">AC173/AD173</f>
        <v>#DIV/0!</v>
      </c>
      <c r="AF173" s="76">
        <f>BI173*($D173/$AQ173)</f>
        <v>0</v>
      </c>
      <c r="AG173" s="76">
        <f t="shared" ref="AG173:AM181" si="227">BL173*($D173/$AQ173)</f>
        <v>0</v>
      </c>
      <c r="AH173" s="76">
        <f t="shared" si="227"/>
        <v>0</v>
      </c>
      <c r="AI173" s="76">
        <f t="shared" si="227"/>
        <v>0</v>
      </c>
      <c r="AJ173" s="76">
        <f t="shared" si="227"/>
        <v>0</v>
      </c>
      <c r="AK173" s="76">
        <f t="shared" si="227"/>
        <v>0</v>
      </c>
      <c r="AL173" s="76">
        <f t="shared" si="227"/>
        <v>0</v>
      </c>
      <c r="AM173" s="76">
        <f t="shared" si="227"/>
        <v>0</v>
      </c>
      <c r="AN173" s="76" t="e">
        <f t="shared" ref="AN173:AN181" si="228">E173/D173*100</f>
        <v>#DIV/0!</v>
      </c>
      <c r="AO173" s="31"/>
      <c r="AP173" s="74" t="s">
        <v>192</v>
      </c>
      <c r="AQ173" s="46">
        <v>100</v>
      </c>
      <c r="AR173" s="76">
        <v>411.89600000000002</v>
      </c>
      <c r="AS173" s="76">
        <v>98.5397129186603</v>
      </c>
      <c r="AT173" s="76">
        <v>0.3</v>
      </c>
      <c r="AU173" s="76">
        <v>11.1</v>
      </c>
      <c r="AV173" s="76">
        <v>1.2</v>
      </c>
      <c r="AW173" s="76">
        <v>20.399999999999999</v>
      </c>
      <c r="AX173" s="76">
        <v>23.2</v>
      </c>
      <c r="AY173" s="76">
        <v>371.2</v>
      </c>
      <c r="AZ173" s="76">
        <v>0</v>
      </c>
      <c r="BA173" s="76">
        <v>0</v>
      </c>
      <c r="BB173" s="76">
        <v>1.1000000000000001</v>
      </c>
      <c r="BC173" s="76">
        <v>9.1959999999999997</v>
      </c>
      <c r="BD173" s="76">
        <v>2.5000000000000001E-3</v>
      </c>
      <c r="BE173" s="76">
        <v>0.1</v>
      </c>
      <c r="BF173" s="76">
        <v>3.7</v>
      </c>
      <c r="BG173" s="76">
        <v>0</v>
      </c>
      <c r="BH173" s="76">
        <v>0.1</v>
      </c>
      <c r="BI173" s="76">
        <v>20.9</v>
      </c>
      <c r="BJ173" s="76">
        <v>2.2999999999999998</v>
      </c>
      <c r="BK173" s="76">
        <v>0</v>
      </c>
      <c r="BL173" s="76">
        <v>3.1</v>
      </c>
      <c r="BM173" s="76">
        <v>0.3</v>
      </c>
      <c r="BN173" s="76">
        <v>11</v>
      </c>
      <c r="BO173" s="76">
        <v>0</v>
      </c>
      <c r="BP173" s="76">
        <v>21</v>
      </c>
      <c r="BQ173" s="76">
        <v>0</v>
      </c>
      <c r="BR173" s="76">
        <v>0</v>
      </c>
    </row>
    <row r="174" spans="1:70" s="46" customFormat="1">
      <c r="A174" s="46">
        <v>2</v>
      </c>
      <c r="B174" s="46">
        <v>200</v>
      </c>
      <c r="C174" s="74" t="s">
        <v>84</v>
      </c>
      <c r="D174" s="46">
        <v>123.2</v>
      </c>
      <c r="E174" s="75">
        <f t="shared" si="212"/>
        <v>0</v>
      </c>
      <c r="F174" s="76">
        <f t="shared" si="212"/>
        <v>0</v>
      </c>
      <c r="G174" s="76">
        <f t="shared" si="212"/>
        <v>0</v>
      </c>
      <c r="H174" s="76">
        <f t="shared" si="212"/>
        <v>0</v>
      </c>
      <c r="I174" s="75" t="e">
        <f t="shared" si="213"/>
        <v>#DIV/0!</v>
      </c>
      <c r="J174" s="76">
        <f t="shared" si="214"/>
        <v>0</v>
      </c>
      <c r="K174" s="76">
        <f t="shared" si="214"/>
        <v>0</v>
      </c>
      <c r="L174" s="75" t="e">
        <f t="shared" si="215"/>
        <v>#DIV/0!</v>
      </c>
      <c r="M174" s="76">
        <f t="shared" si="216"/>
        <v>0</v>
      </c>
      <c r="N174" s="76">
        <f t="shared" si="216"/>
        <v>0</v>
      </c>
      <c r="O174" s="75" t="e">
        <f t="shared" si="217"/>
        <v>#DIV/0!</v>
      </c>
      <c r="P174" s="76">
        <f t="shared" si="218"/>
        <v>0</v>
      </c>
      <c r="Q174" s="76">
        <f t="shared" si="218"/>
        <v>0</v>
      </c>
      <c r="R174" s="76">
        <f t="shared" si="218"/>
        <v>0</v>
      </c>
      <c r="S174" s="76">
        <f t="shared" si="219"/>
        <v>0</v>
      </c>
      <c r="T174" s="75" t="e">
        <f t="shared" si="220"/>
        <v>#DIV/0!</v>
      </c>
      <c r="U174" s="76">
        <f t="shared" ref="U174:V181" si="229">BD174*($D174/$AQ174)</f>
        <v>0</v>
      </c>
      <c r="V174" s="76">
        <f t="shared" si="229"/>
        <v>0</v>
      </c>
      <c r="W174" s="76">
        <f t="shared" ref="W174:W181" si="230">V174*37</f>
        <v>0</v>
      </c>
      <c r="X174" s="76" t="e">
        <f t="shared" si="221"/>
        <v>#DIV/0!</v>
      </c>
      <c r="Y174" s="76">
        <f t="shared" si="222"/>
        <v>0</v>
      </c>
      <c r="Z174" s="76">
        <f t="shared" si="222"/>
        <v>0</v>
      </c>
      <c r="AA174" s="76" t="e">
        <f t="shared" si="223"/>
        <v>#DIV/0!</v>
      </c>
      <c r="AB174" s="76" t="e">
        <f t="shared" si="224"/>
        <v>#DIV/0!</v>
      </c>
      <c r="AC174" s="76">
        <f t="shared" si="225"/>
        <v>0</v>
      </c>
      <c r="AD174" s="76">
        <f t="shared" si="225"/>
        <v>0</v>
      </c>
      <c r="AE174" s="76" t="e">
        <f t="shared" si="226"/>
        <v>#DIV/0!</v>
      </c>
      <c r="AF174" s="76">
        <f t="shared" ref="AF174:AF181" si="231">BK174*($D174/$AQ174)</f>
        <v>0</v>
      </c>
      <c r="AG174" s="76">
        <f t="shared" si="227"/>
        <v>0</v>
      </c>
      <c r="AH174" s="76">
        <f t="shared" si="227"/>
        <v>0</v>
      </c>
      <c r="AI174" s="76">
        <f t="shared" si="227"/>
        <v>0</v>
      </c>
      <c r="AJ174" s="76">
        <f t="shared" si="227"/>
        <v>0</v>
      </c>
      <c r="AK174" s="76">
        <f t="shared" si="227"/>
        <v>0</v>
      </c>
      <c r="AL174" s="76">
        <f t="shared" si="227"/>
        <v>0</v>
      </c>
      <c r="AM174" s="76">
        <f t="shared" si="227"/>
        <v>0</v>
      </c>
      <c r="AN174" s="76">
        <f t="shared" si="228"/>
        <v>0</v>
      </c>
      <c r="AO174" s="31"/>
      <c r="AP174" s="74" t="s">
        <v>84</v>
      </c>
      <c r="AQ174" s="46">
        <v>100</v>
      </c>
      <c r="AR174" s="76">
        <v>0</v>
      </c>
      <c r="AS174" s="76">
        <v>0</v>
      </c>
      <c r="AT174" s="76">
        <v>0</v>
      </c>
      <c r="AU174" s="76">
        <v>0</v>
      </c>
      <c r="AV174" s="76">
        <v>0</v>
      </c>
      <c r="AW174" s="76">
        <v>0</v>
      </c>
      <c r="AX174" s="76">
        <v>0</v>
      </c>
      <c r="AY174" s="76">
        <v>0</v>
      </c>
      <c r="AZ174" s="76">
        <v>0</v>
      </c>
      <c r="BA174" s="76">
        <v>0</v>
      </c>
      <c r="BB174" s="76">
        <v>0</v>
      </c>
      <c r="BC174" s="76">
        <v>0</v>
      </c>
      <c r="BD174" s="76">
        <v>0</v>
      </c>
      <c r="BE174" s="76">
        <v>0</v>
      </c>
      <c r="BF174" s="76">
        <v>0</v>
      </c>
      <c r="BG174" s="76">
        <v>0</v>
      </c>
      <c r="BH174" s="76">
        <v>0</v>
      </c>
      <c r="BI174" s="76">
        <v>0</v>
      </c>
      <c r="BJ174" s="76">
        <v>0</v>
      </c>
      <c r="BK174" s="76">
        <v>0</v>
      </c>
      <c r="BL174" s="76">
        <v>0</v>
      </c>
      <c r="BM174" s="76">
        <v>0</v>
      </c>
      <c r="BN174" s="76">
        <v>0</v>
      </c>
      <c r="BO174" s="76">
        <v>0</v>
      </c>
      <c r="BP174" s="76">
        <v>0</v>
      </c>
      <c r="BQ174" s="76">
        <v>0</v>
      </c>
      <c r="BR174" s="76">
        <v>0</v>
      </c>
    </row>
    <row r="175" spans="1:70" s="46" customFormat="1">
      <c r="C175" s="74" t="s">
        <v>103</v>
      </c>
      <c r="D175" s="46">
        <v>4.3</v>
      </c>
      <c r="E175" s="75">
        <f t="shared" si="212"/>
        <v>131.53699999999998</v>
      </c>
      <c r="F175" s="76">
        <f t="shared" si="212"/>
        <v>31.991999999999997</v>
      </c>
      <c r="G175" s="76">
        <f t="shared" si="212"/>
        <v>3.5345999999999997</v>
      </c>
      <c r="H175" s="76">
        <f t="shared" si="212"/>
        <v>130.78019999999998</v>
      </c>
      <c r="I175" s="75">
        <f>H175/$E175*100</f>
        <v>99.42464857796665</v>
      </c>
      <c r="J175" s="76">
        <f t="shared" si="214"/>
        <v>2.5799999999999997E-2</v>
      </c>
      <c r="K175" s="76">
        <f t="shared" si="214"/>
        <v>0.43859999999999993</v>
      </c>
      <c r="L175" s="75">
        <f>K175/$E175*100</f>
        <v>0.33344230140568815</v>
      </c>
      <c r="M175" s="76">
        <f t="shared" si="216"/>
        <v>2.5799999999999997E-2</v>
      </c>
      <c r="N175" s="76">
        <f t="shared" si="216"/>
        <v>0.41279999999999994</v>
      </c>
      <c r="O175" s="75">
        <f>N175/$E175*100</f>
        <v>0.31382804838182415</v>
      </c>
      <c r="P175" s="76">
        <f t="shared" si="218"/>
        <v>0</v>
      </c>
      <c r="Q175" s="76">
        <f t="shared" si="218"/>
        <v>0</v>
      </c>
      <c r="R175" s="76">
        <f t="shared" si="218"/>
        <v>0</v>
      </c>
      <c r="S175" s="76">
        <f>R175*8.36</f>
        <v>0</v>
      </c>
      <c r="T175" s="75">
        <f>S175/$E175*100</f>
        <v>0</v>
      </c>
      <c r="U175" s="76">
        <f t="shared" si="229"/>
        <v>6.4930000000000002E-2</v>
      </c>
      <c r="V175" s="76">
        <f t="shared" si="229"/>
        <v>2.2403</v>
      </c>
      <c r="W175" s="76">
        <f>V175*37</f>
        <v>82.891099999999994</v>
      </c>
      <c r="X175" s="76">
        <f>W175/$E175*100</f>
        <v>63.017325923504416</v>
      </c>
      <c r="Y175" s="76">
        <f t="shared" si="222"/>
        <v>0.89869999999999983</v>
      </c>
      <c r="Z175" s="76">
        <f t="shared" si="222"/>
        <v>0.12039999999999998</v>
      </c>
      <c r="AA175" s="76">
        <f>V175/Y175</f>
        <v>2.4928229665071773</v>
      </c>
      <c r="AB175" s="76">
        <f>V175/Z175</f>
        <v>18.607142857142861</v>
      </c>
      <c r="AC175" s="76">
        <f t="shared" si="225"/>
        <v>2.5799999999999997E-2</v>
      </c>
      <c r="AD175" s="76">
        <f t="shared" si="225"/>
        <v>0</v>
      </c>
      <c r="AE175" s="76" t="e">
        <f>AC175/AD175</f>
        <v>#DIV/0!</v>
      </c>
      <c r="AF175" s="76">
        <f t="shared" si="231"/>
        <v>9.1589999999999989</v>
      </c>
      <c r="AG175" s="76">
        <f t="shared" si="227"/>
        <v>0</v>
      </c>
      <c r="AH175" s="76">
        <f t="shared" si="227"/>
        <v>8.5999999999999993E-2</v>
      </c>
      <c r="AI175" s="76">
        <f t="shared" si="227"/>
        <v>0</v>
      </c>
      <c r="AJ175" s="76">
        <f t="shared" si="227"/>
        <v>3.2680000000000001E-2</v>
      </c>
      <c r="AK175" s="76">
        <f t="shared" si="227"/>
        <v>18.489999999999998</v>
      </c>
      <c r="AL175" s="76">
        <f t="shared" si="227"/>
        <v>35.044999999999995</v>
      </c>
      <c r="AM175" s="76">
        <f t="shared" si="227"/>
        <v>0</v>
      </c>
      <c r="AN175" s="76">
        <f>E175/D175*100</f>
        <v>3058.9999999999995</v>
      </c>
      <c r="AO175" s="31"/>
      <c r="AP175" s="74" t="s">
        <v>103</v>
      </c>
      <c r="AQ175" s="46">
        <v>100</v>
      </c>
      <c r="AR175" s="76">
        <v>3059</v>
      </c>
      <c r="AS175" s="76">
        <v>744</v>
      </c>
      <c r="AT175" s="76">
        <v>82.2</v>
      </c>
      <c r="AU175" s="76">
        <f>AT175*37</f>
        <v>3041.4</v>
      </c>
      <c r="AV175" s="76">
        <v>0.6</v>
      </c>
      <c r="AW175" s="76">
        <f>AV175*17</f>
        <v>10.199999999999999</v>
      </c>
      <c r="AX175" s="76">
        <v>0.6</v>
      </c>
      <c r="AY175" s="76">
        <f>AX175*16</f>
        <v>9.6</v>
      </c>
      <c r="AZ175" s="76">
        <v>0</v>
      </c>
      <c r="BA175" s="76">
        <v>0</v>
      </c>
      <c r="BB175" s="76">
        <v>0</v>
      </c>
      <c r="BC175" s="76">
        <v>0</v>
      </c>
      <c r="BD175" s="76">
        <v>1.51</v>
      </c>
      <c r="BE175" s="76">
        <v>52.1</v>
      </c>
      <c r="BF175" s="76">
        <f>BE175*37</f>
        <v>1927.7</v>
      </c>
      <c r="BG175" s="76">
        <v>20.9</v>
      </c>
      <c r="BH175" s="76">
        <v>2.8</v>
      </c>
      <c r="BI175" s="76">
        <v>0.6</v>
      </c>
      <c r="BJ175" s="76">
        <v>0</v>
      </c>
      <c r="BK175" s="76">
        <v>213</v>
      </c>
      <c r="BL175" s="76">
        <v>0</v>
      </c>
      <c r="BM175" s="76">
        <v>2</v>
      </c>
      <c r="BN175" s="76">
        <v>0</v>
      </c>
      <c r="BO175" s="76">
        <v>0.76</v>
      </c>
      <c r="BP175" s="76">
        <v>430</v>
      </c>
      <c r="BQ175" s="76">
        <v>815</v>
      </c>
      <c r="BR175" s="76">
        <v>0</v>
      </c>
    </row>
    <row r="176" spans="1:70" s="46" customFormat="1">
      <c r="A176" s="46">
        <v>2</v>
      </c>
      <c r="B176" s="46">
        <v>200</v>
      </c>
      <c r="C176" s="74" t="s">
        <v>185</v>
      </c>
      <c r="D176" s="46">
        <v>2.5</v>
      </c>
      <c r="E176" s="75">
        <f t="shared" si="212"/>
        <v>35.063900000000004</v>
      </c>
      <c r="F176" s="76">
        <f t="shared" si="212"/>
        <v>8.3884928229665086</v>
      </c>
      <c r="G176" s="76">
        <f t="shared" si="212"/>
        <v>0.54249999999999998</v>
      </c>
      <c r="H176" s="76">
        <f t="shared" si="212"/>
        <v>20.072500000000002</v>
      </c>
      <c r="I176" s="75">
        <f t="shared" si="213"/>
        <v>57.245486098237784</v>
      </c>
      <c r="J176" s="76">
        <f t="shared" si="214"/>
        <v>0.46250000000000002</v>
      </c>
      <c r="K176" s="76">
        <f t="shared" si="214"/>
        <v>7.8625000000000007</v>
      </c>
      <c r="L176" s="75">
        <f t="shared" si="215"/>
        <v>22.423347089171482</v>
      </c>
      <c r="M176" s="76">
        <f t="shared" si="216"/>
        <v>0.28750000000000003</v>
      </c>
      <c r="N176" s="76">
        <f t="shared" si="216"/>
        <v>4.6000000000000005</v>
      </c>
      <c r="O176" s="75">
        <f t="shared" si="217"/>
        <v>13.118905769181408</v>
      </c>
      <c r="P176" s="76">
        <f t="shared" si="218"/>
        <v>0</v>
      </c>
      <c r="Q176" s="76">
        <f t="shared" si="218"/>
        <v>0</v>
      </c>
      <c r="R176" s="76">
        <f t="shared" si="218"/>
        <v>0.30249999999999999</v>
      </c>
      <c r="S176" s="76">
        <f t="shared" si="219"/>
        <v>2.5288999999999997</v>
      </c>
      <c r="T176" s="75">
        <f t="shared" si="220"/>
        <v>7.2122610434093168</v>
      </c>
      <c r="U176" s="76">
        <f t="shared" si="229"/>
        <v>5.9375000000000004E-2</v>
      </c>
      <c r="V176" s="76">
        <f t="shared" si="229"/>
        <v>0.32000000000000006</v>
      </c>
      <c r="W176" s="76">
        <f t="shared" si="230"/>
        <v>11.840000000000002</v>
      </c>
      <c r="X176" s="76">
        <f t="shared" si="221"/>
        <v>33.76692267545824</v>
      </c>
      <c r="Y176" s="76">
        <f t="shared" si="222"/>
        <v>0.18000000000000002</v>
      </c>
      <c r="Z176" s="76">
        <f t="shared" si="222"/>
        <v>1.4999999999999999E-2</v>
      </c>
      <c r="AA176" s="76">
        <f t="shared" si="223"/>
        <v>1.7777777777777779</v>
      </c>
      <c r="AB176" s="76">
        <f t="shared" si="224"/>
        <v>21.333333333333339</v>
      </c>
      <c r="AC176" s="76">
        <f t="shared" si="225"/>
        <v>0</v>
      </c>
      <c r="AD176" s="76">
        <f t="shared" si="225"/>
        <v>0.28750000000000003</v>
      </c>
      <c r="AE176" s="76">
        <f t="shared" si="226"/>
        <v>0</v>
      </c>
      <c r="AF176" s="76">
        <f t="shared" si="231"/>
        <v>0</v>
      </c>
      <c r="AG176" s="76">
        <f t="shared" si="227"/>
        <v>0</v>
      </c>
      <c r="AH176" s="76">
        <f t="shared" si="227"/>
        <v>1.7499999999999998E-2</v>
      </c>
      <c r="AI176" s="76">
        <f t="shared" si="227"/>
        <v>0</v>
      </c>
      <c r="AJ176" s="76">
        <f t="shared" si="227"/>
        <v>0</v>
      </c>
      <c r="AK176" s="76">
        <f t="shared" si="227"/>
        <v>1</v>
      </c>
      <c r="AL176" s="76">
        <f t="shared" si="227"/>
        <v>0</v>
      </c>
      <c r="AM176" s="76">
        <f t="shared" si="227"/>
        <v>0</v>
      </c>
      <c r="AN176" s="76">
        <f t="shared" si="228"/>
        <v>1402.5560000000003</v>
      </c>
      <c r="AO176" s="31"/>
      <c r="AP176" s="74" t="s">
        <v>185</v>
      </c>
      <c r="AQ176" s="46">
        <v>100</v>
      </c>
      <c r="AR176" s="76">
        <v>1402.556</v>
      </c>
      <c r="AS176" s="76">
        <v>335.53971291866031</v>
      </c>
      <c r="AT176" s="76">
        <v>21.7</v>
      </c>
      <c r="AU176" s="76">
        <v>802.9</v>
      </c>
      <c r="AV176" s="76">
        <v>18.5</v>
      </c>
      <c r="AW176" s="76">
        <v>314.5</v>
      </c>
      <c r="AX176" s="76">
        <v>11.5</v>
      </c>
      <c r="AY176" s="76">
        <v>184</v>
      </c>
      <c r="AZ176" s="76">
        <v>0</v>
      </c>
      <c r="BA176" s="76">
        <v>0</v>
      </c>
      <c r="BB176" s="76">
        <v>12.1</v>
      </c>
      <c r="BC176" s="76">
        <v>101.15599999999999</v>
      </c>
      <c r="BD176" s="76">
        <v>2.375</v>
      </c>
      <c r="BE176" s="76">
        <v>12.8</v>
      </c>
      <c r="BF176" s="76">
        <v>473.6</v>
      </c>
      <c r="BG176" s="76">
        <v>7.2</v>
      </c>
      <c r="BH176" s="76">
        <v>0.6</v>
      </c>
      <c r="BI176" s="76">
        <v>0</v>
      </c>
      <c r="BJ176" s="76">
        <v>11.5</v>
      </c>
      <c r="BK176" s="76">
        <v>0</v>
      </c>
      <c r="BL176" s="76">
        <v>0</v>
      </c>
      <c r="BM176" s="76">
        <v>0.7</v>
      </c>
      <c r="BN176" s="76">
        <v>0</v>
      </c>
      <c r="BO176" s="76">
        <v>0</v>
      </c>
      <c r="BP176" s="76">
        <v>40</v>
      </c>
      <c r="BQ176" s="76">
        <v>0</v>
      </c>
      <c r="BR176" s="76">
        <v>0</v>
      </c>
    </row>
    <row r="177" spans="1:70" s="46" customFormat="1">
      <c r="A177" s="46">
        <v>2</v>
      </c>
      <c r="B177" s="46">
        <v>200</v>
      </c>
      <c r="C177" s="74" t="s">
        <v>141</v>
      </c>
      <c r="D177" s="46">
        <v>0</v>
      </c>
      <c r="E177" s="75">
        <f t="shared" si="212"/>
        <v>0</v>
      </c>
      <c r="F177" s="76">
        <f t="shared" si="212"/>
        <v>0</v>
      </c>
      <c r="G177" s="76">
        <f t="shared" si="212"/>
        <v>0</v>
      </c>
      <c r="H177" s="76">
        <f t="shared" si="212"/>
        <v>0</v>
      </c>
      <c r="I177" s="75" t="e">
        <f t="shared" si="213"/>
        <v>#DIV/0!</v>
      </c>
      <c r="J177" s="76">
        <f t="shared" si="214"/>
        <v>0</v>
      </c>
      <c r="K177" s="76">
        <f t="shared" si="214"/>
        <v>0</v>
      </c>
      <c r="L177" s="75" t="e">
        <f t="shared" si="215"/>
        <v>#DIV/0!</v>
      </c>
      <c r="M177" s="76">
        <f t="shared" si="216"/>
        <v>0</v>
      </c>
      <c r="N177" s="76">
        <f t="shared" si="216"/>
        <v>0</v>
      </c>
      <c r="O177" s="75" t="e">
        <f t="shared" si="217"/>
        <v>#DIV/0!</v>
      </c>
      <c r="P177" s="76">
        <f t="shared" si="218"/>
        <v>0</v>
      </c>
      <c r="Q177" s="76">
        <f t="shared" si="218"/>
        <v>0</v>
      </c>
      <c r="R177" s="76">
        <f t="shared" si="218"/>
        <v>0</v>
      </c>
      <c r="S177" s="76">
        <f t="shared" si="219"/>
        <v>0</v>
      </c>
      <c r="T177" s="75" t="e">
        <f t="shared" si="220"/>
        <v>#DIV/0!</v>
      </c>
      <c r="U177" s="76">
        <f t="shared" si="229"/>
        <v>0</v>
      </c>
      <c r="V177" s="76">
        <f t="shared" si="229"/>
        <v>0</v>
      </c>
      <c r="W177" s="76">
        <f t="shared" si="230"/>
        <v>0</v>
      </c>
      <c r="X177" s="76" t="e">
        <f t="shared" si="221"/>
        <v>#DIV/0!</v>
      </c>
      <c r="Y177" s="76">
        <f t="shared" si="222"/>
        <v>0</v>
      </c>
      <c r="Z177" s="76">
        <f t="shared" si="222"/>
        <v>0</v>
      </c>
      <c r="AA177" s="76" t="e">
        <f t="shared" si="223"/>
        <v>#DIV/0!</v>
      </c>
      <c r="AB177" s="76" t="e">
        <f t="shared" si="224"/>
        <v>#DIV/0!</v>
      </c>
      <c r="AC177" s="76">
        <f t="shared" si="225"/>
        <v>0</v>
      </c>
      <c r="AD177" s="76">
        <f t="shared" si="225"/>
        <v>0</v>
      </c>
      <c r="AE177" s="76" t="e">
        <f t="shared" si="226"/>
        <v>#DIV/0!</v>
      </c>
      <c r="AF177" s="76">
        <f t="shared" si="231"/>
        <v>0</v>
      </c>
      <c r="AG177" s="76">
        <f t="shared" si="227"/>
        <v>0</v>
      </c>
      <c r="AH177" s="76">
        <f t="shared" si="227"/>
        <v>0</v>
      </c>
      <c r="AI177" s="76">
        <f t="shared" si="227"/>
        <v>0</v>
      </c>
      <c r="AJ177" s="76">
        <f t="shared" si="227"/>
        <v>0</v>
      </c>
      <c r="AK177" s="76">
        <f t="shared" si="227"/>
        <v>0</v>
      </c>
      <c r="AL177" s="76">
        <f t="shared" si="227"/>
        <v>0</v>
      </c>
      <c r="AM177" s="76">
        <f t="shared" si="227"/>
        <v>0</v>
      </c>
      <c r="AN177" s="76" t="e">
        <f t="shared" si="228"/>
        <v>#DIV/0!</v>
      </c>
      <c r="AO177" s="31"/>
      <c r="AP177" s="74" t="s">
        <v>141</v>
      </c>
      <c r="AQ177" s="46">
        <v>100</v>
      </c>
      <c r="AR177" s="76">
        <v>2510</v>
      </c>
      <c r="AS177" s="76">
        <v>606</v>
      </c>
      <c r="AT177" s="76">
        <v>51.8</v>
      </c>
      <c r="AU177" s="76">
        <v>1916.6</v>
      </c>
      <c r="AV177" s="76">
        <v>22.6</v>
      </c>
      <c r="AW177" s="76">
        <v>384.20000000000005</v>
      </c>
      <c r="AX177" s="76">
        <v>13.1</v>
      </c>
      <c r="AY177" s="76">
        <v>209.6</v>
      </c>
      <c r="AZ177" s="76">
        <v>0</v>
      </c>
      <c r="BA177" s="76">
        <v>0</v>
      </c>
      <c r="BB177" s="76">
        <v>7.2</v>
      </c>
      <c r="BC177" s="76">
        <v>60.192</v>
      </c>
      <c r="BD177" s="76">
        <v>0.9</v>
      </c>
      <c r="BE177" s="76">
        <v>12.8</v>
      </c>
      <c r="BF177" s="76">
        <v>473.6</v>
      </c>
      <c r="BG177" s="76">
        <v>19.899999999999999</v>
      </c>
      <c r="BH177" s="76">
        <v>16.8</v>
      </c>
      <c r="BI177" s="76">
        <v>6.7</v>
      </c>
      <c r="BJ177" s="76">
        <v>6.4</v>
      </c>
      <c r="BK177" s="76">
        <v>0</v>
      </c>
      <c r="BL177" s="76">
        <v>0</v>
      </c>
      <c r="BM177" s="76">
        <v>0</v>
      </c>
      <c r="BN177" s="76">
        <v>0</v>
      </c>
      <c r="BO177" s="76">
        <v>0</v>
      </c>
      <c r="BP177" s="76">
        <v>0</v>
      </c>
      <c r="BQ177" s="76">
        <v>0</v>
      </c>
      <c r="BR177" s="76">
        <v>0</v>
      </c>
    </row>
    <row r="178" spans="1:70" s="46" customFormat="1">
      <c r="A178" s="46">
        <v>2</v>
      </c>
      <c r="B178" s="46">
        <v>200</v>
      </c>
      <c r="C178" s="74" t="s">
        <v>126</v>
      </c>
      <c r="D178" s="46">
        <v>12.3</v>
      </c>
      <c r="E178" s="75">
        <f t="shared" si="212"/>
        <v>272.35890000000006</v>
      </c>
      <c r="F178" s="76">
        <f t="shared" si="212"/>
        <v>65.157631578947388</v>
      </c>
      <c r="G178" s="76">
        <f t="shared" si="212"/>
        <v>3.7269000000000005</v>
      </c>
      <c r="H178" s="76">
        <f t="shared" si="212"/>
        <v>137.89530000000002</v>
      </c>
      <c r="I178" s="75">
        <f t="shared" si="213"/>
        <v>50.629995935510088</v>
      </c>
      <c r="J178" s="76">
        <f t="shared" si="214"/>
        <v>1.0332000000000001</v>
      </c>
      <c r="K178" s="76">
        <f t="shared" si="214"/>
        <v>17.564400000000003</v>
      </c>
      <c r="L178" s="75">
        <f t="shared" si="215"/>
        <v>6.4489906516732143</v>
      </c>
      <c r="M178" s="76">
        <f t="shared" si="216"/>
        <v>7.3062000000000005</v>
      </c>
      <c r="N178" s="76">
        <f t="shared" si="216"/>
        <v>116.89920000000001</v>
      </c>
      <c r="O178" s="75">
        <f t="shared" si="217"/>
        <v>42.921013412816684</v>
      </c>
      <c r="P178" s="76">
        <f t="shared" si="218"/>
        <v>0</v>
      </c>
      <c r="Q178" s="76">
        <f t="shared" si="218"/>
        <v>0</v>
      </c>
      <c r="R178" s="76">
        <f t="shared" si="218"/>
        <v>0</v>
      </c>
      <c r="S178" s="76">
        <f t="shared" si="219"/>
        <v>0</v>
      </c>
      <c r="T178" s="75">
        <f t="shared" si="220"/>
        <v>0</v>
      </c>
      <c r="U178" s="76">
        <f t="shared" si="229"/>
        <v>3.6900000000000002E-2</v>
      </c>
      <c r="V178" s="76">
        <f t="shared" si="229"/>
        <v>2.1894000000000005</v>
      </c>
      <c r="W178" s="76">
        <f t="shared" si="230"/>
        <v>81.007800000000017</v>
      </c>
      <c r="X178" s="76">
        <f t="shared" si="221"/>
        <v>29.743033915910221</v>
      </c>
      <c r="Y178" s="76">
        <f t="shared" si="222"/>
        <v>1.1685000000000001</v>
      </c>
      <c r="Z178" s="76">
        <f t="shared" si="222"/>
        <v>0.18450000000000003</v>
      </c>
      <c r="AA178" s="76">
        <f t="shared" si="223"/>
        <v>1.8736842105263161</v>
      </c>
      <c r="AB178" s="76">
        <f t="shared" si="224"/>
        <v>11.866666666666667</v>
      </c>
      <c r="AC178" s="76">
        <f t="shared" si="225"/>
        <v>6.9495000000000005</v>
      </c>
      <c r="AD178" s="76">
        <f t="shared" si="225"/>
        <v>0.35670000000000002</v>
      </c>
      <c r="AE178" s="76">
        <f t="shared" si="226"/>
        <v>19.482758620689655</v>
      </c>
      <c r="AF178" s="76">
        <f t="shared" si="231"/>
        <v>4.059984</v>
      </c>
      <c r="AG178" s="76">
        <f t="shared" si="227"/>
        <v>6.7969800000000011E-2</v>
      </c>
      <c r="AH178" s="76">
        <f t="shared" si="227"/>
        <v>9.3583320000000011E-2</v>
      </c>
      <c r="AI178" s="76">
        <f t="shared" si="227"/>
        <v>5.0183999999999999E-2</v>
      </c>
      <c r="AJ178" s="76">
        <f t="shared" si="227"/>
        <v>7.7283360000000009E-2</v>
      </c>
      <c r="AK178" s="76">
        <f t="shared" si="227"/>
        <v>6.7846799999999998</v>
      </c>
      <c r="AL178" s="76">
        <f t="shared" si="227"/>
        <v>11.60505</v>
      </c>
      <c r="AM178" s="76">
        <f t="shared" si="227"/>
        <v>0</v>
      </c>
      <c r="AN178" s="76">
        <f t="shared" si="228"/>
        <v>2214.3000000000006</v>
      </c>
      <c r="AO178" s="31"/>
      <c r="AP178" s="74" t="s">
        <v>126</v>
      </c>
      <c r="AQ178" s="46">
        <v>100</v>
      </c>
      <c r="AR178" s="76">
        <v>2214.3000000000002</v>
      </c>
      <c r="AS178" s="76">
        <v>529.73684210526324</v>
      </c>
      <c r="AT178" s="76">
        <v>30.3</v>
      </c>
      <c r="AU178" s="76">
        <v>1121.1000000000001</v>
      </c>
      <c r="AV178" s="76">
        <v>8.4</v>
      </c>
      <c r="AW178" s="76">
        <v>142.80000000000001</v>
      </c>
      <c r="AX178" s="76">
        <v>59.4</v>
      </c>
      <c r="AY178" s="76">
        <v>950.4</v>
      </c>
      <c r="AZ178" s="76">
        <v>0</v>
      </c>
      <c r="BA178" s="76">
        <v>0</v>
      </c>
      <c r="BB178" s="76">
        <v>0</v>
      </c>
      <c r="BC178" s="76">
        <v>0</v>
      </c>
      <c r="BD178" s="76">
        <v>0.3</v>
      </c>
      <c r="BE178" s="76">
        <v>17.8</v>
      </c>
      <c r="BF178" s="76">
        <v>658.6</v>
      </c>
      <c r="BG178" s="76">
        <v>9.5</v>
      </c>
      <c r="BH178" s="76">
        <v>1.5</v>
      </c>
      <c r="BI178" s="76">
        <v>56.5</v>
      </c>
      <c r="BJ178" s="76">
        <v>2.9</v>
      </c>
      <c r="BK178" s="76">
        <v>33.007999999999996</v>
      </c>
      <c r="BL178" s="76">
        <v>0.55259999999999998</v>
      </c>
      <c r="BM178" s="76">
        <v>0.76084000000000007</v>
      </c>
      <c r="BN178" s="76">
        <v>0.40799999999999997</v>
      </c>
      <c r="BO178" s="76">
        <v>0.62831999999999999</v>
      </c>
      <c r="BP178" s="76">
        <v>55.16</v>
      </c>
      <c r="BQ178" s="76">
        <v>94.35</v>
      </c>
      <c r="BR178" s="76">
        <v>0</v>
      </c>
    </row>
    <row r="179" spans="1:70" s="46" customFormat="1">
      <c r="A179" s="46">
        <v>2</v>
      </c>
      <c r="B179" s="46">
        <v>200</v>
      </c>
      <c r="C179" s="74" t="s">
        <v>142</v>
      </c>
      <c r="D179" s="46">
        <v>6</v>
      </c>
      <c r="E179" s="75">
        <f t="shared" si="212"/>
        <v>97.35</v>
      </c>
      <c r="F179" s="76">
        <f t="shared" si="212"/>
        <v>23.289473684210527</v>
      </c>
      <c r="G179" s="76">
        <f t="shared" si="212"/>
        <v>0</v>
      </c>
      <c r="H179" s="76">
        <f t="shared" si="212"/>
        <v>0</v>
      </c>
      <c r="I179" s="75">
        <f t="shared" si="213"/>
        <v>0</v>
      </c>
      <c r="J179" s="76">
        <f t="shared" si="214"/>
        <v>6.0000000000000001E-3</v>
      </c>
      <c r="K179" s="76">
        <f t="shared" si="214"/>
        <v>0.10200000000000001</v>
      </c>
      <c r="L179" s="75">
        <f t="shared" si="215"/>
        <v>0.10477657935285055</v>
      </c>
      <c r="M179" s="76">
        <f t="shared" si="216"/>
        <v>6.0779999999999994</v>
      </c>
      <c r="N179" s="76">
        <f t="shared" si="216"/>
        <v>97.24799999999999</v>
      </c>
      <c r="O179" s="75">
        <f t="shared" si="217"/>
        <v>99.895223420647156</v>
      </c>
      <c r="P179" s="76">
        <f t="shared" si="218"/>
        <v>0</v>
      </c>
      <c r="Q179" s="76">
        <f t="shared" si="218"/>
        <v>0</v>
      </c>
      <c r="R179" s="76">
        <f t="shared" si="218"/>
        <v>0</v>
      </c>
      <c r="S179" s="76">
        <f t="shared" si="219"/>
        <v>0</v>
      </c>
      <c r="T179" s="75">
        <f t="shared" si="220"/>
        <v>0</v>
      </c>
      <c r="U179" s="76">
        <f t="shared" si="229"/>
        <v>4.6499999999999996E-3</v>
      </c>
      <c r="V179" s="76">
        <f t="shared" si="229"/>
        <v>0</v>
      </c>
      <c r="W179" s="76">
        <f t="shared" si="230"/>
        <v>0</v>
      </c>
      <c r="X179" s="76">
        <f t="shared" si="221"/>
        <v>0</v>
      </c>
      <c r="Y179" s="76">
        <f t="shared" si="222"/>
        <v>0</v>
      </c>
      <c r="Z179" s="76">
        <f t="shared" si="222"/>
        <v>0</v>
      </c>
      <c r="AA179" s="76" t="e">
        <f t="shared" si="223"/>
        <v>#DIV/0!</v>
      </c>
      <c r="AB179" s="76" t="e">
        <f t="shared" si="224"/>
        <v>#DIV/0!</v>
      </c>
      <c r="AC179" s="76">
        <f t="shared" si="225"/>
        <v>6.0779999999999994</v>
      </c>
      <c r="AD179" s="76">
        <f t="shared" si="225"/>
        <v>0</v>
      </c>
      <c r="AE179" s="76" t="e">
        <f t="shared" si="226"/>
        <v>#DIV/0!</v>
      </c>
      <c r="AF179" s="76">
        <f t="shared" si="231"/>
        <v>0</v>
      </c>
      <c r="AG179" s="76">
        <f t="shared" si="227"/>
        <v>0</v>
      </c>
      <c r="AH179" s="76">
        <f t="shared" si="227"/>
        <v>0</v>
      </c>
      <c r="AI179" s="76">
        <f t="shared" si="227"/>
        <v>0</v>
      </c>
      <c r="AJ179" s="76">
        <f t="shared" si="227"/>
        <v>0</v>
      </c>
      <c r="AK179" s="76">
        <f t="shared" si="227"/>
        <v>0</v>
      </c>
      <c r="AL179" s="76">
        <f t="shared" si="227"/>
        <v>0</v>
      </c>
      <c r="AM179" s="76">
        <f t="shared" si="227"/>
        <v>0</v>
      </c>
      <c r="AN179" s="76">
        <f t="shared" si="228"/>
        <v>1622.4999999999998</v>
      </c>
      <c r="AO179" s="31"/>
      <c r="AP179" s="74" t="s">
        <v>142</v>
      </c>
      <c r="AQ179" s="46">
        <v>100</v>
      </c>
      <c r="AR179" s="76">
        <v>1622.5</v>
      </c>
      <c r="AS179" s="76">
        <v>388.15789473684214</v>
      </c>
      <c r="AT179" s="76">
        <v>0</v>
      </c>
      <c r="AU179" s="76">
        <v>0</v>
      </c>
      <c r="AV179" s="76">
        <v>0.1</v>
      </c>
      <c r="AW179" s="76">
        <v>1.7000000000000002</v>
      </c>
      <c r="AX179" s="76">
        <v>101.3</v>
      </c>
      <c r="AY179" s="76">
        <v>1620.8</v>
      </c>
      <c r="AZ179" s="76">
        <v>0</v>
      </c>
      <c r="BA179" s="76">
        <v>0</v>
      </c>
      <c r="BB179" s="76">
        <v>0</v>
      </c>
      <c r="BC179" s="76">
        <v>0</v>
      </c>
      <c r="BD179" s="76">
        <v>7.7499999999999999E-2</v>
      </c>
      <c r="BE179" s="76">
        <v>0</v>
      </c>
      <c r="BF179" s="76">
        <v>0</v>
      </c>
      <c r="BG179" s="76">
        <v>0</v>
      </c>
      <c r="BH179" s="76">
        <v>0</v>
      </c>
      <c r="BI179" s="76">
        <v>101.3</v>
      </c>
      <c r="BJ179" s="76">
        <v>0</v>
      </c>
      <c r="BK179" s="76">
        <v>0</v>
      </c>
      <c r="BL179" s="76">
        <v>0</v>
      </c>
      <c r="BM179" s="76">
        <v>0</v>
      </c>
      <c r="BN179" s="76">
        <v>0</v>
      </c>
      <c r="BO179" s="76">
        <v>0</v>
      </c>
      <c r="BP179" s="76">
        <v>0</v>
      </c>
      <c r="BQ179" s="76">
        <v>0</v>
      </c>
      <c r="BR179" s="76">
        <v>0</v>
      </c>
    </row>
    <row r="180" spans="1:70" s="46" customFormat="1">
      <c r="A180" s="46">
        <v>2</v>
      </c>
      <c r="B180" s="46">
        <v>200</v>
      </c>
      <c r="C180" s="74" t="s">
        <v>122</v>
      </c>
      <c r="D180" s="46">
        <v>20</v>
      </c>
      <c r="E180" s="75">
        <f t="shared" si="212"/>
        <v>286.2432</v>
      </c>
      <c r="F180" s="76">
        <f t="shared" si="212"/>
        <v>68.479234449760767</v>
      </c>
      <c r="G180" s="76">
        <f t="shared" si="212"/>
        <v>0.24</v>
      </c>
      <c r="H180" s="76">
        <f t="shared" si="212"/>
        <v>8.8800000000000008</v>
      </c>
      <c r="I180" s="75">
        <f t="shared" si="213"/>
        <v>3.1022571016534193</v>
      </c>
      <c r="J180" s="76">
        <f t="shared" si="214"/>
        <v>1.7800000000000002</v>
      </c>
      <c r="K180" s="76">
        <f t="shared" si="214"/>
        <v>30.260000000000005</v>
      </c>
      <c r="L180" s="75">
        <f t="shared" si="215"/>
        <v>10.571430168472126</v>
      </c>
      <c r="M180" s="76">
        <f t="shared" si="216"/>
        <v>15.12</v>
      </c>
      <c r="N180" s="76">
        <f t="shared" si="216"/>
        <v>241.92</v>
      </c>
      <c r="O180" s="75">
        <f t="shared" si="217"/>
        <v>84.515544823422871</v>
      </c>
      <c r="P180" s="76">
        <f t="shared" si="218"/>
        <v>0</v>
      </c>
      <c r="Q180" s="76">
        <f t="shared" si="218"/>
        <v>0</v>
      </c>
      <c r="R180" s="76">
        <f t="shared" si="218"/>
        <v>0.62000000000000011</v>
      </c>
      <c r="S180" s="76">
        <f t="shared" si="219"/>
        <v>5.1832000000000003</v>
      </c>
      <c r="T180" s="75">
        <f t="shared" si="220"/>
        <v>1.8107679064515769</v>
      </c>
      <c r="U180" s="76">
        <f t="shared" si="229"/>
        <v>0.18000000000000002</v>
      </c>
      <c r="V180" s="76">
        <f t="shared" si="229"/>
        <v>4.0000000000000008E-2</v>
      </c>
      <c r="W180" s="76">
        <f t="shared" si="230"/>
        <v>1.4800000000000002</v>
      </c>
      <c r="X180" s="76">
        <f t="shared" si="221"/>
        <v>0.51704285027556995</v>
      </c>
      <c r="Y180" s="76">
        <f t="shared" si="222"/>
        <v>2.0000000000000004E-2</v>
      </c>
      <c r="Z180" s="76">
        <f t="shared" si="222"/>
        <v>0.1</v>
      </c>
      <c r="AA180" s="76">
        <f t="shared" si="223"/>
        <v>2</v>
      </c>
      <c r="AB180" s="76">
        <f t="shared" si="224"/>
        <v>0.40000000000000008</v>
      </c>
      <c r="AC180" s="76">
        <f t="shared" si="225"/>
        <v>0.26</v>
      </c>
      <c r="AD180" s="76">
        <f t="shared" si="225"/>
        <v>14.86</v>
      </c>
      <c r="AE180" s="76">
        <f t="shared" si="226"/>
        <v>1.7496635262449531E-2</v>
      </c>
      <c r="AF180" s="76">
        <f t="shared" si="231"/>
        <v>0</v>
      </c>
      <c r="AG180" s="76">
        <f t="shared" si="227"/>
        <v>0.82</v>
      </c>
      <c r="AH180" s="76">
        <f t="shared" si="227"/>
        <v>0.06</v>
      </c>
      <c r="AI180" s="76">
        <f t="shared" si="227"/>
        <v>0</v>
      </c>
      <c r="AJ180" s="76">
        <f t="shared" si="227"/>
        <v>0</v>
      </c>
      <c r="AK180" s="76">
        <f t="shared" si="227"/>
        <v>0</v>
      </c>
      <c r="AL180" s="76">
        <f t="shared" si="227"/>
        <v>0</v>
      </c>
      <c r="AM180" s="76">
        <f t="shared" si="227"/>
        <v>0</v>
      </c>
      <c r="AN180" s="76">
        <f t="shared" si="228"/>
        <v>1431.2160000000001</v>
      </c>
      <c r="AO180" s="31"/>
      <c r="AP180" s="74" t="s">
        <v>122</v>
      </c>
      <c r="AQ180" s="46">
        <v>100</v>
      </c>
      <c r="AR180" s="76">
        <v>1431.2159999999999</v>
      </c>
      <c r="AS180" s="76">
        <v>342.39617224880385</v>
      </c>
      <c r="AT180" s="76">
        <v>1.2</v>
      </c>
      <c r="AU180" s="76">
        <v>44.4</v>
      </c>
      <c r="AV180" s="76">
        <v>8.9</v>
      </c>
      <c r="AW180" s="76">
        <v>151.30000000000001</v>
      </c>
      <c r="AX180" s="76">
        <v>75.599999999999994</v>
      </c>
      <c r="AY180" s="76">
        <v>1209.5999999999999</v>
      </c>
      <c r="AZ180" s="76">
        <v>0</v>
      </c>
      <c r="BA180" s="76">
        <v>0</v>
      </c>
      <c r="BB180" s="76">
        <v>3.1</v>
      </c>
      <c r="BC180" s="76">
        <v>25.916</v>
      </c>
      <c r="BD180" s="76">
        <v>0.9</v>
      </c>
      <c r="BE180" s="76">
        <v>0.2</v>
      </c>
      <c r="BF180" s="76">
        <v>7.4</v>
      </c>
      <c r="BG180" s="76">
        <v>0.1</v>
      </c>
      <c r="BH180" s="76">
        <v>0.5</v>
      </c>
      <c r="BI180" s="76">
        <v>1.3</v>
      </c>
      <c r="BJ180" s="76">
        <v>74.3</v>
      </c>
      <c r="BK180" s="76">
        <v>0</v>
      </c>
      <c r="BL180" s="76">
        <v>4.0999999999999996</v>
      </c>
      <c r="BM180" s="76">
        <v>0.3</v>
      </c>
      <c r="BN180" s="76">
        <v>0</v>
      </c>
      <c r="BO180" s="76">
        <v>0</v>
      </c>
      <c r="BP180" s="76">
        <v>0</v>
      </c>
      <c r="BQ180" s="76">
        <v>0</v>
      </c>
      <c r="BR180" s="76">
        <v>0</v>
      </c>
    </row>
    <row r="181" spans="1:70" s="46" customFormat="1">
      <c r="A181" s="46">
        <v>2</v>
      </c>
      <c r="B181" s="46">
        <v>200</v>
      </c>
      <c r="C181" s="74" t="s">
        <v>85</v>
      </c>
      <c r="D181" s="46">
        <v>20.399999999999999</v>
      </c>
      <c r="E181" s="75">
        <f t="shared" si="212"/>
        <v>135.41519999999997</v>
      </c>
      <c r="F181" s="76">
        <f t="shared" si="212"/>
        <v>32.395980861244013</v>
      </c>
      <c r="G181" s="76">
        <f t="shared" si="212"/>
        <v>2.3663999999999996</v>
      </c>
      <c r="H181" s="76">
        <f t="shared" si="212"/>
        <v>87.556799999999996</v>
      </c>
      <c r="I181" s="75">
        <f t="shared" si="213"/>
        <v>64.658029526965962</v>
      </c>
      <c r="J181" s="76">
        <f t="shared" si="214"/>
        <v>2.8151999999999999</v>
      </c>
      <c r="K181" s="76">
        <f t="shared" si="214"/>
        <v>47.858400000000003</v>
      </c>
      <c r="L181" s="75">
        <f t="shared" si="215"/>
        <v>35.34197047303406</v>
      </c>
      <c r="M181" s="76">
        <f t="shared" si="216"/>
        <v>0</v>
      </c>
      <c r="N181" s="76">
        <f t="shared" si="216"/>
        <v>0</v>
      </c>
      <c r="O181" s="75">
        <f t="shared" si="217"/>
        <v>0</v>
      </c>
      <c r="P181" s="76">
        <f t="shared" si="218"/>
        <v>0</v>
      </c>
      <c r="Q181" s="76">
        <f t="shared" si="218"/>
        <v>0</v>
      </c>
      <c r="R181" s="76">
        <f t="shared" si="218"/>
        <v>0</v>
      </c>
      <c r="S181" s="76">
        <f t="shared" si="219"/>
        <v>0</v>
      </c>
      <c r="T181" s="75">
        <f t="shared" si="220"/>
        <v>0</v>
      </c>
      <c r="U181" s="76">
        <f t="shared" si="229"/>
        <v>7.6499999999999999E-2</v>
      </c>
      <c r="V181" s="76">
        <f t="shared" si="229"/>
        <v>0.67319999999999991</v>
      </c>
      <c r="W181" s="76">
        <f t="shared" si="230"/>
        <v>24.908399999999997</v>
      </c>
      <c r="X181" s="76">
        <f t="shared" si="221"/>
        <v>18.394094606809279</v>
      </c>
      <c r="Y181" s="76">
        <f t="shared" si="222"/>
        <v>1.02</v>
      </c>
      <c r="Z181" s="76">
        <f t="shared" si="222"/>
        <v>0.26519999999999999</v>
      </c>
      <c r="AA181" s="76">
        <f t="shared" si="223"/>
        <v>0.65999999999999992</v>
      </c>
      <c r="AB181" s="76">
        <f t="shared" si="224"/>
        <v>2.5384615384615383</v>
      </c>
      <c r="AC181" s="76">
        <f t="shared" si="225"/>
        <v>0</v>
      </c>
      <c r="AD181" s="76">
        <f t="shared" si="225"/>
        <v>0</v>
      </c>
      <c r="AE181" s="76" t="e">
        <f t="shared" si="226"/>
        <v>#DIV/0!</v>
      </c>
      <c r="AF181" s="76">
        <f t="shared" si="231"/>
        <v>84.66</v>
      </c>
      <c r="AG181" s="76">
        <f t="shared" si="227"/>
        <v>0</v>
      </c>
      <c r="AH181" s="76">
        <f t="shared" si="227"/>
        <v>0.24479999999999996</v>
      </c>
      <c r="AI181" s="76">
        <f t="shared" si="227"/>
        <v>0</v>
      </c>
      <c r="AJ181" s="76">
        <f t="shared" si="227"/>
        <v>0.38759999999999994</v>
      </c>
      <c r="AK181" s="76">
        <f t="shared" si="227"/>
        <v>0</v>
      </c>
      <c r="AL181" s="76">
        <f t="shared" si="227"/>
        <v>41.82</v>
      </c>
      <c r="AM181" s="76">
        <f t="shared" si="227"/>
        <v>0</v>
      </c>
      <c r="AN181" s="76">
        <f t="shared" si="228"/>
        <v>663.8</v>
      </c>
      <c r="AO181" s="30"/>
      <c r="AP181" s="74" t="s">
        <v>85</v>
      </c>
      <c r="AQ181" s="46">
        <v>100</v>
      </c>
      <c r="AR181" s="76">
        <v>663.8</v>
      </c>
      <c r="AS181" s="76">
        <v>158.80382775119617</v>
      </c>
      <c r="AT181" s="76">
        <v>11.6</v>
      </c>
      <c r="AU181" s="76">
        <v>429.2</v>
      </c>
      <c r="AV181" s="76">
        <v>13.8</v>
      </c>
      <c r="AW181" s="76">
        <v>234.60000000000002</v>
      </c>
      <c r="AX181" s="76">
        <v>0</v>
      </c>
      <c r="AY181" s="76">
        <v>0</v>
      </c>
      <c r="AZ181" s="76">
        <v>0</v>
      </c>
      <c r="BA181" s="76">
        <v>0</v>
      </c>
      <c r="BB181" s="76">
        <v>0</v>
      </c>
      <c r="BC181" s="76">
        <v>0</v>
      </c>
      <c r="BD181" s="76">
        <v>0.375</v>
      </c>
      <c r="BE181" s="76">
        <v>3.3</v>
      </c>
      <c r="BF181" s="76">
        <v>122.1</v>
      </c>
      <c r="BG181" s="76">
        <v>5</v>
      </c>
      <c r="BH181" s="76">
        <v>1.3</v>
      </c>
      <c r="BI181" s="76">
        <v>0</v>
      </c>
      <c r="BJ181" s="76">
        <v>0</v>
      </c>
      <c r="BK181" s="76">
        <v>415</v>
      </c>
      <c r="BL181" s="76">
        <v>0</v>
      </c>
      <c r="BM181" s="76">
        <v>1.2</v>
      </c>
      <c r="BN181" s="76">
        <v>0</v>
      </c>
      <c r="BO181" s="76">
        <v>1.9</v>
      </c>
      <c r="BP181" s="76">
        <v>0</v>
      </c>
      <c r="BQ181" s="76">
        <v>205</v>
      </c>
      <c r="BR181" s="76">
        <v>0</v>
      </c>
    </row>
    <row r="182" spans="1:70" s="46" customFormat="1">
      <c r="A182" s="77"/>
      <c r="B182" s="77"/>
      <c r="C182" s="88"/>
      <c r="D182" s="77"/>
      <c r="E182" s="77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79"/>
      <c r="AL182" s="79"/>
      <c r="AM182" s="79"/>
      <c r="AN182" s="79"/>
      <c r="AO182" s="77"/>
      <c r="AP182" s="77"/>
      <c r="AQ182" s="77"/>
      <c r="AR182" s="77"/>
      <c r="AS182" s="77"/>
      <c r="AT182" s="76"/>
      <c r="AU182" s="77"/>
      <c r="AV182" s="77"/>
      <c r="AW182" s="77"/>
      <c r="AX182" s="77"/>
      <c r="AY182" s="77"/>
      <c r="AZ182" s="77"/>
      <c r="BA182" s="77"/>
      <c r="BB182" s="77"/>
      <c r="BC182" s="76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R182" s="76"/>
    </row>
    <row r="183" spans="1:70" s="46" customFormat="1">
      <c r="A183" s="77"/>
      <c r="B183" s="77"/>
      <c r="C183" s="78" t="s">
        <v>26</v>
      </c>
      <c r="D183" s="77">
        <f>SUM(D160:D182)</f>
        <v>522.5</v>
      </c>
      <c r="E183" s="79">
        <f>SUM(E160:E182)</f>
        <v>2810.8107485714281</v>
      </c>
      <c r="F183" s="79">
        <f>SUM(F160:F182)</f>
        <v>670.59682023239907</v>
      </c>
      <c r="G183" s="79">
        <f>SUM(G160:G182)</f>
        <v>22.594357142857138</v>
      </c>
      <c r="H183" s="79">
        <f>SUM(H160:H182)</f>
        <v>835.99121428571425</v>
      </c>
      <c r="I183" s="80">
        <f>H183/$E183*100</f>
        <v>29.741995782199144</v>
      </c>
      <c r="J183" s="79">
        <f>SUM(J160:J182)</f>
        <v>24.588228571428573</v>
      </c>
      <c r="K183" s="79">
        <f>SUM(K160:K182)</f>
        <v>417.99988571428571</v>
      </c>
      <c r="L183" s="80">
        <f>K183/$E183*100</f>
        <v>14.871150109509534</v>
      </c>
      <c r="M183" s="79">
        <f>SUM(M160:M182)</f>
        <v>93.06485714285715</v>
      </c>
      <c r="N183" s="79">
        <f>SUM(N160:N182)</f>
        <v>1489.0377142857144</v>
      </c>
      <c r="O183" s="80">
        <f>N183/$E183*100</f>
        <v>52.975381392806533</v>
      </c>
      <c r="P183" s="79">
        <f>SUM(P160:P182)</f>
        <v>0</v>
      </c>
      <c r="Q183" s="79">
        <f>SUM(Q160:Q182)</f>
        <v>0</v>
      </c>
      <c r="R183" s="79">
        <f>SUM(R160:R182)</f>
        <v>5.2172428571428577</v>
      </c>
      <c r="S183" s="79">
        <f>SUM(S160:S182)</f>
        <v>43.616150285714284</v>
      </c>
      <c r="T183" s="80">
        <f>S183/$E183*100</f>
        <v>1.5517284579860755</v>
      </c>
      <c r="U183" s="79">
        <f>SUM(U160:U182)</f>
        <v>2.6654500000000003</v>
      </c>
      <c r="V183" s="79">
        <f>SUM(V160:V182)</f>
        <v>6.9814700000000007</v>
      </c>
      <c r="W183" s="79">
        <f>SUM(W160:W182)</f>
        <v>258.31439</v>
      </c>
      <c r="X183" s="80">
        <f>W183/$E183*100</f>
        <v>9.1900313861858614</v>
      </c>
      <c r="Y183" s="79">
        <f>SUM(Y160:Y182)</f>
        <v>7.2131999999999987</v>
      </c>
      <c r="Z183" s="79">
        <f>SUM(Z160:Z182)</f>
        <v>3.0919571428571433</v>
      </c>
      <c r="AA183" s="79">
        <f>V183/Y183</f>
        <v>0.96787417512338514</v>
      </c>
      <c r="AB183" s="79">
        <f>V183/Z183</f>
        <v>2.2579452681380725</v>
      </c>
      <c r="AC183" s="79">
        <f>SUM(AC160:AC182)</f>
        <v>28.385290000000001</v>
      </c>
      <c r="AD183" s="79">
        <f>SUM(AD160:AD182)</f>
        <v>15.613199999999999</v>
      </c>
      <c r="AE183" s="79">
        <f>AC183/AD183</f>
        <v>1.8180315374170575</v>
      </c>
      <c r="AF183" s="79">
        <f t="shared" ref="AF183:AM183" si="232">SUM(AF160:AF182)</f>
        <v>97.878984000000003</v>
      </c>
      <c r="AG183" s="79">
        <f t="shared" si="232"/>
        <v>1.4119697999999998</v>
      </c>
      <c r="AH183" s="79">
        <f t="shared" si="232"/>
        <v>0.87945474857142836</v>
      </c>
      <c r="AI183" s="79">
        <f t="shared" si="232"/>
        <v>36.730184000000001</v>
      </c>
      <c r="AJ183" s="79">
        <f t="shared" si="232"/>
        <v>0.49756335999999995</v>
      </c>
      <c r="AK183" s="79">
        <f t="shared" si="232"/>
        <v>1032.3546799999999</v>
      </c>
      <c r="AL183" s="79">
        <f t="shared" si="232"/>
        <v>88.470049999999986</v>
      </c>
      <c r="AM183" s="79">
        <f t="shared" si="232"/>
        <v>80.011499999999998</v>
      </c>
      <c r="AN183" s="79">
        <f>E183/D183*100</f>
        <v>537.95421025290489</v>
      </c>
      <c r="AT183" s="76"/>
      <c r="BC183" s="76"/>
      <c r="BR183" s="79"/>
    </row>
    <row r="184" spans="1:70" s="46" customFormat="1">
      <c r="A184" s="77"/>
      <c r="B184" s="77"/>
      <c r="C184" s="78" t="s">
        <v>3</v>
      </c>
      <c r="D184" s="77"/>
      <c r="E184" s="80">
        <f>SUM(G184,J184,M184,R184)</f>
        <v>2786.6449645714288</v>
      </c>
      <c r="F184" s="81"/>
      <c r="G184" s="80">
        <f>G183*37</f>
        <v>835.99121428571414</v>
      </c>
      <c r="H184" s="80"/>
      <c r="I184" s="80"/>
      <c r="J184" s="80">
        <f>J183*17</f>
        <v>417.99988571428571</v>
      </c>
      <c r="K184" s="80"/>
      <c r="L184" s="80"/>
      <c r="M184" s="80">
        <f>M183*16</f>
        <v>1489.0377142857144</v>
      </c>
      <c r="N184" s="81"/>
      <c r="O184" s="80"/>
      <c r="P184" s="81"/>
      <c r="Q184" s="79"/>
      <c r="R184" s="80">
        <f>R183*8.36</f>
        <v>43.616150285714291</v>
      </c>
      <c r="S184" s="81"/>
      <c r="T184" s="80"/>
      <c r="U184" s="79"/>
      <c r="V184" s="79"/>
      <c r="W184" s="79"/>
      <c r="X184" s="80"/>
      <c r="Y184" s="79"/>
      <c r="Z184" s="79"/>
      <c r="AA184" s="79"/>
      <c r="AB184" s="79"/>
      <c r="AC184" s="79"/>
      <c r="AD184" s="79"/>
      <c r="AE184" s="79"/>
      <c r="AF184" s="79"/>
      <c r="AG184" s="79"/>
      <c r="AH184" s="79"/>
      <c r="AI184" s="79"/>
      <c r="AJ184" s="79"/>
      <c r="AK184" s="79"/>
      <c r="AL184" s="79"/>
      <c r="AM184" s="79"/>
      <c r="AN184" s="79"/>
      <c r="AT184" s="76"/>
      <c r="BC184" s="76"/>
      <c r="BR184" s="76"/>
    </row>
    <row r="185" spans="1:70" s="46" customFormat="1">
      <c r="A185" s="77"/>
      <c r="B185" s="77"/>
      <c r="C185" s="78" t="s">
        <v>46</v>
      </c>
      <c r="D185" s="77"/>
      <c r="E185" s="79"/>
      <c r="F185" s="79"/>
      <c r="G185" s="81">
        <f>G184/$E184*100</f>
        <v>29.999918357532323</v>
      </c>
      <c r="H185" s="81"/>
      <c r="I185" s="80"/>
      <c r="J185" s="81">
        <f>J184/$E184*100</f>
        <v>15.000112717214117</v>
      </c>
      <c r="K185" s="81"/>
      <c r="L185" s="80"/>
      <c r="M185" s="81">
        <f>M184/$E184*100</f>
        <v>53.43478387871059</v>
      </c>
      <c r="N185" s="79"/>
      <c r="O185" s="80"/>
      <c r="P185" s="79"/>
      <c r="Q185" s="79"/>
      <c r="R185" s="81">
        <f>R184/$E184*100</f>
        <v>1.5651850465429571</v>
      </c>
      <c r="S185" s="79"/>
      <c r="T185" s="80"/>
      <c r="U185" s="79"/>
      <c r="V185" s="79"/>
      <c r="W185" s="79"/>
      <c r="X185" s="80"/>
      <c r="Y185" s="79"/>
      <c r="Z185" s="79"/>
      <c r="AA185" s="79"/>
      <c r="AB185" s="79"/>
      <c r="AC185" s="79"/>
      <c r="AD185" s="79"/>
      <c r="AE185" s="79"/>
      <c r="AF185" s="79"/>
      <c r="AG185" s="79"/>
      <c r="AH185" s="79"/>
      <c r="AI185" s="79"/>
      <c r="AJ185" s="79"/>
      <c r="AK185" s="79"/>
      <c r="AL185" s="79"/>
      <c r="AM185" s="79"/>
      <c r="AN185" s="79"/>
      <c r="AT185" s="76"/>
      <c r="BC185" s="76"/>
      <c r="BR185" s="76"/>
    </row>
    <row r="186" spans="1:70" s="46" customFormat="1">
      <c r="A186" s="77"/>
      <c r="B186" s="77"/>
      <c r="C186" s="78" t="s">
        <v>47</v>
      </c>
      <c r="D186" s="82">
        <f>E184/D183*100</f>
        <v>533.32917982228298</v>
      </c>
      <c r="E186" s="79"/>
      <c r="F186" s="79"/>
      <c r="G186" s="79"/>
      <c r="H186" s="79"/>
      <c r="I186" s="80"/>
      <c r="J186" s="79"/>
      <c r="K186" s="79"/>
      <c r="L186" s="80"/>
      <c r="M186" s="79"/>
      <c r="N186" s="79"/>
      <c r="O186" s="80">
        <f>SUM(M185:R185)</f>
        <v>54.999968925253548</v>
      </c>
      <c r="Q186" s="79"/>
      <c r="R186" s="79"/>
      <c r="S186" s="79"/>
      <c r="T186" s="80"/>
      <c r="U186" s="79"/>
      <c r="V186" s="79"/>
      <c r="W186" s="79"/>
      <c r="X186" s="80"/>
      <c r="Y186" s="79"/>
      <c r="Z186" s="79"/>
      <c r="AA186" s="79"/>
      <c r="AB186" s="79"/>
      <c r="AC186" s="79"/>
      <c r="AD186" s="79"/>
      <c r="AE186" s="79"/>
      <c r="AF186" s="79"/>
      <c r="AG186" s="79"/>
      <c r="AH186" s="79"/>
      <c r="AI186" s="79"/>
      <c r="AJ186" s="79"/>
      <c r="AK186" s="79"/>
      <c r="AL186" s="79"/>
      <c r="AM186" s="79"/>
      <c r="AN186" s="79"/>
      <c r="AT186" s="76"/>
      <c r="BC186" s="76"/>
      <c r="BR186" s="76"/>
    </row>
    <row r="187" spans="1:70" s="46" customFormat="1">
      <c r="A187" s="77"/>
      <c r="B187" s="77"/>
      <c r="C187" s="78"/>
      <c r="D187" s="77"/>
      <c r="E187" s="79"/>
      <c r="F187" s="79"/>
      <c r="G187" s="79"/>
      <c r="H187" s="79"/>
      <c r="I187" s="80"/>
      <c r="J187" s="79"/>
      <c r="K187" s="79"/>
      <c r="L187" s="80"/>
      <c r="M187" s="79"/>
      <c r="N187" s="79"/>
      <c r="O187" s="80"/>
      <c r="P187" s="79"/>
      <c r="Q187" s="79"/>
      <c r="R187" s="79"/>
      <c r="S187" s="79"/>
      <c r="T187" s="80"/>
      <c r="U187" s="79"/>
      <c r="V187" s="79"/>
      <c r="W187" s="79"/>
      <c r="X187" s="80"/>
      <c r="Y187" s="79"/>
      <c r="Z187" s="79"/>
      <c r="AA187" s="79"/>
      <c r="AB187" s="79"/>
      <c r="AC187" s="79"/>
      <c r="AD187" s="79"/>
      <c r="AE187" s="79"/>
      <c r="AF187" s="79"/>
      <c r="AG187" s="79"/>
      <c r="AH187" s="79"/>
      <c r="AI187" s="79"/>
      <c r="AJ187" s="79"/>
      <c r="AK187" s="79"/>
      <c r="AL187" s="79"/>
      <c r="AM187" s="79"/>
      <c r="AN187" s="79"/>
      <c r="AT187" s="76"/>
      <c r="BC187" s="76"/>
      <c r="BR187" s="76"/>
    </row>
    <row r="188" spans="1:70" s="46" customFormat="1">
      <c r="A188" s="46">
        <v>2</v>
      </c>
      <c r="B188" s="46">
        <v>300</v>
      </c>
      <c r="C188" s="74" t="s">
        <v>83</v>
      </c>
      <c r="D188" s="46">
        <v>2</v>
      </c>
      <c r="E188" s="75">
        <f t="shared" ref="E188:H193" si="233">AR188*($D188/$AQ188)</f>
        <v>14.334000000000001</v>
      </c>
      <c r="F188" s="76">
        <f t="shared" si="233"/>
        <v>3.4291866028708138</v>
      </c>
      <c r="G188" s="76">
        <f t="shared" si="233"/>
        <v>0.03</v>
      </c>
      <c r="H188" s="76">
        <f t="shared" si="233"/>
        <v>1.1100000000000001</v>
      </c>
      <c r="I188" s="75">
        <f t="shared" ref="I188:I193" si="234">H188/$E188*100</f>
        <v>7.7438258685642527</v>
      </c>
      <c r="J188" s="76">
        <f t="shared" ref="J188:K193" si="235">AV188*($D188/$AQ188)</f>
        <v>0.71200000000000008</v>
      </c>
      <c r="K188" s="76">
        <f t="shared" si="235"/>
        <v>12.104000000000001</v>
      </c>
      <c r="L188" s="75">
        <f t="shared" ref="L188:L193" si="236">K188/$E188*100</f>
        <v>84.442584065857389</v>
      </c>
      <c r="M188" s="76">
        <f t="shared" ref="M188:N193" si="237">AX188*($D188/$AQ188)</f>
        <v>7.0000000000000007E-2</v>
      </c>
      <c r="N188" s="76">
        <f t="shared" si="237"/>
        <v>1.1200000000000001</v>
      </c>
      <c r="O188" s="75">
        <f t="shared" ref="O188:O193" si="238">N188/$E188*100</f>
        <v>7.813590065578345</v>
      </c>
      <c r="P188" s="76">
        <f t="shared" ref="P188:R193" si="239">AZ188*($D188/$AQ188)</f>
        <v>0</v>
      </c>
      <c r="Q188" s="76">
        <f t="shared" si="239"/>
        <v>0</v>
      </c>
      <c r="R188" s="76">
        <f t="shared" si="239"/>
        <v>0</v>
      </c>
      <c r="S188" s="76">
        <f t="shared" ref="S188:S193" si="240">R188*8.36</f>
        <v>0</v>
      </c>
      <c r="T188" s="75">
        <f t="shared" ref="T188:T193" si="241">S188/$E188*100</f>
        <v>0</v>
      </c>
      <c r="U188" s="76">
        <f t="shared" ref="U188:V193" si="242">BD188*($D188/$AQ188)</f>
        <v>2.5000000000000001E-3</v>
      </c>
      <c r="V188" s="76">
        <f t="shared" si="242"/>
        <v>0</v>
      </c>
      <c r="W188" s="76">
        <f t="shared" ref="W188:W193" si="243">V188*37</f>
        <v>0</v>
      </c>
      <c r="X188" s="76">
        <f t="shared" ref="X188:X193" si="244">W188/$E188*100</f>
        <v>0</v>
      </c>
      <c r="Y188" s="76">
        <f t="shared" ref="Y188:Z193" si="245">BG188*($D188/$AQ188)</f>
        <v>0</v>
      </c>
      <c r="Z188" s="76">
        <f t="shared" si="245"/>
        <v>0</v>
      </c>
      <c r="AA188" s="76" t="e">
        <f t="shared" ref="AA188:AA193" si="246">V188/Y188</f>
        <v>#DIV/0!</v>
      </c>
      <c r="AB188" s="76" t="e">
        <f t="shared" ref="AB188:AB193" si="247">V188/Z188</f>
        <v>#DIV/0!</v>
      </c>
      <c r="AC188" s="76">
        <f t="shared" ref="AC188:AD193" si="248">BI188*($D188/$AQ188)</f>
        <v>0</v>
      </c>
      <c r="AD188" s="76">
        <f t="shared" si="248"/>
        <v>7.0000000000000007E-2</v>
      </c>
      <c r="AE188" s="76">
        <f t="shared" ref="AE188:AE193" si="249">AC188/AD188</f>
        <v>0</v>
      </c>
      <c r="AF188" s="76">
        <f t="shared" ref="AF188:AM193" si="250">BK188*($D188/$AQ188)</f>
        <v>0</v>
      </c>
      <c r="AG188" s="76">
        <f t="shared" si="250"/>
        <v>0.39400000000000002</v>
      </c>
      <c r="AH188" s="76">
        <f t="shared" si="250"/>
        <v>0</v>
      </c>
      <c r="AI188" s="76">
        <f t="shared" si="250"/>
        <v>0</v>
      </c>
      <c r="AJ188" s="76">
        <f t="shared" si="250"/>
        <v>0</v>
      </c>
      <c r="AK188" s="76">
        <f t="shared" si="250"/>
        <v>0</v>
      </c>
      <c r="AL188" s="76">
        <f t="shared" si="250"/>
        <v>0</v>
      </c>
      <c r="AM188" s="76">
        <f t="shared" si="250"/>
        <v>0</v>
      </c>
      <c r="AN188" s="76">
        <f t="shared" ref="AN188:AN193" si="251">E188/D188*100</f>
        <v>716.7</v>
      </c>
      <c r="AO188" s="31"/>
      <c r="AP188" s="74" t="s">
        <v>83</v>
      </c>
      <c r="AQ188" s="46">
        <v>100</v>
      </c>
      <c r="AR188" s="76">
        <v>716.7</v>
      </c>
      <c r="AS188" s="76">
        <v>171.45933014354068</v>
      </c>
      <c r="AT188" s="76">
        <v>1.5</v>
      </c>
      <c r="AU188" s="76">
        <v>55.5</v>
      </c>
      <c r="AV188" s="76">
        <v>35.6</v>
      </c>
      <c r="AW188" s="76">
        <v>605.20000000000005</v>
      </c>
      <c r="AX188" s="76">
        <v>3.5</v>
      </c>
      <c r="AY188" s="76">
        <v>56</v>
      </c>
      <c r="AZ188" s="76">
        <v>0</v>
      </c>
      <c r="BA188" s="76">
        <v>0</v>
      </c>
      <c r="BB188" s="76">
        <v>0</v>
      </c>
      <c r="BC188" s="76">
        <v>0</v>
      </c>
      <c r="BD188" s="76">
        <v>0.125</v>
      </c>
      <c r="BE188" s="76">
        <v>0</v>
      </c>
      <c r="BF188" s="76">
        <v>0</v>
      </c>
      <c r="BG188" s="76">
        <v>0</v>
      </c>
      <c r="BH188" s="76">
        <v>0</v>
      </c>
      <c r="BI188" s="76">
        <v>0</v>
      </c>
      <c r="BJ188" s="76">
        <v>3.5</v>
      </c>
      <c r="BK188" s="76">
        <v>0</v>
      </c>
      <c r="BL188" s="76">
        <v>19.7</v>
      </c>
      <c r="BM188" s="76">
        <v>0</v>
      </c>
      <c r="BN188" s="76">
        <v>0</v>
      </c>
      <c r="BO188" s="76">
        <v>0</v>
      </c>
      <c r="BP188" s="76">
        <v>0</v>
      </c>
      <c r="BQ188" s="76">
        <v>0</v>
      </c>
      <c r="BR188" s="76">
        <v>0</v>
      </c>
    </row>
    <row r="189" spans="1:70" s="46" customFormat="1">
      <c r="A189" s="46">
        <v>2</v>
      </c>
      <c r="B189" s="46">
        <v>300</v>
      </c>
      <c r="C189" s="74" t="s">
        <v>77</v>
      </c>
      <c r="D189" s="46">
        <v>9</v>
      </c>
      <c r="E189" s="75">
        <f t="shared" si="233"/>
        <v>130.5</v>
      </c>
      <c r="F189" s="76">
        <f t="shared" si="233"/>
        <v>30.689999999999998</v>
      </c>
      <c r="G189" s="76">
        <f t="shared" si="233"/>
        <v>0.11699999999999999</v>
      </c>
      <c r="H189" s="76">
        <f t="shared" si="233"/>
        <v>4.3289999999999997</v>
      </c>
      <c r="I189" s="75">
        <f t="shared" si="234"/>
        <v>3.317241379310345</v>
      </c>
      <c r="J189" s="76">
        <f t="shared" si="235"/>
        <v>0.84599999999999997</v>
      </c>
      <c r="K189" s="76">
        <f t="shared" si="235"/>
        <v>14.382</v>
      </c>
      <c r="L189" s="75">
        <f t="shared" si="236"/>
        <v>11.020689655172413</v>
      </c>
      <c r="M189" s="76">
        <f t="shared" si="237"/>
        <v>6.9930000000000003</v>
      </c>
      <c r="N189" s="76">
        <f t="shared" si="237"/>
        <v>111.88800000000001</v>
      </c>
      <c r="O189" s="75">
        <f t="shared" si="238"/>
        <v>85.737931034482756</v>
      </c>
      <c r="P189" s="76">
        <f t="shared" si="239"/>
        <v>0</v>
      </c>
      <c r="Q189" s="76">
        <f t="shared" si="239"/>
        <v>0</v>
      </c>
      <c r="R189" s="76">
        <f t="shared" si="239"/>
        <v>0.36899999999999994</v>
      </c>
      <c r="S189" s="76">
        <f t="shared" si="240"/>
        <v>3.0848399999999994</v>
      </c>
      <c r="T189" s="75">
        <f t="shared" si="241"/>
        <v>2.363862068965517</v>
      </c>
      <c r="U189" s="76">
        <f t="shared" si="242"/>
        <v>6.7499999999999993E-4</v>
      </c>
      <c r="V189" s="76">
        <f t="shared" si="242"/>
        <v>1.7999999999999999E-2</v>
      </c>
      <c r="W189" s="76">
        <f t="shared" si="243"/>
        <v>0.66599999999999993</v>
      </c>
      <c r="X189" s="76">
        <f t="shared" si="244"/>
        <v>0.51034482758620681</v>
      </c>
      <c r="Y189" s="76">
        <f t="shared" si="245"/>
        <v>8.9999999999999993E-3</v>
      </c>
      <c r="Z189" s="76">
        <f t="shared" si="245"/>
        <v>5.3999999999999999E-2</v>
      </c>
      <c r="AA189" s="76">
        <f t="shared" si="246"/>
        <v>2</v>
      </c>
      <c r="AB189" s="76">
        <f t="shared" si="247"/>
        <v>0.33333333333333331</v>
      </c>
      <c r="AC189" s="76">
        <f t="shared" si="248"/>
        <v>0.13500000000000001</v>
      </c>
      <c r="AD189" s="76">
        <f t="shared" si="248"/>
        <v>6.8579999999999997</v>
      </c>
      <c r="AE189" s="76">
        <f t="shared" si="249"/>
        <v>1.9685039370078743E-2</v>
      </c>
      <c r="AF189" s="76">
        <f t="shared" si="250"/>
        <v>0</v>
      </c>
      <c r="AG189" s="76">
        <f t="shared" si="250"/>
        <v>0.32400000000000001</v>
      </c>
      <c r="AH189" s="76">
        <f t="shared" si="250"/>
        <v>2.7E-2</v>
      </c>
      <c r="AI189" s="76">
        <f t="shared" si="250"/>
        <v>0</v>
      </c>
      <c r="AJ189" s="76">
        <f t="shared" si="250"/>
        <v>0</v>
      </c>
      <c r="AK189" s="76">
        <f t="shared" si="250"/>
        <v>0</v>
      </c>
      <c r="AL189" s="76">
        <f t="shared" si="250"/>
        <v>0</v>
      </c>
      <c r="AM189" s="76">
        <f t="shared" si="250"/>
        <v>0</v>
      </c>
      <c r="AN189" s="76">
        <f t="shared" si="251"/>
        <v>1450</v>
      </c>
      <c r="AO189" s="31"/>
      <c r="AP189" s="74" t="s">
        <v>77</v>
      </c>
      <c r="AQ189" s="46">
        <v>100</v>
      </c>
      <c r="AR189" s="76">
        <v>1450</v>
      </c>
      <c r="AS189" s="76">
        <v>341</v>
      </c>
      <c r="AT189" s="76">
        <v>1.3</v>
      </c>
      <c r="AU189" s="76">
        <v>48.1</v>
      </c>
      <c r="AV189" s="76">
        <v>9.4</v>
      </c>
      <c r="AW189" s="76">
        <f>AV189*17</f>
        <v>159.80000000000001</v>
      </c>
      <c r="AX189" s="76">
        <v>77.7</v>
      </c>
      <c r="AY189" s="76">
        <v>1243.2</v>
      </c>
      <c r="AZ189" s="76">
        <v>0</v>
      </c>
      <c r="BA189" s="76">
        <v>0</v>
      </c>
      <c r="BB189" s="76">
        <v>4.0999999999999996</v>
      </c>
      <c r="BC189" s="76">
        <f>BB189*8.36</f>
        <v>34.275999999999996</v>
      </c>
      <c r="BD189" s="76">
        <v>7.4999999999999997E-3</v>
      </c>
      <c r="BE189" s="76">
        <v>0.2</v>
      </c>
      <c r="BF189" s="76">
        <v>7.4</v>
      </c>
      <c r="BG189" s="76">
        <v>0.1</v>
      </c>
      <c r="BH189" s="76">
        <v>0.6</v>
      </c>
      <c r="BI189" s="76">
        <v>1.5</v>
      </c>
      <c r="BJ189" s="76">
        <v>76.2</v>
      </c>
      <c r="BK189" s="76">
        <v>0</v>
      </c>
      <c r="BL189" s="76">
        <v>3.6</v>
      </c>
      <c r="BM189" s="76">
        <v>0.3</v>
      </c>
      <c r="BN189" s="76">
        <v>0</v>
      </c>
      <c r="BO189" s="76">
        <v>0</v>
      </c>
      <c r="BP189" s="76">
        <v>0</v>
      </c>
      <c r="BQ189" s="76">
        <v>0</v>
      </c>
      <c r="BR189" s="76">
        <v>0</v>
      </c>
    </row>
    <row r="190" spans="1:70" s="46" customFormat="1">
      <c r="A190" s="46">
        <v>2</v>
      </c>
      <c r="B190" s="46">
        <v>300</v>
      </c>
      <c r="C190" s="74" t="s">
        <v>218</v>
      </c>
      <c r="D190" s="46">
        <v>80</v>
      </c>
      <c r="E190" s="75">
        <f t="shared" si="233"/>
        <v>1362.096</v>
      </c>
      <c r="F190" s="76">
        <f t="shared" si="233"/>
        <v>325.70400000000001</v>
      </c>
      <c r="G190" s="76">
        <f t="shared" si="233"/>
        <v>4</v>
      </c>
      <c r="H190" s="76">
        <f t="shared" si="233"/>
        <v>148</v>
      </c>
      <c r="I190" s="75">
        <f t="shared" si="234"/>
        <v>10.865607123139631</v>
      </c>
      <c r="J190" s="76">
        <f t="shared" si="235"/>
        <v>13.328000000000001</v>
      </c>
      <c r="K190" s="76">
        <f t="shared" si="235"/>
        <v>226.57600000000002</v>
      </c>
      <c r="L190" s="75">
        <f t="shared" si="236"/>
        <v>16.634363510354632</v>
      </c>
      <c r="M190" s="76">
        <f t="shared" si="237"/>
        <v>53.360000000000007</v>
      </c>
      <c r="N190" s="76">
        <f t="shared" si="237"/>
        <v>853.7600000000001</v>
      </c>
      <c r="O190" s="75">
        <f t="shared" si="238"/>
        <v>62.679869847646572</v>
      </c>
      <c r="P190" s="76">
        <f t="shared" si="239"/>
        <v>0</v>
      </c>
      <c r="Q190" s="76">
        <f t="shared" si="239"/>
        <v>0</v>
      </c>
      <c r="R190" s="76">
        <f t="shared" si="239"/>
        <v>16</v>
      </c>
      <c r="S190" s="76">
        <f t="shared" si="240"/>
        <v>133.76</v>
      </c>
      <c r="T190" s="75">
        <f t="shared" si="241"/>
        <v>9.8201595188591693</v>
      </c>
      <c r="U190" s="76">
        <f t="shared" si="242"/>
        <v>0</v>
      </c>
      <c r="V190" s="76">
        <f t="shared" si="242"/>
        <v>0</v>
      </c>
      <c r="W190" s="76">
        <f t="shared" si="243"/>
        <v>0</v>
      </c>
      <c r="X190" s="76">
        <f t="shared" si="244"/>
        <v>0</v>
      </c>
      <c r="Y190" s="76">
        <f t="shared" si="245"/>
        <v>0</v>
      </c>
      <c r="Z190" s="76">
        <f t="shared" si="245"/>
        <v>0</v>
      </c>
      <c r="AA190" s="76" t="e">
        <f t="shared" si="246"/>
        <v>#DIV/0!</v>
      </c>
      <c r="AB190" s="76" t="e">
        <f t="shared" si="247"/>
        <v>#DIV/0!</v>
      </c>
      <c r="AC190" s="76">
        <f t="shared" si="248"/>
        <v>2.4000000000000004</v>
      </c>
      <c r="AD190" s="76">
        <f t="shared" si="248"/>
        <v>0</v>
      </c>
      <c r="AE190" s="76" t="e">
        <f t="shared" si="249"/>
        <v>#DIV/0!</v>
      </c>
      <c r="AF190" s="76">
        <f t="shared" si="250"/>
        <v>0</v>
      </c>
      <c r="AG190" s="76">
        <f t="shared" si="250"/>
        <v>0</v>
      </c>
      <c r="AH190" s="76">
        <f t="shared" si="250"/>
        <v>0</v>
      </c>
      <c r="AI190" s="76">
        <f t="shared" si="250"/>
        <v>0</v>
      </c>
      <c r="AJ190" s="76">
        <f t="shared" si="250"/>
        <v>0</v>
      </c>
      <c r="AK190" s="76">
        <f t="shared" si="250"/>
        <v>0</v>
      </c>
      <c r="AL190" s="76">
        <f t="shared" si="250"/>
        <v>0</v>
      </c>
      <c r="AM190" s="76">
        <f t="shared" si="250"/>
        <v>80</v>
      </c>
      <c r="AN190" s="76">
        <f t="shared" si="251"/>
        <v>1702.62</v>
      </c>
      <c r="AO190" s="31"/>
      <c r="AP190" s="74" t="s">
        <v>218</v>
      </c>
      <c r="AQ190" s="46">
        <v>100</v>
      </c>
      <c r="AR190" s="76">
        <v>1702.62</v>
      </c>
      <c r="AS190" s="76">
        <v>407.13</v>
      </c>
      <c r="AT190" s="76">
        <v>5</v>
      </c>
      <c r="AU190" s="76">
        <f>AT190*37</f>
        <v>185</v>
      </c>
      <c r="AV190" s="76">
        <v>16.66</v>
      </c>
      <c r="AW190" s="76">
        <f>AV190*17</f>
        <v>283.22000000000003</v>
      </c>
      <c r="AX190" s="76">
        <v>66.7</v>
      </c>
      <c r="AY190" s="76">
        <f>AX190*16</f>
        <v>1067.2</v>
      </c>
      <c r="AZ190" s="76">
        <v>0</v>
      </c>
      <c r="BA190" s="76">
        <v>0</v>
      </c>
      <c r="BB190" s="76">
        <v>20</v>
      </c>
      <c r="BC190" s="76">
        <f>BB190*8.36</f>
        <v>167.2</v>
      </c>
      <c r="BD190" s="76">
        <v>0</v>
      </c>
      <c r="BE190" s="76">
        <v>0</v>
      </c>
      <c r="BF190" s="76">
        <v>0</v>
      </c>
      <c r="BG190" s="76">
        <v>0</v>
      </c>
      <c r="BH190" s="76">
        <v>0</v>
      </c>
      <c r="BI190" s="76">
        <v>3</v>
      </c>
      <c r="BJ190" s="76">
        <v>0</v>
      </c>
      <c r="BK190" s="76">
        <v>0</v>
      </c>
      <c r="BL190" s="76">
        <v>0</v>
      </c>
      <c r="BM190" s="76">
        <v>0</v>
      </c>
      <c r="BN190" s="76">
        <v>0</v>
      </c>
      <c r="BO190" s="76">
        <v>0</v>
      </c>
      <c r="BP190" s="76">
        <v>0</v>
      </c>
      <c r="BQ190" s="76">
        <v>0</v>
      </c>
      <c r="BR190" s="76">
        <v>100</v>
      </c>
    </row>
    <row r="191" spans="1:70" s="46" customFormat="1">
      <c r="A191" s="46">
        <v>2</v>
      </c>
      <c r="B191" s="46">
        <v>300</v>
      </c>
      <c r="C191" s="74" t="s">
        <v>27</v>
      </c>
      <c r="D191" s="46">
        <v>1.3</v>
      </c>
      <c r="E191" s="75">
        <f t="shared" si="233"/>
        <v>0</v>
      </c>
      <c r="F191" s="76">
        <f t="shared" si="233"/>
        <v>0</v>
      </c>
      <c r="G191" s="76">
        <f t="shared" si="233"/>
        <v>0</v>
      </c>
      <c r="H191" s="76">
        <f t="shared" si="233"/>
        <v>0</v>
      </c>
      <c r="I191" s="75" t="e">
        <f t="shared" si="234"/>
        <v>#DIV/0!</v>
      </c>
      <c r="J191" s="76">
        <f t="shared" si="235"/>
        <v>0</v>
      </c>
      <c r="K191" s="76">
        <f t="shared" si="235"/>
        <v>0</v>
      </c>
      <c r="L191" s="75" t="e">
        <f t="shared" si="236"/>
        <v>#DIV/0!</v>
      </c>
      <c r="M191" s="76">
        <f t="shared" si="237"/>
        <v>0</v>
      </c>
      <c r="N191" s="76">
        <f t="shared" si="237"/>
        <v>0</v>
      </c>
      <c r="O191" s="75" t="e">
        <f t="shared" si="238"/>
        <v>#DIV/0!</v>
      </c>
      <c r="P191" s="76">
        <f t="shared" si="239"/>
        <v>0</v>
      </c>
      <c r="Q191" s="76">
        <f t="shared" si="239"/>
        <v>0</v>
      </c>
      <c r="R191" s="76">
        <f t="shared" si="239"/>
        <v>0</v>
      </c>
      <c r="S191" s="76">
        <f t="shared" si="240"/>
        <v>0</v>
      </c>
      <c r="T191" s="75" t="e">
        <f t="shared" si="241"/>
        <v>#DIV/0!</v>
      </c>
      <c r="U191" s="76">
        <f t="shared" si="242"/>
        <v>1.2626250000000001</v>
      </c>
      <c r="V191" s="76">
        <f t="shared" si="242"/>
        <v>0</v>
      </c>
      <c r="W191" s="76">
        <f t="shared" si="243"/>
        <v>0</v>
      </c>
      <c r="X191" s="76" t="e">
        <f t="shared" si="244"/>
        <v>#DIV/0!</v>
      </c>
      <c r="Y191" s="76">
        <f t="shared" si="245"/>
        <v>0</v>
      </c>
      <c r="Z191" s="76">
        <f t="shared" si="245"/>
        <v>0</v>
      </c>
      <c r="AA191" s="76" t="e">
        <f t="shared" si="246"/>
        <v>#DIV/0!</v>
      </c>
      <c r="AB191" s="76" t="e">
        <f t="shared" si="247"/>
        <v>#DIV/0!</v>
      </c>
      <c r="AC191" s="76">
        <f t="shared" si="248"/>
        <v>0</v>
      </c>
      <c r="AD191" s="76">
        <f t="shared" si="248"/>
        <v>0</v>
      </c>
      <c r="AE191" s="76" t="e">
        <f t="shared" si="249"/>
        <v>#DIV/0!</v>
      </c>
      <c r="AF191" s="76">
        <f t="shared" si="250"/>
        <v>0</v>
      </c>
      <c r="AG191" s="76">
        <f t="shared" si="250"/>
        <v>0</v>
      </c>
      <c r="AH191" s="76">
        <f t="shared" si="250"/>
        <v>0</v>
      </c>
      <c r="AI191" s="76">
        <f t="shared" si="250"/>
        <v>0</v>
      </c>
      <c r="AJ191" s="76">
        <f t="shared" si="250"/>
        <v>0</v>
      </c>
      <c r="AK191" s="76">
        <f t="shared" si="250"/>
        <v>0</v>
      </c>
      <c r="AL191" s="76">
        <f t="shared" si="250"/>
        <v>0</v>
      </c>
      <c r="AM191" s="76">
        <f t="shared" si="250"/>
        <v>0</v>
      </c>
      <c r="AN191" s="76">
        <f t="shared" si="251"/>
        <v>0</v>
      </c>
      <c r="AO191" s="31"/>
      <c r="AP191" s="74" t="s">
        <v>27</v>
      </c>
      <c r="AQ191" s="46">
        <v>100</v>
      </c>
      <c r="AR191" s="76">
        <v>0</v>
      </c>
      <c r="AS191" s="76">
        <v>0</v>
      </c>
      <c r="AT191" s="76">
        <v>0</v>
      </c>
      <c r="AU191" s="76">
        <v>0</v>
      </c>
      <c r="AV191" s="76">
        <v>0</v>
      </c>
      <c r="AW191" s="76">
        <v>0</v>
      </c>
      <c r="AX191" s="76">
        <v>0</v>
      </c>
      <c r="AY191" s="76">
        <v>0</v>
      </c>
      <c r="AZ191" s="76">
        <v>0</v>
      </c>
      <c r="BA191" s="76">
        <v>0</v>
      </c>
      <c r="BB191" s="76">
        <v>0</v>
      </c>
      <c r="BC191" s="76">
        <v>0</v>
      </c>
      <c r="BD191" s="76">
        <v>97.125</v>
      </c>
      <c r="BE191" s="76">
        <v>0</v>
      </c>
      <c r="BF191" s="76">
        <v>0</v>
      </c>
      <c r="BG191" s="76">
        <v>0</v>
      </c>
      <c r="BH191" s="76">
        <v>0</v>
      </c>
      <c r="BI191" s="76">
        <v>0</v>
      </c>
      <c r="BJ191" s="76">
        <v>0</v>
      </c>
      <c r="BK191" s="76">
        <v>0</v>
      </c>
      <c r="BL191" s="76">
        <v>0</v>
      </c>
      <c r="BM191" s="76">
        <v>0</v>
      </c>
      <c r="BN191" s="76">
        <v>0</v>
      </c>
      <c r="BO191" s="76">
        <v>0</v>
      </c>
      <c r="BP191" s="76">
        <v>0</v>
      </c>
      <c r="BQ191" s="76">
        <v>0</v>
      </c>
      <c r="BR191" s="76">
        <v>0</v>
      </c>
    </row>
    <row r="192" spans="1:70" s="46" customFormat="1">
      <c r="A192" s="46">
        <v>2</v>
      </c>
      <c r="B192" s="46">
        <v>300</v>
      </c>
      <c r="C192" s="74" t="s">
        <v>69</v>
      </c>
      <c r="D192" s="46">
        <v>8</v>
      </c>
      <c r="E192" s="75">
        <f t="shared" si="233"/>
        <v>295.70400000000001</v>
      </c>
      <c r="F192" s="76">
        <f t="shared" si="233"/>
        <v>71.92</v>
      </c>
      <c r="G192" s="76">
        <f t="shared" si="233"/>
        <v>7.9920000000000009</v>
      </c>
      <c r="H192" s="76">
        <f t="shared" si="233"/>
        <v>295.70400000000001</v>
      </c>
      <c r="I192" s="75">
        <f t="shared" si="234"/>
        <v>100</v>
      </c>
      <c r="J192" s="76">
        <f t="shared" si="235"/>
        <v>0</v>
      </c>
      <c r="K192" s="76">
        <f t="shared" si="235"/>
        <v>0</v>
      </c>
      <c r="L192" s="75">
        <f t="shared" si="236"/>
        <v>0</v>
      </c>
      <c r="M192" s="76">
        <f t="shared" si="237"/>
        <v>0</v>
      </c>
      <c r="N192" s="76">
        <f t="shared" si="237"/>
        <v>0</v>
      </c>
      <c r="O192" s="75">
        <f t="shared" si="238"/>
        <v>0</v>
      </c>
      <c r="P192" s="76">
        <f t="shared" si="239"/>
        <v>0</v>
      </c>
      <c r="Q192" s="76">
        <f t="shared" si="239"/>
        <v>0</v>
      </c>
      <c r="R192" s="76">
        <f t="shared" si="239"/>
        <v>0</v>
      </c>
      <c r="S192" s="76">
        <f t="shared" si="240"/>
        <v>0</v>
      </c>
      <c r="T192" s="75">
        <f t="shared" si="241"/>
        <v>0</v>
      </c>
      <c r="U192" s="76">
        <f t="shared" si="242"/>
        <v>0</v>
      </c>
      <c r="V192" s="76">
        <f t="shared" si="242"/>
        <v>1.1440000000000001</v>
      </c>
      <c r="W192" s="76">
        <f t="shared" si="243"/>
        <v>42.328000000000003</v>
      </c>
      <c r="X192" s="76">
        <f t="shared" si="244"/>
        <v>14.314314314314313</v>
      </c>
      <c r="Y192" s="76">
        <f t="shared" si="245"/>
        <v>5.84</v>
      </c>
      <c r="Z192" s="76">
        <f t="shared" si="245"/>
        <v>0.65599999999999992</v>
      </c>
      <c r="AA192" s="76">
        <f t="shared" si="246"/>
        <v>0.19589041095890414</v>
      </c>
      <c r="AB192" s="76">
        <f t="shared" si="247"/>
        <v>1.7439024390243907</v>
      </c>
      <c r="AC192" s="76">
        <f t="shared" si="248"/>
        <v>0</v>
      </c>
      <c r="AD192" s="76">
        <f t="shared" si="248"/>
        <v>0</v>
      </c>
      <c r="AE192" s="76" t="e">
        <f t="shared" si="249"/>
        <v>#DIV/0!</v>
      </c>
      <c r="AF192" s="76">
        <f t="shared" si="250"/>
        <v>0</v>
      </c>
      <c r="AG192" s="76">
        <f t="shared" si="250"/>
        <v>0</v>
      </c>
      <c r="AH192" s="76">
        <f t="shared" si="250"/>
        <v>0.40799999999999997</v>
      </c>
      <c r="AI192" s="76">
        <f t="shared" si="250"/>
        <v>0</v>
      </c>
      <c r="AJ192" s="76">
        <f t="shared" si="250"/>
        <v>0</v>
      </c>
      <c r="AK192" s="76">
        <f t="shared" si="250"/>
        <v>0</v>
      </c>
      <c r="AL192" s="76">
        <f t="shared" si="250"/>
        <v>0</v>
      </c>
      <c r="AM192" s="76">
        <f t="shared" si="250"/>
        <v>0</v>
      </c>
      <c r="AN192" s="76">
        <f t="shared" si="251"/>
        <v>3696.3</v>
      </c>
      <c r="AO192" s="31"/>
      <c r="AP192" s="74" t="s">
        <v>69</v>
      </c>
      <c r="AQ192" s="46">
        <v>100</v>
      </c>
      <c r="AR192" s="76">
        <v>3696.3</v>
      </c>
      <c r="AS192" s="76">
        <v>899</v>
      </c>
      <c r="AT192" s="76">
        <v>99.9</v>
      </c>
      <c r="AU192" s="76">
        <v>3696.3</v>
      </c>
      <c r="AV192" s="76">
        <v>0</v>
      </c>
      <c r="AW192" s="76">
        <v>0</v>
      </c>
      <c r="AX192" s="76">
        <v>0</v>
      </c>
      <c r="AY192" s="76">
        <v>0</v>
      </c>
      <c r="AZ192" s="76">
        <v>0</v>
      </c>
      <c r="BA192" s="76">
        <v>0</v>
      </c>
      <c r="BB192" s="76">
        <v>0</v>
      </c>
      <c r="BC192" s="76">
        <v>0</v>
      </c>
      <c r="BD192" s="76">
        <v>0</v>
      </c>
      <c r="BE192" s="76">
        <v>14.3</v>
      </c>
      <c r="BF192" s="76">
        <v>529.1</v>
      </c>
      <c r="BG192" s="76">
        <v>73</v>
      </c>
      <c r="BH192" s="76">
        <v>8.1999999999999993</v>
      </c>
      <c r="BI192" s="76">
        <v>0</v>
      </c>
      <c r="BJ192" s="76">
        <v>0</v>
      </c>
      <c r="BK192" s="76">
        <v>0</v>
      </c>
      <c r="BL192" s="76">
        <v>0</v>
      </c>
      <c r="BM192" s="76">
        <v>5.0999999999999996</v>
      </c>
      <c r="BN192" s="76">
        <v>0</v>
      </c>
      <c r="BO192" s="76">
        <v>0</v>
      </c>
      <c r="BP192" s="76">
        <v>0</v>
      </c>
      <c r="BQ192" s="76">
        <v>0</v>
      </c>
      <c r="BR192" s="76">
        <v>0</v>
      </c>
    </row>
    <row r="193" spans="1:70" s="46" customFormat="1">
      <c r="A193" s="46">
        <v>2</v>
      </c>
      <c r="B193" s="46">
        <v>300</v>
      </c>
      <c r="C193" s="74" t="s">
        <v>84</v>
      </c>
      <c r="D193" s="46">
        <v>76.8</v>
      </c>
      <c r="E193" s="75">
        <f t="shared" si="233"/>
        <v>0</v>
      </c>
      <c r="F193" s="76">
        <f t="shared" si="233"/>
        <v>0</v>
      </c>
      <c r="G193" s="76">
        <f t="shared" si="233"/>
        <v>0</v>
      </c>
      <c r="H193" s="76">
        <f t="shared" si="233"/>
        <v>0</v>
      </c>
      <c r="I193" s="75" t="e">
        <f t="shared" si="234"/>
        <v>#DIV/0!</v>
      </c>
      <c r="J193" s="76">
        <f t="shared" si="235"/>
        <v>0</v>
      </c>
      <c r="K193" s="76">
        <f t="shared" si="235"/>
        <v>0</v>
      </c>
      <c r="L193" s="75" t="e">
        <f t="shared" si="236"/>
        <v>#DIV/0!</v>
      </c>
      <c r="M193" s="76">
        <f t="shared" si="237"/>
        <v>0</v>
      </c>
      <c r="N193" s="76">
        <f t="shared" si="237"/>
        <v>0</v>
      </c>
      <c r="O193" s="75" t="e">
        <f t="shared" si="238"/>
        <v>#DIV/0!</v>
      </c>
      <c r="P193" s="76">
        <f t="shared" si="239"/>
        <v>0</v>
      </c>
      <c r="Q193" s="76">
        <f t="shared" si="239"/>
        <v>0</v>
      </c>
      <c r="R193" s="76">
        <f t="shared" si="239"/>
        <v>0</v>
      </c>
      <c r="S193" s="76">
        <f t="shared" si="240"/>
        <v>0</v>
      </c>
      <c r="T193" s="75" t="e">
        <f t="shared" si="241"/>
        <v>#DIV/0!</v>
      </c>
      <c r="U193" s="76">
        <f t="shared" si="242"/>
        <v>0</v>
      </c>
      <c r="V193" s="76">
        <f t="shared" si="242"/>
        <v>0</v>
      </c>
      <c r="W193" s="76">
        <f t="shared" si="243"/>
        <v>0</v>
      </c>
      <c r="X193" s="76" t="e">
        <f t="shared" si="244"/>
        <v>#DIV/0!</v>
      </c>
      <c r="Y193" s="76">
        <f t="shared" si="245"/>
        <v>0</v>
      </c>
      <c r="Z193" s="76">
        <f t="shared" si="245"/>
        <v>0</v>
      </c>
      <c r="AA193" s="76" t="e">
        <f t="shared" si="246"/>
        <v>#DIV/0!</v>
      </c>
      <c r="AB193" s="76" t="e">
        <f t="shared" si="247"/>
        <v>#DIV/0!</v>
      </c>
      <c r="AC193" s="76">
        <f t="shared" si="248"/>
        <v>0</v>
      </c>
      <c r="AD193" s="76">
        <f t="shared" si="248"/>
        <v>0</v>
      </c>
      <c r="AE193" s="76" t="e">
        <f t="shared" si="249"/>
        <v>#DIV/0!</v>
      </c>
      <c r="AF193" s="76">
        <f t="shared" si="250"/>
        <v>0</v>
      </c>
      <c r="AG193" s="76">
        <f t="shared" si="250"/>
        <v>0</v>
      </c>
      <c r="AH193" s="76">
        <f t="shared" si="250"/>
        <v>0</v>
      </c>
      <c r="AI193" s="76">
        <f t="shared" si="250"/>
        <v>0</v>
      </c>
      <c r="AJ193" s="76">
        <f t="shared" si="250"/>
        <v>0</v>
      </c>
      <c r="AK193" s="76">
        <f t="shared" si="250"/>
        <v>0</v>
      </c>
      <c r="AL193" s="76">
        <f t="shared" si="250"/>
        <v>0</v>
      </c>
      <c r="AM193" s="76">
        <f t="shared" si="250"/>
        <v>0</v>
      </c>
      <c r="AN193" s="76">
        <f t="shared" si="251"/>
        <v>0</v>
      </c>
      <c r="AO193" s="31"/>
      <c r="AP193" s="74" t="s">
        <v>84</v>
      </c>
      <c r="AQ193" s="46">
        <v>100</v>
      </c>
      <c r="AR193" s="76">
        <v>0</v>
      </c>
      <c r="AS193" s="76">
        <v>0</v>
      </c>
      <c r="AT193" s="76">
        <v>0</v>
      </c>
      <c r="AU193" s="76">
        <v>0</v>
      </c>
      <c r="AV193" s="76">
        <v>0</v>
      </c>
      <c r="AW193" s="76">
        <v>0</v>
      </c>
      <c r="AX193" s="76">
        <v>0</v>
      </c>
      <c r="AY193" s="76">
        <v>0</v>
      </c>
      <c r="AZ193" s="76">
        <v>0</v>
      </c>
      <c r="BA193" s="76">
        <v>0</v>
      </c>
      <c r="BB193" s="76">
        <v>0</v>
      </c>
      <c r="BC193" s="76">
        <v>0</v>
      </c>
      <c r="BD193" s="76">
        <v>0</v>
      </c>
      <c r="BE193" s="76">
        <v>0</v>
      </c>
      <c r="BF193" s="76">
        <v>0</v>
      </c>
      <c r="BG193" s="76">
        <v>0</v>
      </c>
      <c r="BH193" s="76">
        <v>0</v>
      </c>
      <c r="BI193" s="76">
        <v>0</v>
      </c>
      <c r="BJ193" s="76">
        <v>0</v>
      </c>
      <c r="BK193" s="76">
        <v>0</v>
      </c>
      <c r="BL193" s="76">
        <v>0</v>
      </c>
      <c r="BM193" s="76">
        <v>0</v>
      </c>
      <c r="BN193" s="76">
        <v>0</v>
      </c>
      <c r="BO193" s="76">
        <v>0</v>
      </c>
      <c r="BP193" s="76">
        <v>0</v>
      </c>
      <c r="BQ193" s="76">
        <v>0</v>
      </c>
      <c r="BR193" s="76">
        <v>0</v>
      </c>
    </row>
    <row r="194" spans="1:70" s="46" customFormat="1">
      <c r="A194" s="46">
        <v>2</v>
      </c>
      <c r="C194" s="74"/>
      <c r="E194" s="75"/>
      <c r="F194" s="76"/>
      <c r="G194" s="76"/>
      <c r="H194" s="76"/>
      <c r="I194" s="75"/>
      <c r="J194" s="76"/>
      <c r="K194" s="76"/>
      <c r="L194" s="75"/>
      <c r="M194" s="76"/>
      <c r="N194" s="76"/>
      <c r="O194" s="75"/>
      <c r="P194" s="76"/>
      <c r="Q194" s="76"/>
      <c r="R194" s="76"/>
      <c r="S194" s="76"/>
      <c r="T194" s="75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31"/>
      <c r="AP194" s="74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</row>
    <row r="195" spans="1:70" s="46" customFormat="1">
      <c r="A195" s="46">
        <v>2</v>
      </c>
      <c r="B195" s="46">
        <v>300</v>
      </c>
      <c r="C195" s="74" t="s">
        <v>67</v>
      </c>
      <c r="D195" s="46">
        <v>79</v>
      </c>
      <c r="E195" s="75">
        <f t="shared" ref="E195:H201" si="252">AR195*($D195/$AQ195)</f>
        <v>62.479520000000008</v>
      </c>
      <c r="F195" s="76">
        <f t="shared" si="252"/>
        <v>14.94725358851675</v>
      </c>
      <c r="G195" s="76">
        <f t="shared" si="252"/>
        <v>0.15800000000000003</v>
      </c>
      <c r="H195" s="76">
        <f t="shared" si="252"/>
        <v>5.846000000000001</v>
      </c>
      <c r="I195" s="75">
        <f t="shared" ref="I195:I201" si="253">H195/$E195*100</f>
        <v>9.3566659923123616</v>
      </c>
      <c r="J195" s="76">
        <f t="shared" ref="J195:K201" si="254">AV195*($D195/$AQ195)</f>
        <v>0.79</v>
      </c>
      <c r="K195" s="76">
        <f t="shared" si="254"/>
        <v>13.43</v>
      </c>
      <c r="L195" s="75">
        <f t="shared" ref="L195:L201" si="255">K195/$E195*100</f>
        <v>21.495043495852716</v>
      </c>
      <c r="M195" s="76">
        <f t="shared" ref="M195:N201" si="256">AX195*($D195/$AQ195)</f>
        <v>2.37</v>
      </c>
      <c r="N195" s="76">
        <f t="shared" si="256"/>
        <v>37.92</v>
      </c>
      <c r="O195" s="75">
        <f t="shared" ref="O195:O201" si="257">N195/$E195*100</f>
        <v>60.691887517701794</v>
      </c>
      <c r="P195" s="76">
        <f t="shared" ref="P195:R201" si="258">AZ195*($D195/$AQ195)</f>
        <v>0</v>
      </c>
      <c r="Q195" s="76">
        <f t="shared" si="258"/>
        <v>0</v>
      </c>
      <c r="R195" s="76">
        <f t="shared" si="258"/>
        <v>0.63200000000000012</v>
      </c>
      <c r="S195" s="76">
        <f t="shared" ref="S195:S201" si="259">R195*8.36</f>
        <v>5.2835200000000002</v>
      </c>
      <c r="T195" s="75">
        <f t="shared" ref="T195:T201" si="260">S195/$E195*100</f>
        <v>8.456402994133116</v>
      </c>
      <c r="U195" s="76">
        <f t="shared" ref="U195:V201" si="261">BD195*($D195/$AQ195)</f>
        <v>7.702500000000001E-2</v>
      </c>
      <c r="V195" s="76">
        <f t="shared" si="261"/>
        <v>0</v>
      </c>
      <c r="W195" s="76">
        <f t="shared" ref="W195:W201" si="262">V195*37</f>
        <v>0</v>
      </c>
      <c r="X195" s="76">
        <f t="shared" ref="X195:X201" si="263">W195/$E195*100</f>
        <v>0</v>
      </c>
      <c r="Y195" s="76">
        <f t="shared" ref="Y195:Z201" si="264">BG195*($D195/$AQ195)</f>
        <v>0</v>
      </c>
      <c r="Z195" s="76">
        <f t="shared" si="264"/>
        <v>0</v>
      </c>
      <c r="AA195" s="76" t="e">
        <f t="shared" ref="AA195:AA201" si="265">V195/Y195</f>
        <v>#DIV/0!</v>
      </c>
      <c r="AB195" s="76" t="e">
        <f t="shared" ref="AB195:AB201" si="266">V195/Z195</f>
        <v>#DIV/0!</v>
      </c>
      <c r="AC195" s="76">
        <f t="shared" ref="AC195:AD201" si="267">BI195*($D195/$AQ195)</f>
        <v>2.2119999999999997</v>
      </c>
      <c r="AD195" s="76">
        <f t="shared" si="267"/>
        <v>0.15800000000000003</v>
      </c>
      <c r="AE195" s="76">
        <f t="shared" ref="AE195:AE201" si="268">AC195/AD195</f>
        <v>13.999999999999996</v>
      </c>
      <c r="AF195" s="76">
        <f t="shared" ref="AF195:AM201" si="269">BK195*($D195/$AQ195)</f>
        <v>0</v>
      </c>
      <c r="AG195" s="76">
        <f t="shared" si="269"/>
        <v>0.63200000000000012</v>
      </c>
      <c r="AH195" s="76">
        <f t="shared" si="269"/>
        <v>0.94799999999999995</v>
      </c>
      <c r="AI195" s="76">
        <f t="shared" si="269"/>
        <v>9.48</v>
      </c>
      <c r="AJ195" s="76">
        <f t="shared" si="269"/>
        <v>0</v>
      </c>
      <c r="AK195" s="76">
        <f t="shared" si="269"/>
        <v>173.8</v>
      </c>
      <c r="AL195" s="76">
        <f t="shared" si="269"/>
        <v>0</v>
      </c>
      <c r="AM195" s="76">
        <f t="shared" si="269"/>
        <v>0</v>
      </c>
      <c r="AN195" s="76">
        <f t="shared" ref="AN195:AN201" si="270">E195/D195*100</f>
        <v>79.088000000000008</v>
      </c>
      <c r="AO195" s="31"/>
      <c r="AP195" s="74" t="s">
        <v>67</v>
      </c>
      <c r="AQ195" s="46">
        <v>50</v>
      </c>
      <c r="AR195" s="76">
        <v>39.544000000000004</v>
      </c>
      <c r="AS195" s="76">
        <v>9.4602870813397146</v>
      </c>
      <c r="AT195" s="76">
        <v>0.1</v>
      </c>
      <c r="AU195" s="76">
        <v>3.7</v>
      </c>
      <c r="AV195" s="76">
        <v>0.5</v>
      </c>
      <c r="AW195" s="76">
        <v>8.5</v>
      </c>
      <c r="AX195" s="76">
        <v>1.5</v>
      </c>
      <c r="AY195" s="76">
        <v>24</v>
      </c>
      <c r="AZ195" s="76">
        <v>0</v>
      </c>
      <c r="BA195" s="76">
        <v>0</v>
      </c>
      <c r="BB195" s="76">
        <v>0.4</v>
      </c>
      <c r="BC195" s="76">
        <v>3.3439999999999999</v>
      </c>
      <c r="BD195" s="76">
        <v>4.8750000000000002E-2</v>
      </c>
      <c r="BE195" s="76">
        <v>0</v>
      </c>
      <c r="BF195" s="76">
        <v>0</v>
      </c>
      <c r="BG195" s="76">
        <v>0</v>
      </c>
      <c r="BH195" s="76">
        <v>0</v>
      </c>
      <c r="BI195" s="76">
        <v>1.4</v>
      </c>
      <c r="BJ195" s="76">
        <v>0.1</v>
      </c>
      <c r="BK195" s="76">
        <v>0</v>
      </c>
      <c r="BL195" s="76">
        <v>0.4</v>
      </c>
      <c r="BM195" s="76">
        <v>0.6</v>
      </c>
      <c r="BN195" s="76">
        <v>6</v>
      </c>
      <c r="BO195" s="76">
        <v>0</v>
      </c>
      <c r="BP195" s="76">
        <v>110</v>
      </c>
      <c r="BQ195" s="76">
        <v>0</v>
      </c>
      <c r="BR195" s="76">
        <v>0</v>
      </c>
    </row>
    <row r="196" spans="1:70" s="46" customFormat="1">
      <c r="A196" s="46">
        <v>2</v>
      </c>
      <c r="B196" s="46">
        <v>300</v>
      </c>
      <c r="C196" s="74" t="s">
        <v>75</v>
      </c>
      <c r="D196" s="46">
        <v>21</v>
      </c>
      <c r="E196" s="75">
        <f t="shared" si="252"/>
        <v>65.878680000000003</v>
      </c>
      <c r="F196" s="76">
        <f t="shared" si="252"/>
        <v>15.760449760765551</v>
      </c>
      <c r="G196" s="76">
        <f t="shared" si="252"/>
        <v>4.2000000000000003E-2</v>
      </c>
      <c r="H196" s="76">
        <f t="shared" si="252"/>
        <v>1.554</v>
      </c>
      <c r="I196" s="75">
        <f t="shared" si="253"/>
        <v>2.3588815076440515</v>
      </c>
      <c r="J196" s="76">
        <f t="shared" si="254"/>
        <v>0.94499999999999995</v>
      </c>
      <c r="K196" s="76">
        <f t="shared" si="254"/>
        <v>16.064999999999998</v>
      </c>
      <c r="L196" s="75">
        <f t="shared" si="255"/>
        <v>24.385734504698632</v>
      </c>
      <c r="M196" s="76">
        <f t="shared" si="256"/>
        <v>2.7090000000000001</v>
      </c>
      <c r="N196" s="76">
        <f t="shared" si="256"/>
        <v>43.344000000000001</v>
      </c>
      <c r="O196" s="75">
        <f t="shared" si="257"/>
        <v>65.793667996990834</v>
      </c>
      <c r="P196" s="76">
        <f t="shared" si="258"/>
        <v>0</v>
      </c>
      <c r="Q196" s="76">
        <f t="shared" si="258"/>
        <v>0</v>
      </c>
      <c r="R196" s="76">
        <f t="shared" si="258"/>
        <v>0.58799999999999997</v>
      </c>
      <c r="S196" s="76">
        <f t="shared" si="259"/>
        <v>4.9156799999999992</v>
      </c>
      <c r="T196" s="75">
        <f t="shared" si="260"/>
        <v>7.4617159906664785</v>
      </c>
      <c r="U196" s="76">
        <f t="shared" si="261"/>
        <v>0.126</v>
      </c>
      <c r="V196" s="76">
        <f t="shared" si="261"/>
        <v>0</v>
      </c>
      <c r="W196" s="76">
        <f t="shared" si="262"/>
        <v>0</v>
      </c>
      <c r="X196" s="76">
        <f t="shared" si="263"/>
        <v>0</v>
      </c>
      <c r="Y196" s="76">
        <f t="shared" si="264"/>
        <v>0</v>
      </c>
      <c r="Z196" s="76">
        <f t="shared" si="264"/>
        <v>2.1000000000000001E-2</v>
      </c>
      <c r="AA196" s="76" t="e">
        <f t="shared" si="265"/>
        <v>#DIV/0!</v>
      </c>
      <c r="AB196" s="76">
        <f t="shared" si="266"/>
        <v>0</v>
      </c>
      <c r="AC196" s="76">
        <f t="shared" si="267"/>
        <v>2.6459999999999999</v>
      </c>
      <c r="AD196" s="76">
        <f t="shared" si="267"/>
        <v>6.3E-2</v>
      </c>
      <c r="AE196" s="76">
        <f t="shared" si="268"/>
        <v>42</v>
      </c>
      <c r="AF196" s="76">
        <f t="shared" si="269"/>
        <v>0</v>
      </c>
      <c r="AG196" s="76">
        <f t="shared" si="269"/>
        <v>0</v>
      </c>
      <c r="AH196" s="76">
        <f t="shared" si="269"/>
        <v>1.1276999999999999</v>
      </c>
      <c r="AI196" s="76">
        <f t="shared" si="269"/>
        <v>7.9799999999999995</v>
      </c>
      <c r="AJ196" s="76">
        <f t="shared" si="269"/>
        <v>0</v>
      </c>
      <c r="AK196" s="76">
        <f t="shared" si="269"/>
        <v>273</v>
      </c>
      <c r="AL196" s="76">
        <f t="shared" si="269"/>
        <v>0</v>
      </c>
      <c r="AM196" s="76">
        <f t="shared" si="269"/>
        <v>0</v>
      </c>
      <c r="AN196" s="76">
        <f t="shared" si="270"/>
        <v>313.70800000000003</v>
      </c>
      <c r="AO196" s="31"/>
      <c r="AP196" s="74" t="s">
        <v>75</v>
      </c>
      <c r="AQ196" s="46">
        <v>100</v>
      </c>
      <c r="AR196" s="76">
        <v>313.70800000000003</v>
      </c>
      <c r="AS196" s="76">
        <v>75.049760765550246</v>
      </c>
      <c r="AT196" s="76">
        <v>0.2</v>
      </c>
      <c r="AU196" s="76">
        <v>7.4</v>
      </c>
      <c r="AV196" s="76">
        <v>4.5</v>
      </c>
      <c r="AW196" s="76">
        <v>76.5</v>
      </c>
      <c r="AX196" s="76">
        <v>12.9</v>
      </c>
      <c r="AY196" s="76">
        <v>206.4</v>
      </c>
      <c r="AZ196" s="76">
        <v>0</v>
      </c>
      <c r="BA196" s="76">
        <v>0</v>
      </c>
      <c r="BB196" s="76">
        <v>2.8</v>
      </c>
      <c r="BC196" s="76">
        <v>23.407999999999998</v>
      </c>
      <c r="BD196" s="76">
        <v>0.6</v>
      </c>
      <c r="BE196" s="76">
        <v>0</v>
      </c>
      <c r="BF196" s="76">
        <v>0</v>
      </c>
      <c r="BG196" s="76">
        <v>0</v>
      </c>
      <c r="BH196" s="76">
        <v>0.1</v>
      </c>
      <c r="BI196" s="76">
        <v>12.6</v>
      </c>
      <c r="BJ196" s="76">
        <v>0.3</v>
      </c>
      <c r="BK196" s="76">
        <v>0</v>
      </c>
      <c r="BL196" s="76">
        <v>0</v>
      </c>
      <c r="BM196" s="76">
        <v>5.37</v>
      </c>
      <c r="BN196" s="76">
        <v>38</v>
      </c>
      <c r="BO196" s="76">
        <v>0</v>
      </c>
      <c r="BP196" s="76">
        <v>1300</v>
      </c>
      <c r="BQ196" s="76">
        <v>0</v>
      </c>
      <c r="BR196" s="76">
        <v>0</v>
      </c>
    </row>
    <row r="197" spans="1:70" s="46" customFormat="1">
      <c r="A197" s="46">
        <v>2</v>
      </c>
      <c r="B197" s="46">
        <v>300</v>
      </c>
      <c r="C197" s="74" t="s">
        <v>145</v>
      </c>
      <c r="D197" s="46">
        <v>47</v>
      </c>
      <c r="E197" s="75">
        <f t="shared" si="252"/>
        <v>45.141485714285707</v>
      </c>
      <c r="F197" s="76">
        <f t="shared" si="252"/>
        <v>10.799398496240601</v>
      </c>
      <c r="G197" s="76">
        <f t="shared" si="252"/>
        <v>0.26857142857142852</v>
      </c>
      <c r="H197" s="76">
        <f t="shared" si="252"/>
        <v>9.9371428571428559</v>
      </c>
      <c r="I197" s="75">
        <f t="shared" si="253"/>
        <v>22.013326987148975</v>
      </c>
      <c r="J197" s="76">
        <f t="shared" si="254"/>
        <v>0.53714285714285703</v>
      </c>
      <c r="K197" s="76">
        <f t="shared" si="254"/>
        <v>9.1314285714285699</v>
      </c>
      <c r="L197" s="75">
        <f t="shared" si="255"/>
        <v>20.228462636839602</v>
      </c>
      <c r="M197" s="76">
        <f t="shared" si="256"/>
        <v>1.2085714285714284</v>
      </c>
      <c r="N197" s="76">
        <f t="shared" si="256"/>
        <v>19.337142857142855</v>
      </c>
      <c r="O197" s="75">
        <f t="shared" si="257"/>
        <v>42.836744407425037</v>
      </c>
      <c r="P197" s="76">
        <f t="shared" si="258"/>
        <v>0</v>
      </c>
      <c r="Q197" s="76">
        <f t="shared" si="258"/>
        <v>0</v>
      </c>
      <c r="R197" s="76">
        <f t="shared" si="258"/>
        <v>0.80571428571428572</v>
      </c>
      <c r="S197" s="76">
        <f t="shared" si="259"/>
        <v>6.7357714285714279</v>
      </c>
      <c r="T197" s="75">
        <f t="shared" si="260"/>
        <v>14.921465968586389</v>
      </c>
      <c r="U197" s="76">
        <f t="shared" si="261"/>
        <v>8.224999999999999E-2</v>
      </c>
      <c r="V197" s="76">
        <f t="shared" si="261"/>
        <v>0</v>
      </c>
      <c r="W197" s="76">
        <f t="shared" si="262"/>
        <v>0</v>
      </c>
      <c r="X197" s="76">
        <f t="shared" si="263"/>
        <v>0</v>
      </c>
      <c r="Y197" s="76">
        <f t="shared" si="264"/>
        <v>0</v>
      </c>
      <c r="Z197" s="76">
        <f t="shared" si="264"/>
        <v>0.13428571428571426</v>
      </c>
      <c r="AA197" s="76" t="e">
        <f t="shared" si="265"/>
        <v>#DIV/0!</v>
      </c>
      <c r="AB197" s="76">
        <f t="shared" si="266"/>
        <v>0</v>
      </c>
      <c r="AC197" s="76">
        <f t="shared" si="267"/>
        <v>1.0742857142857141</v>
      </c>
      <c r="AD197" s="76">
        <f t="shared" si="267"/>
        <v>0.13428571428571426</v>
      </c>
      <c r="AE197" s="76">
        <f t="shared" si="268"/>
        <v>8</v>
      </c>
      <c r="AF197" s="76">
        <f t="shared" si="269"/>
        <v>0</v>
      </c>
      <c r="AG197" s="76">
        <f t="shared" si="269"/>
        <v>0.94</v>
      </c>
      <c r="AH197" s="76">
        <f t="shared" si="269"/>
        <v>0.40285714285714286</v>
      </c>
      <c r="AI197" s="76">
        <f t="shared" si="269"/>
        <v>32.497142857142855</v>
      </c>
      <c r="AJ197" s="76">
        <f t="shared" si="269"/>
        <v>0</v>
      </c>
      <c r="AK197" s="76">
        <f t="shared" si="269"/>
        <v>112.8</v>
      </c>
      <c r="AL197" s="76">
        <f t="shared" si="269"/>
        <v>0</v>
      </c>
      <c r="AM197" s="76">
        <f t="shared" si="269"/>
        <v>0</v>
      </c>
      <c r="AN197" s="76">
        <f t="shared" si="270"/>
        <v>96.045714285714268</v>
      </c>
      <c r="AO197" s="31"/>
      <c r="AP197" s="74" t="s">
        <v>145</v>
      </c>
      <c r="AQ197" s="46">
        <v>100</v>
      </c>
      <c r="AR197" s="76">
        <v>96.045714285714283</v>
      </c>
      <c r="AS197" s="76">
        <v>22.977443609022558</v>
      </c>
      <c r="AT197" s="76">
        <v>0.5714285714285714</v>
      </c>
      <c r="AU197" s="76">
        <v>21.142857142857142</v>
      </c>
      <c r="AV197" s="76">
        <v>1.1428571428571428</v>
      </c>
      <c r="AW197" s="76">
        <v>19.428571428571427</v>
      </c>
      <c r="AX197" s="76">
        <v>2.5714285714285712</v>
      </c>
      <c r="AY197" s="76">
        <v>41.142857142857139</v>
      </c>
      <c r="AZ197" s="76">
        <v>0</v>
      </c>
      <c r="BA197" s="76">
        <v>0</v>
      </c>
      <c r="BB197" s="76">
        <v>1.7142857142857144</v>
      </c>
      <c r="BC197" s="76">
        <v>14.331428571428571</v>
      </c>
      <c r="BD197" s="76">
        <v>0.17499999999999999</v>
      </c>
      <c r="BE197" s="76">
        <v>0</v>
      </c>
      <c r="BF197" s="76">
        <v>0</v>
      </c>
      <c r="BG197" s="76">
        <v>0</v>
      </c>
      <c r="BH197" s="76">
        <v>0.2857142857142857</v>
      </c>
      <c r="BI197" s="76">
        <v>2.2857142857142856</v>
      </c>
      <c r="BJ197" s="76">
        <v>0.2857142857142857</v>
      </c>
      <c r="BK197" s="76">
        <v>0</v>
      </c>
      <c r="BL197" s="76">
        <v>2</v>
      </c>
      <c r="BM197" s="76">
        <v>0.85714285714285721</v>
      </c>
      <c r="BN197" s="76">
        <v>69.142857142857139</v>
      </c>
      <c r="BO197" s="76">
        <v>0</v>
      </c>
      <c r="BP197" s="76">
        <v>240</v>
      </c>
      <c r="BQ197" s="76">
        <v>0</v>
      </c>
      <c r="BR197" s="76">
        <v>0</v>
      </c>
    </row>
    <row r="198" spans="1:70" s="46" customFormat="1">
      <c r="A198" s="46">
        <v>2</v>
      </c>
      <c r="B198" s="46">
        <v>300</v>
      </c>
      <c r="C198" s="74" t="s">
        <v>119</v>
      </c>
      <c r="D198" s="46">
        <v>40</v>
      </c>
      <c r="E198" s="75">
        <f t="shared" si="252"/>
        <v>33.143999999999998</v>
      </c>
      <c r="F198" s="76">
        <f t="shared" si="252"/>
        <v>7.9291866028708142</v>
      </c>
      <c r="G198" s="76">
        <f t="shared" si="252"/>
        <v>0.13333333333333333</v>
      </c>
      <c r="H198" s="76">
        <f t="shared" si="252"/>
        <v>4.9333333333333336</v>
      </c>
      <c r="I198" s="75">
        <f t="shared" si="253"/>
        <v>14.884544211119158</v>
      </c>
      <c r="J198" s="76">
        <f t="shared" si="254"/>
        <v>0.33333333333333331</v>
      </c>
      <c r="K198" s="76">
        <f t="shared" si="254"/>
        <v>5.6666666666666661</v>
      </c>
      <c r="L198" s="75">
        <f t="shared" si="255"/>
        <v>17.097111593853086</v>
      </c>
      <c r="M198" s="76">
        <f t="shared" si="256"/>
        <v>1.2</v>
      </c>
      <c r="N198" s="76">
        <f t="shared" si="256"/>
        <v>19.2</v>
      </c>
      <c r="O198" s="75">
        <f t="shared" si="257"/>
        <v>57.929036929761047</v>
      </c>
      <c r="P198" s="76">
        <f t="shared" si="258"/>
        <v>0</v>
      </c>
      <c r="Q198" s="76">
        <f t="shared" si="258"/>
        <v>0</v>
      </c>
      <c r="R198" s="76">
        <f t="shared" si="258"/>
        <v>0.39999999999999997</v>
      </c>
      <c r="S198" s="76">
        <f t="shared" si="259"/>
        <v>3.3439999999999994</v>
      </c>
      <c r="T198" s="75">
        <f t="shared" si="260"/>
        <v>10.089307265266715</v>
      </c>
      <c r="U198" s="76">
        <f t="shared" si="261"/>
        <v>1.2999999999999999E-2</v>
      </c>
      <c r="V198" s="76">
        <f t="shared" si="261"/>
        <v>6.6666666666666666E-2</v>
      </c>
      <c r="W198" s="76">
        <f t="shared" si="262"/>
        <v>2.4666666666666668</v>
      </c>
      <c r="X198" s="76">
        <f t="shared" si="263"/>
        <v>7.4422721055595789</v>
      </c>
      <c r="Y198" s="76">
        <f t="shared" si="264"/>
        <v>6.6666666666666666E-2</v>
      </c>
      <c r="Z198" s="76">
        <f t="shared" si="264"/>
        <v>6.6666666666666666E-2</v>
      </c>
      <c r="AA198" s="76">
        <f t="shared" si="265"/>
        <v>1</v>
      </c>
      <c r="AB198" s="76">
        <f t="shared" si="266"/>
        <v>1</v>
      </c>
      <c r="AC198" s="76">
        <f t="shared" si="267"/>
        <v>1.2</v>
      </c>
      <c r="AD198" s="76">
        <f t="shared" si="267"/>
        <v>0</v>
      </c>
      <c r="AE198" s="76" t="e">
        <f t="shared" si="268"/>
        <v>#DIV/0!</v>
      </c>
      <c r="AF198" s="76">
        <f t="shared" si="269"/>
        <v>0</v>
      </c>
      <c r="AG198" s="76">
        <f t="shared" si="269"/>
        <v>0.53333333333333333</v>
      </c>
      <c r="AH198" s="76">
        <f t="shared" si="269"/>
        <v>0.46666666666666662</v>
      </c>
      <c r="AI198" s="76">
        <f t="shared" si="269"/>
        <v>11.2</v>
      </c>
      <c r="AJ198" s="76">
        <f t="shared" si="269"/>
        <v>0</v>
      </c>
      <c r="AK198" s="76">
        <f t="shared" si="269"/>
        <v>196</v>
      </c>
      <c r="AL198" s="76">
        <f t="shared" si="269"/>
        <v>0</v>
      </c>
      <c r="AM198" s="76">
        <f t="shared" si="269"/>
        <v>0</v>
      </c>
      <c r="AN198" s="76">
        <f t="shared" si="270"/>
        <v>82.86</v>
      </c>
      <c r="AO198" s="31"/>
      <c r="AP198" s="74" t="s">
        <v>119</v>
      </c>
      <c r="AQ198" s="46">
        <v>60</v>
      </c>
      <c r="AR198" s="76">
        <v>49.716000000000001</v>
      </c>
      <c r="AS198" s="76">
        <v>11.893779904306221</v>
      </c>
      <c r="AT198" s="76">
        <v>0.2</v>
      </c>
      <c r="AU198" s="76">
        <v>7.4</v>
      </c>
      <c r="AV198" s="76">
        <v>0.5</v>
      </c>
      <c r="AW198" s="76">
        <v>8.5</v>
      </c>
      <c r="AX198" s="76">
        <v>1.8</v>
      </c>
      <c r="AY198" s="76">
        <v>28.8</v>
      </c>
      <c r="AZ198" s="76">
        <v>0</v>
      </c>
      <c r="BA198" s="76">
        <v>0</v>
      </c>
      <c r="BB198" s="76">
        <v>0.6</v>
      </c>
      <c r="BC198" s="76">
        <v>5.0159999999999991</v>
      </c>
      <c r="BD198" s="76">
        <v>1.95E-2</v>
      </c>
      <c r="BE198" s="76">
        <v>0.1</v>
      </c>
      <c r="BF198" s="76">
        <v>3.7</v>
      </c>
      <c r="BG198" s="76">
        <v>0.1</v>
      </c>
      <c r="BH198" s="76">
        <v>0.1</v>
      </c>
      <c r="BI198" s="76">
        <v>1.8</v>
      </c>
      <c r="BJ198" s="76">
        <v>0</v>
      </c>
      <c r="BK198" s="76">
        <v>0</v>
      </c>
      <c r="BL198" s="76">
        <v>0.8</v>
      </c>
      <c r="BM198" s="76">
        <v>0.7</v>
      </c>
      <c r="BN198" s="76">
        <v>16.8</v>
      </c>
      <c r="BO198" s="76">
        <v>0</v>
      </c>
      <c r="BP198" s="76">
        <v>294</v>
      </c>
      <c r="BQ198" s="76">
        <v>0</v>
      </c>
      <c r="BR198" s="76">
        <v>0</v>
      </c>
    </row>
    <row r="199" spans="1:70" s="46" customFormat="1">
      <c r="A199" s="46">
        <v>2</v>
      </c>
      <c r="B199" s="46">
        <v>300</v>
      </c>
      <c r="C199" s="74" t="s">
        <v>118</v>
      </c>
      <c r="D199" s="46">
        <v>0</v>
      </c>
      <c r="E199" s="75">
        <f t="shared" si="252"/>
        <v>0</v>
      </c>
      <c r="F199" s="76">
        <f t="shared" si="252"/>
        <v>0</v>
      </c>
      <c r="G199" s="76">
        <f t="shared" si="252"/>
        <v>0</v>
      </c>
      <c r="H199" s="76">
        <f t="shared" si="252"/>
        <v>0</v>
      </c>
      <c r="I199" s="75" t="e">
        <f t="shared" si="253"/>
        <v>#DIV/0!</v>
      </c>
      <c r="J199" s="76">
        <f t="shared" si="254"/>
        <v>0</v>
      </c>
      <c r="K199" s="76">
        <f t="shared" si="254"/>
        <v>0</v>
      </c>
      <c r="L199" s="75" t="e">
        <f t="shared" si="255"/>
        <v>#DIV/0!</v>
      </c>
      <c r="M199" s="76">
        <f t="shared" si="256"/>
        <v>0</v>
      </c>
      <c r="N199" s="76">
        <f t="shared" si="256"/>
        <v>0</v>
      </c>
      <c r="O199" s="75" t="e">
        <f t="shared" si="257"/>
        <v>#DIV/0!</v>
      </c>
      <c r="P199" s="76">
        <f t="shared" si="258"/>
        <v>0</v>
      </c>
      <c r="Q199" s="76">
        <f t="shared" si="258"/>
        <v>0</v>
      </c>
      <c r="R199" s="76">
        <f t="shared" si="258"/>
        <v>0</v>
      </c>
      <c r="S199" s="76">
        <f t="shared" si="259"/>
        <v>0</v>
      </c>
      <c r="T199" s="75" t="e">
        <f t="shared" si="260"/>
        <v>#DIV/0!</v>
      </c>
      <c r="U199" s="76">
        <f t="shared" si="261"/>
        <v>0</v>
      </c>
      <c r="V199" s="76">
        <f t="shared" si="261"/>
        <v>0</v>
      </c>
      <c r="W199" s="76">
        <f t="shared" si="262"/>
        <v>0</v>
      </c>
      <c r="X199" s="76" t="e">
        <f t="shared" si="263"/>
        <v>#DIV/0!</v>
      </c>
      <c r="Y199" s="76">
        <f t="shared" si="264"/>
        <v>0</v>
      </c>
      <c r="Z199" s="76">
        <f t="shared" si="264"/>
        <v>0</v>
      </c>
      <c r="AA199" s="76" t="e">
        <f t="shared" si="265"/>
        <v>#DIV/0!</v>
      </c>
      <c r="AB199" s="76" t="e">
        <f t="shared" si="266"/>
        <v>#DIV/0!</v>
      </c>
      <c r="AC199" s="76">
        <f t="shared" si="267"/>
        <v>0</v>
      </c>
      <c r="AD199" s="76">
        <f t="shared" si="267"/>
        <v>0</v>
      </c>
      <c r="AE199" s="76" t="e">
        <f t="shared" si="268"/>
        <v>#DIV/0!</v>
      </c>
      <c r="AF199" s="76">
        <f t="shared" si="269"/>
        <v>0</v>
      </c>
      <c r="AG199" s="76">
        <f t="shared" si="269"/>
        <v>0</v>
      </c>
      <c r="AH199" s="76">
        <f t="shared" si="269"/>
        <v>0</v>
      </c>
      <c r="AI199" s="76">
        <f t="shared" si="269"/>
        <v>0</v>
      </c>
      <c r="AJ199" s="76">
        <f t="shared" si="269"/>
        <v>0</v>
      </c>
      <c r="AK199" s="76">
        <f t="shared" si="269"/>
        <v>0</v>
      </c>
      <c r="AL199" s="76">
        <f t="shared" si="269"/>
        <v>0</v>
      </c>
      <c r="AM199" s="76">
        <f t="shared" si="269"/>
        <v>0</v>
      </c>
      <c r="AN199" s="76" t="e">
        <f t="shared" si="270"/>
        <v>#DIV/0!</v>
      </c>
      <c r="AO199" s="31"/>
      <c r="AP199" s="74" t="s">
        <v>118</v>
      </c>
      <c r="AQ199" s="46">
        <v>100</v>
      </c>
      <c r="AR199" s="76">
        <v>784</v>
      </c>
      <c r="AS199" s="76">
        <v>187.55980861244021</v>
      </c>
      <c r="AT199" s="76">
        <v>12</v>
      </c>
      <c r="AU199" s="76">
        <v>444</v>
      </c>
      <c r="AV199" s="76">
        <v>20</v>
      </c>
      <c r="AW199" s="76">
        <v>340</v>
      </c>
      <c r="AX199" s="76">
        <v>0</v>
      </c>
      <c r="AY199" s="76">
        <v>0</v>
      </c>
      <c r="AZ199" s="76">
        <v>0</v>
      </c>
      <c r="BA199" s="76">
        <v>0</v>
      </c>
      <c r="BB199" s="76">
        <v>0</v>
      </c>
      <c r="BC199" s="76">
        <v>0</v>
      </c>
      <c r="BD199" s="76">
        <v>0.5</v>
      </c>
      <c r="BE199" s="76">
        <v>8</v>
      </c>
      <c r="BF199" s="76">
        <v>296</v>
      </c>
      <c r="BG199" s="76">
        <v>0</v>
      </c>
      <c r="BH199" s="76">
        <v>0</v>
      </c>
      <c r="BI199" s="76">
        <v>0</v>
      </c>
      <c r="BJ199" s="76">
        <v>0</v>
      </c>
      <c r="BK199" s="76">
        <v>0</v>
      </c>
      <c r="BL199" s="76">
        <v>0</v>
      </c>
      <c r="BM199" s="76">
        <v>0</v>
      </c>
      <c r="BN199" s="76">
        <v>0</v>
      </c>
      <c r="BO199" s="76">
        <v>0</v>
      </c>
      <c r="BP199" s="76">
        <v>0</v>
      </c>
      <c r="BQ199" s="76">
        <v>0</v>
      </c>
      <c r="BR199" s="76">
        <v>0</v>
      </c>
    </row>
    <row r="200" spans="1:70" s="46" customFormat="1">
      <c r="A200" s="46">
        <v>2</v>
      </c>
      <c r="B200" s="46">
        <v>300</v>
      </c>
      <c r="C200" s="74" t="s">
        <v>188</v>
      </c>
      <c r="D200" s="46">
        <v>31.5</v>
      </c>
      <c r="E200" s="75">
        <f t="shared" si="252"/>
        <v>232.155</v>
      </c>
      <c r="F200" s="76">
        <f t="shared" si="252"/>
        <v>55.755000000000003</v>
      </c>
      <c r="G200" s="76">
        <f t="shared" si="252"/>
        <v>3.3075000000000001</v>
      </c>
      <c r="H200" s="76">
        <f t="shared" si="252"/>
        <v>122.3775</v>
      </c>
      <c r="I200" s="75">
        <f t="shared" si="253"/>
        <v>52.713704206241516</v>
      </c>
      <c r="J200" s="76">
        <f t="shared" si="254"/>
        <v>5.9535</v>
      </c>
      <c r="K200" s="76">
        <f t="shared" si="254"/>
        <v>101.20949999999999</v>
      </c>
      <c r="L200" s="75">
        <f t="shared" si="255"/>
        <v>43.595658073270009</v>
      </c>
      <c r="M200" s="76">
        <f t="shared" si="256"/>
        <v>0.504</v>
      </c>
      <c r="N200" s="76">
        <f t="shared" si="256"/>
        <v>8.0640000000000001</v>
      </c>
      <c r="O200" s="75">
        <f t="shared" si="257"/>
        <v>3.4735413839891454</v>
      </c>
      <c r="P200" s="76">
        <f t="shared" si="258"/>
        <v>0</v>
      </c>
      <c r="Q200" s="76">
        <f t="shared" si="258"/>
        <v>0</v>
      </c>
      <c r="R200" s="76">
        <f t="shared" si="258"/>
        <v>0</v>
      </c>
      <c r="S200" s="76">
        <f t="shared" si="259"/>
        <v>0</v>
      </c>
      <c r="T200" s="75">
        <f t="shared" si="260"/>
        <v>0</v>
      </c>
      <c r="U200" s="76">
        <f t="shared" si="261"/>
        <v>0.1575</v>
      </c>
      <c r="V200" s="76">
        <f t="shared" si="261"/>
        <v>2.2995000000000001</v>
      </c>
      <c r="W200" s="76">
        <f t="shared" si="262"/>
        <v>85.081500000000005</v>
      </c>
      <c r="X200" s="76">
        <f t="shared" si="263"/>
        <v>36.648575305291722</v>
      </c>
      <c r="Y200" s="76">
        <f t="shared" si="264"/>
        <v>0</v>
      </c>
      <c r="Z200" s="76">
        <f t="shared" si="264"/>
        <v>0</v>
      </c>
      <c r="AA200" s="76" t="e">
        <f t="shared" si="265"/>
        <v>#DIV/0!</v>
      </c>
      <c r="AB200" s="76" t="e">
        <f t="shared" si="266"/>
        <v>#DIV/0!</v>
      </c>
      <c r="AC200" s="76">
        <f t="shared" si="267"/>
        <v>0</v>
      </c>
      <c r="AD200" s="76">
        <f t="shared" si="267"/>
        <v>0</v>
      </c>
      <c r="AE200" s="76" t="e">
        <f t="shared" si="268"/>
        <v>#DIV/0!</v>
      </c>
      <c r="AF200" s="76">
        <f t="shared" si="269"/>
        <v>0</v>
      </c>
      <c r="AG200" s="76">
        <f t="shared" si="269"/>
        <v>0</v>
      </c>
      <c r="AH200" s="76">
        <f t="shared" si="269"/>
        <v>0</v>
      </c>
      <c r="AI200" s="76">
        <f t="shared" si="269"/>
        <v>0</v>
      </c>
      <c r="AJ200" s="76">
        <f t="shared" si="269"/>
        <v>0</v>
      </c>
      <c r="AK200" s="76">
        <f t="shared" si="269"/>
        <v>0</v>
      </c>
      <c r="AL200" s="76">
        <f t="shared" si="269"/>
        <v>0</v>
      </c>
      <c r="AM200" s="76">
        <f t="shared" si="269"/>
        <v>0</v>
      </c>
      <c r="AN200" s="76">
        <f t="shared" si="270"/>
        <v>737</v>
      </c>
      <c r="AO200" s="31"/>
      <c r="AP200" s="74" t="s">
        <v>188</v>
      </c>
      <c r="AQ200" s="46">
        <v>100</v>
      </c>
      <c r="AR200" s="76">
        <v>737</v>
      </c>
      <c r="AS200" s="76">
        <v>177</v>
      </c>
      <c r="AT200" s="76">
        <v>10.5</v>
      </c>
      <c r="AU200" s="76">
        <v>388.5</v>
      </c>
      <c r="AV200" s="76">
        <v>18.899999999999999</v>
      </c>
      <c r="AW200" s="76">
        <v>321.29999999999995</v>
      </c>
      <c r="AX200" s="76">
        <v>1.6</v>
      </c>
      <c r="AY200" s="76">
        <v>25.6</v>
      </c>
      <c r="AZ200" s="76">
        <v>0</v>
      </c>
      <c r="BA200" s="76">
        <v>0</v>
      </c>
      <c r="BB200" s="76">
        <v>0</v>
      </c>
      <c r="BC200" s="76">
        <v>0</v>
      </c>
      <c r="BD200" s="76">
        <v>0.5</v>
      </c>
      <c r="BE200" s="76">
        <v>7.3</v>
      </c>
      <c r="BF200" s="76">
        <v>270.09999999999997</v>
      </c>
      <c r="BG200" s="76">
        <v>0</v>
      </c>
      <c r="BH200" s="76">
        <v>0</v>
      </c>
      <c r="BI200" s="76"/>
      <c r="BJ200" s="76"/>
      <c r="BK200" s="76"/>
      <c r="BL200" s="76"/>
      <c r="BM200" s="76"/>
      <c r="BN200" s="76"/>
      <c r="BO200" s="76"/>
      <c r="BP200" s="76"/>
      <c r="BQ200" s="76"/>
      <c r="BR200" s="76">
        <v>0</v>
      </c>
    </row>
    <row r="201" spans="1:70" s="46" customFormat="1">
      <c r="A201" s="46">
        <v>2</v>
      </c>
      <c r="B201" s="46">
        <v>300</v>
      </c>
      <c r="C201" s="98" t="s">
        <v>117</v>
      </c>
      <c r="D201" s="46">
        <v>0.4</v>
      </c>
      <c r="E201" s="75">
        <f t="shared" si="252"/>
        <v>5.36</v>
      </c>
      <c r="F201" s="76">
        <f t="shared" si="252"/>
        <v>1.2822966507177036</v>
      </c>
      <c r="G201" s="76">
        <f t="shared" si="252"/>
        <v>4.0000000000000008E-2</v>
      </c>
      <c r="H201" s="76">
        <f t="shared" si="252"/>
        <v>1.4800000000000002</v>
      </c>
      <c r="I201" s="75">
        <f t="shared" si="253"/>
        <v>27.611940298507463</v>
      </c>
      <c r="J201" s="76">
        <f t="shared" si="254"/>
        <v>4.0000000000000008E-2</v>
      </c>
      <c r="K201" s="76">
        <f t="shared" si="254"/>
        <v>0.68000000000000016</v>
      </c>
      <c r="L201" s="75">
        <f t="shared" si="255"/>
        <v>12.686567164179108</v>
      </c>
      <c r="M201" s="76">
        <f t="shared" si="256"/>
        <v>0.2</v>
      </c>
      <c r="N201" s="76">
        <f t="shared" si="256"/>
        <v>3.2</v>
      </c>
      <c r="O201" s="75">
        <f t="shared" si="257"/>
        <v>59.701492537313428</v>
      </c>
      <c r="P201" s="76">
        <f t="shared" si="258"/>
        <v>0</v>
      </c>
      <c r="Q201" s="76">
        <f t="shared" si="258"/>
        <v>0</v>
      </c>
      <c r="R201" s="76">
        <f t="shared" si="258"/>
        <v>0</v>
      </c>
      <c r="S201" s="76">
        <f t="shared" si="259"/>
        <v>0</v>
      </c>
      <c r="T201" s="75">
        <f t="shared" si="260"/>
        <v>0</v>
      </c>
      <c r="U201" s="76">
        <f t="shared" si="261"/>
        <v>2.0000000000000001E-4</v>
      </c>
      <c r="V201" s="76">
        <f t="shared" si="261"/>
        <v>0</v>
      </c>
      <c r="W201" s="76">
        <f t="shared" si="262"/>
        <v>0</v>
      </c>
      <c r="X201" s="76">
        <f t="shared" si="263"/>
        <v>0</v>
      </c>
      <c r="Y201" s="76">
        <f t="shared" si="264"/>
        <v>0</v>
      </c>
      <c r="Z201" s="76">
        <f t="shared" si="264"/>
        <v>4.0000000000000008E-2</v>
      </c>
      <c r="AA201" s="76" t="e">
        <f t="shared" si="265"/>
        <v>#DIV/0!</v>
      </c>
      <c r="AB201" s="76">
        <f t="shared" si="266"/>
        <v>0</v>
      </c>
      <c r="AC201" s="76">
        <f t="shared" si="267"/>
        <v>0</v>
      </c>
      <c r="AD201" s="76">
        <f t="shared" si="267"/>
        <v>0</v>
      </c>
      <c r="AE201" s="76" t="e">
        <f t="shared" si="268"/>
        <v>#DIV/0!</v>
      </c>
      <c r="AF201" s="76">
        <f t="shared" si="269"/>
        <v>0</v>
      </c>
      <c r="AG201" s="76">
        <f t="shared" si="269"/>
        <v>0</v>
      </c>
      <c r="AH201" s="76">
        <f t="shared" si="269"/>
        <v>0</v>
      </c>
      <c r="AI201" s="76">
        <f t="shared" si="269"/>
        <v>0</v>
      </c>
      <c r="AJ201" s="76">
        <f t="shared" si="269"/>
        <v>0</v>
      </c>
      <c r="AK201" s="76">
        <f t="shared" si="269"/>
        <v>16.559999999999999</v>
      </c>
      <c r="AL201" s="76">
        <f t="shared" si="269"/>
        <v>0</v>
      </c>
      <c r="AM201" s="76">
        <f t="shared" si="269"/>
        <v>0</v>
      </c>
      <c r="AN201" s="76">
        <f t="shared" si="270"/>
        <v>1340</v>
      </c>
      <c r="AO201" s="31"/>
      <c r="AP201" s="74" t="s">
        <v>117</v>
      </c>
      <c r="AQ201" s="46">
        <v>1</v>
      </c>
      <c r="AR201" s="76">
        <v>13.4</v>
      </c>
      <c r="AS201" s="76">
        <v>3.2057416267942589</v>
      </c>
      <c r="AT201" s="76">
        <v>0.1</v>
      </c>
      <c r="AU201" s="76">
        <v>3.7</v>
      </c>
      <c r="AV201" s="76">
        <v>0.1</v>
      </c>
      <c r="AW201" s="76">
        <v>1.7000000000000002</v>
      </c>
      <c r="AX201" s="76">
        <v>0.5</v>
      </c>
      <c r="AY201" s="76">
        <v>8</v>
      </c>
      <c r="AZ201" s="76">
        <v>0</v>
      </c>
      <c r="BA201" s="76">
        <v>0</v>
      </c>
      <c r="BB201" s="76">
        <v>0</v>
      </c>
      <c r="BC201" s="76">
        <v>0</v>
      </c>
      <c r="BD201" s="76">
        <v>5.0000000000000001E-4</v>
      </c>
      <c r="BE201" s="76">
        <v>0</v>
      </c>
      <c r="BF201" s="76">
        <v>0</v>
      </c>
      <c r="BG201" s="76">
        <v>0</v>
      </c>
      <c r="BH201" s="76">
        <v>0.1</v>
      </c>
      <c r="BI201" s="76">
        <v>0</v>
      </c>
      <c r="BJ201" s="76">
        <v>0</v>
      </c>
      <c r="BK201" s="76">
        <v>0</v>
      </c>
      <c r="BL201" s="76">
        <v>0</v>
      </c>
      <c r="BM201" s="76">
        <v>0</v>
      </c>
      <c r="BN201" s="76">
        <v>0</v>
      </c>
      <c r="BO201" s="76">
        <v>0</v>
      </c>
      <c r="BP201" s="76">
        <v>41.4</v>
      </c>
      <c r="BQ201" s="76">
        <v>0</v>
      </c>
      <c r="BR201" s="76">
        <v>0</v>
      </c>
    </row>
    <row r="202" spans="1:70" s="46" customFormat="1">
      <c r="A202" s="46">
        <v>2</v>
      </c>
      <c r="C202" s="74"/>
      <c r="E202" s="75"/>
      <c r="F202" s="76"/>
      <c r="G202" s="76"/>
      <c r="H202" s="76"/>
      <c r="I202" s="75"/>
      <c r="J202" s="76"/>
      <c r="K202" s="76"/>
      <c r="L202" s="75"/>
      <c r="M202" s="76"/>
      <c r="N202" s="76"/>
      <c r="O202" s="75"/>
      <c r="P202" s="76"/>
      <c r="Q202" s="76"/>
      <c r="R202" s="76"/>
      <c r="S202" s="76"/>
      <c r="T202" s="75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  <c r="AL202" s="76"/>
      <c r="AM202" s="76"/>
      <c r="AN202" s="76"/>
      <c r="AO202" s="31"/>
      <c r="AP202" s="74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</row>
    <row r="203" spans="1:70" s="46" customFormat="1">
      <c r="A203" s="46">
        <v>2</v>
      </c>
      <c r="B203" s="46">
        <v>300</v>
      </c>
      <c r="C203" s="74" t="s">
        <v>129</v>
      </c>
      <c r="D203" s="46">
        <v>13</v>
      </c>
      <c r="E203" s="75">
        <f t="shared" ref="E203:H206" si="271">AR203*($D203/$AQ203)</f>
        <v>240.84666666666669</v>
      </c>
      <c r="F203" s="76">
        <f t="shared" si="271"/>
        <v>57.618819776714517</v>
      </c>
      <c r="G203" s="76">
        <f t="shared" si="271"/>
        <v>6.24</v>
      </c>
      <c r="H203" s="76">
        <f t="shared" si="271"/>
        <v>230.88</v>
      </c>
      <c r="I203" s="75">
        <f>H203/$E203*100</f>
        <v>95.861820798848498</v>
      </c>
      <c r="J203" s="76">
        <f t="shared" ref="J203:K206" si="272">AV203*($D203/$AQ203)</f>
        <v>0.26</v>
      </c>
      <c r="K203" s="76">
        <f t="shared" si="272"/>
        <v>4.42</v>
      </c>
      <c r="L203" s="75">
        <f>K203/$E203*100</f>
        <v>1.8351925152932707</v>
      </c>
      <c r="M203" s="76">
        <f t="shared" ref="M203:N206" si="273">AX203*($D203/$AQ203)</f>
        <v>0.34666666666666712</v>
      </c>
      <c r="N203" s="76">
        <f t="shared" si="273"/>
        <v>5.546666666666674</v>
      </c>
      <c r="O203" s="75">
        <f>N203/$E203*100</f>
        <v>2.3029866858582251</v>
      </c>
      <c r="P203" s="76">
        <f t="shared" ref="P203:R206" si="274">AZ203*($D203/$AQ203)</f>
        <v>0</v>
      </c>
      <c r="Q203" s="76">
        <f t="shared" si="274"/>
        <v>0</v>
      </c>
      <c r="R203" s="76">
        <f t="shared" si="274"/>
        <v>0</v>
      </c>
      <c r="S203" s="76">
        <f>R203*8.36</f>
        <v>0</v>
      </c>
      <c r="T203" s="75">
        <f>S203/$E203*100</f>
        <v>0</v>
      </c>
      <c r="U203" s="76">
        <f t="shared" ref="U203:V206" si="275">BD203*($D203/$AQ203)</f>
        <v>1.2133333333333324E-2</v>
      </c>
      <c r="V203" s="76">
        <f t="shared" si="275"/>
        <v>3.9000000000000004</v>
      </c>
      <c r="W203" s="76">
        <f>V203*37</f>
        <v>144.30000000000001</v>
      </c>
      <c r="X203" s="76">
        <f>W203/$E203*100</f>
        <v>59.913637999280311</v>
      </c>
      <c r="Y203" s="76">
        <f t="shared" ref="Y203:Z206" si="276">BG203*($D203/$AQ203)</f>
        <v>1.82</v>
      </c>
      <c r="Z203" s="76">
        <f t="shared" si="276"/>
        <v>0.1733333333333329</v>
      </c>
      <c r="AA203" s="76">
        <f>V203/Y203</f>
        <v>2.1428571428571428</v>
      </c>
      <c r="AB203" s="76">
        <f>V203/Z203</f>
        <v>22.50000000000006</v>
      </c>
      <c r="AC203" s="76">
        <f t="shared" ref="AC203:AD206" si="277">BI203*($D203/$AQ203)</f>
        <v>0.34666666666666712</v>
      </c>
      <c r="AD203" s="76">
        <f t="shared" si="277"/>
        <v>0</v>
      </c>
      <c r="AE203" s="76" t="e">
        <f>AC203/AD203</f>
        <v>#DIV/0!</v>
      </c>
      <c r="AF203" s="76">
        <f t="shared" ref="AF203:AM206" si="278">BK203*($D203/$AQ203)</f>
        <v>16.900000000000002</v>
      </c>
      <c r="AG203" s="76">
        <f t="shared" si="278"/>
        <v>0</v>
      </c>
      <c r="AH203" s="76">
        <f t="shared" si="278"/>
        <v>0.1733333333333329</v>
      </c>
      <c r="AI203" s="76">
        <f t="shared" si="278"/>
        <v>0.1733333333333329</v>
      </c>
      <c r="AJ203" s="76">
        <f t="shared" si="278"/>
        <v>0</v>
      </c>
      <c r="AK203" s="76">
        <f t="shared" si="278"/>
        <v>42.293333333333287</v>
      </c>
      <c r="AL203" s="76">
        <f t="shared" si="278"/>
        <v>78</v>
      </c>
      <c r="AM203" s="76">
        <f t="shared" si="278"/>
        <v>0</v>
      </c>
      <c r="AN203" s="76">
        <f>E203/D203*100</f>
        <v>1852.6666666666667</v>
      </c>
      <c r="AO203" s="31"/>
      <c r="AP203" s="74" t="s">
        <v>129</v>
      </c>
      <c r="AQ203" s="46">
        <v>100</v>
      </c>
      <c r="AR203" s="76">
        <v>1852.6666666666667</v>
      </c>
      <c r="AS203" s="76">
        <v>443.22169059011168</v>
      </c>
      <c r="AT203" s="76">
        <v>48</v>
      </c>
      <c r="AU203" s="76">
        <v>1776</v>
      </c>
      <c r="AV203" s="76">
        <v>2</v>
      </c>
      <c r="AW203" s="76">
        <v>34</v>
      </c>
      <c r="AX203" s="76">
        <v>2.6666666666666701</v>
      </c>
      <c r="AY203" s="76">
        <v>42.666666666666721</v>
      </c>
      <c r="AZ203" s="76">
        <v>0</v>
      </c>
      <c r="BA203" s="76">
        <v>0</v>
      </c>
      <c r="BB203" s="76">
        <v>0</v>
      </c>
      <c r="BC203" s="76">
        <v>0</v>
      </c>
      <c r="BD203" s="76">
        <v>9.3333333333333254E-2</v>
      </c>
      <c r="BE203" s="76">
        <v>30</v>
      </c>
      <c r="BF203" s="76">
        <v>1110</v>
      </c>
      <c r="BG203" s="76">
        <v>14</v>
      </c>
      <c r="BH203" s="76">
        <v>1.3333333333333299</v>
      </c>
      <c r="BI203" s="76">
        <v>2.6666666666666701</v>
      </c>
      <c r="BJ203" s="76">
        <v>0</v>
      </c>
      <c r="BK203" s="76">
        <v>130</v>
      </c>
      <c r="BL203" s="76">
        <v>0</v>
      </c>
      <c r="BM203" s="76">
        <v>1.3333333333333299</v>
      </c>
      <c r="BN203" s="76">
        <v>1.3333333333333299</v>
      </c>
      <c r="BO203" s="76">
        <v>0</v>
      </c>
      <c r="BP203" s="76">
        <v>325.33333333333297</v>
      </c>
      <c r="BQ203" s="76">
        <v>600</v>
      </c>
      <c r="BR203" s="76">
        <v>0</v>
      </c>
    </row>
    <row r="204" spans="1:70" s="46" customFormat="1">
      <c r="A204" s="46">
        <v>2</v>
      </c>
      <c r="B204" s="46">
        <v>300</v>
      </c>
      <c r="C204" s="74" t="s">
        <v>86</v>
      </c>
      <c r="D204" s="46">
        <v>9</v>
      </c>
      <c r="E204" s="75">
        <f t="shared" si="271"/>
        <v>151.19999999999999</v>
      </c>
      <c r="F204" s="76">
        <f t="shared" si="271"/>
        <v>36.171900000000001</v>
      </c>
      <c r="G204" s="76">
        <f t="shared" si="271"/>
        <v>0</v>
      </c>
      <c r="H204" s="76">
        <f t="shared" si="271"/>
        <v>0</v>
      </c>
      <c r="I204" s="75">
        <f>H204/$E204*100</f>
        <v>0</v>
      </c>
      <c r="J204" s="76">
        <f t="shared" si="272"/>
        <v>0</v>
      </c>
      <c r="K204" s="76">
        <f t="shared" si="272"/>
        <v>0</v>
      </c>
      <c r="L204" s="75">
        <f>K204/$E204*100</f>
        <v>0</v>
      </c>
      <c r="M204" s="76">
        <f t="shared" si="273"/>
        <v>9.4499999999999993</v>
      </c>
      <c r="N204" s="76">
        <f t="shared" si="273"/>
        <v>151.19999999999999</v>
      </c>
      <c r="O204" s="75">
        <f>N204/$E204*100</f>
        <v>100</v>
      </c>
      <c r="P204" s="76">
        <f t="shared" si="274"/>
        <v>0</v>
      </c>
      <c r="Q204" s="76">
        <f t="shared" si="274"/>
        <v>0</v>
      </c>
      <c r="R204" s="76">
        <f t="shared" si="274"/>
        <v>0</v>
      </c>
      <c r="S204" s="76">
        <f>R204*8.36</f>
        <v>0</v>
      </c>
      <c r="T204" s="75">
        <f>S204/$E204*100</f>
        <v>0</v>
      </c>
      <c r="U204" s="76">
        <f t="shared" si="275"/>
        <v>0</v>
      </c>
      <c r="V204" s="76">
        <f t="shared" si="275"/>
        <v>0</v>
      </c>
      <c r="W204" s="76">
        <f>V204*37</f>
        <v>0</v>
      </c>
      <c r="X204" s="76">
        <f>W204/$E204*100</f>
        <v>0</v>
      </c>
      <c r="Y204" s="76">
        <f t="shared" si="276"/>
        <v>0</v>
      </c>
      <c r="Z204" s="76">
        <f t="shared" si="276"/>
        <v>0</v>
      </c>
      <c r="AA204" s="76" t="e">
        <f>V204/Y204</f>
        <v>#DIV/0!</v>
      </c>
      <c r="AB204" s="76" t="e">
        <f>V204/Z204</f>
        <v>#DIV/0!</v>
      </c>
      <c r="AC204" s="76">
        <f t="shared" si="277"/>
        <v>9.4499999999999993</v>
      </c>
      <c r="AD204" s="76">
        <f t="shared" si="277"/>
        <v>0</v>
      </c>
      <c r="AE204" s="76" t="e">
        <f>AC204/AD204</f>
        <v>#DIV/0!</v>
      </c>
      <c r="AF204" s="76">
        <f t="shared" si="278"/>
        <v>0</v>
      </c>
      <c r="AG204" s="76">
        <f t="shared" si="278"/>
        <v>0</v>
      </c>
      <c r="AH204" s="76">
        <f t="shared" si="278"/>
        <v>0</v>
      </c>
      <c r="AI204" s="76">
        <f t="shared" si="278"/>
        <v>0</v>
      </c>
      <c r="AJ204" s="76">
        <f t="shared" si="278"/>
        <v>0</v>
      </c>
      <c r="AK204" s="76">
        <f t="shared" si="278"/>
        <v>0</v>
      </c>
      <c r="AL204" s="76">
        <f t="shared" si="278"/>
        <v>0</v>
      </c>
      <c r="AM204" s="76">
        <f t="shared" si="278"/>
        <v>0</v>
      </c>
      <c r="AN204" s="76">
        <f>E204/D204*100</f>
        <v>1679.9999999999998</v>
      </c>
      <c r="AO204" s="31"/>
      <c r="AP204" s="74" t="s">
        <v>86</v>
      </c>
      <c r="AQ204" s="46">
        <v>100</v>
      </c>
      <c r="AR204" s="76">
        <v>1680</v>
      </c>
      <c r="AS204" s="76">
        <v>401.91</v>
      </c>
      <c r="AT204" s="76">
        <v>0</v>
      </c>
      <c r="AU204" s="76">
        <v>0</v>
      </c>
      <c r="AV204" s="76">
        <v>0</v>
      </c>
      <c r="AW204" s="76">
        <v>0</v>
      </c>
      <c r="AX204" s="76">
        <v>105</v>
      </c>
      <c r="AY204" s="76">
        <v>1680</v>
      </c>
      <c r="AZ204" s="76">
        <v>0</v>
      </c>
      <c r="BA204" s="76">
        <v>0</v>
      </c>
      <c r="BB204" s="76">
        <v>0</v>
      </c>
      <c r="BC204" s="76">
        <v>0</v>
      </c>
      <c r="BD204" s="76">
        <v>0</v>
      </c>
      <c r="BE204" s="76">
        <v>0</v>
      </c>
      <c r="BF204" s="76">
        <v>0</v>
      </c>
      <c r="BG204" s="76">
        <v>0</v>
      </c>
      <c r="BH204" s="76">
        <v>0</v>
      </c>
      <c r="BI204" s="76">
        <v>105</v>
      </c>
      <c r="BJ204" s="76">
        <v>0</v>
      </c>
      <c r="BK204" s="76">
        <v>0</v>
      </c>
      <c r="BL204" s="76">
        <v>0</v>
      </c>
      <c r="BM204" s="76">
        <v>0</v>
      </c>
      <c r="BN204" s="76">
        <v>0</v>
      </c>
      <c r="BO204" s="76">
        <v>0</v>
      </c>
      <c r="BP204" s="76">
        <v>0</v>
      </c>
      <c r="BQ204" s="76">
        <v>0</v>
      </c>
      <c r="BR204" s="76">
        <v>0</v>
      </c>
    </row>
    <row r="205" spans="1:70" s="46" customFormat="1">
      <c r="A205" s="46">
        <v>2</v>
      </c>
      <c r="B205" s="46">
        <v>300</v>
      </c>
      <c r="C205" s="74" t="s">
        <v>120</v>
      </c>
      <c r="D205" s="46">
        <v>54.5</v>
      </c>
      <c r="E205" s="75">
        <f t="shared" si="271"/>
        <v>83.886399999999995</v>
      </c>
      <c r="F205" s="76">
        <f t="shared" si="271"/>
        <v>20.068516746411486</v>
      </c>
      <c r="G205" s="76">
        <f t="shared" si="271"/>
        <v>0.21800000000000003</v>
      </c>
      <c r="H205" s="76">
        <f t="shared" si="271"/>
        <v>8.0660000000000007</v>
      </c>
      <c r="I205" s="75">
        <f>H205/$E205*100</f>
        <v>9.6153846153846168</v>
      </c>
      <c r="J205" s="76">
        <f t="shared" si="272"/>
        <v>0.43600000000000005</v>
      </c>
      <c r="K205" s="76">
        <f t="shared" si="272"/>
        <v>7.4120000000000017</v>
      </c>
      <c r="L205" s="75">
        <f>K205/$E205*100</f>
        <v>8.8357588357588384</v>
      </c>
      <c r="M205" s="76">
        <f t="shared" si="273"/>
        <v>3.706</v>
      </c>
      <c r="N205" s="76">
        <f t="shared" si="273"/>
        <v>59.295999999999999</v>
      </c>
      <c r="O205" s="75">
        <f>N205/$E205*100</f>
        <v>70.686070686070693</v>
      </c>
      <c r="P205" s="76">
        <f t="shared" si="274"/>
        <v>0</v>
      </c>
      <c r="Q205" s="76">
        <f t="shared" si="274"/>
        <v>0</v>
      </c>
      <c r="R205" s="76">
        <f t="shared" si="274"/>
        <v>1.0900000000000001</v>
      </c>
      <c r="S205" s="76">
        <f>R205*8.36</f>
        <v>9.1123999999999992</v>
      </c>
      <c r="T205" s="75">
        <f>S205/$E205*100</f>
        <v>10.862785862785863</v>
      </c>
      <c r="U205" s="76">
        <f t="shared" si="275"/>
        <v>0</v>
      </c>
      <c r="V205" s="76">
        <f t="shared" si="275"/>
        <v>0</v>
      </c>
      <c r="W205" s="76">
        <f>V205*37</f>
        <v>0</v>
      </c>
      <c r="X205" s="76">
        <f>W205/$E205*100</f>
        <v>0</v>
      </c>
      <c r="Y205" s="76">
        <f t="shared" si="276"/>
        <v>0</v>
      </c>
      <c r="Z205" s="76">
        <f t="shared" si="276"/>
        <v>0</v>
      </c>
      <c r="AA205" s="76" t="e">
        <f>V205/Y205</f>
        <v>#DIV/0!</v>
      </c>
      <c r="AB205" s="76" t="e">
        <f>V205/Z205</f>
        <v>#DIV/0!</v>
      </c>
      <c r="AC205" s="76">
        <f t="shared" si="277"/>
        <v>3.706</v>
      </c>
      <c r="AD205" s="76">
        <f t="shared" si="277"/>
        <v>0</v>
      </c>
      <c r="AE205" s="76" t="e">
        <f>AC205/AD205</f>
        <v>#DIV/0!</v>
      </c>
      <c r="AF205" s="76">
        <f t="shared" si="278"/>
        <v>0</v>
      </c>
      <c r="AG205" s="76">
        <f t="shared" si="278"/>
        <v>0</v>
      </c>
      <c r="AH205" s="76">
        <f t="shared" si="278"/>
        <v>0</v>
      </c>
      <c r="AI205" s="76">
        <f t="shared" si="278"/>
        <v>0</v>
      </c>
      <c r="AJ205" s="76">
        <f t="shared" si="278"/>
        <v>0</v>
      </c>
      <c r="AK205" s="76">
        <f t="shared" si="278"/>
        <v>0</v>
      </c>
      <c r="AL205" s="76">
        <f t="shared" si="278"/>
        <v>0</v>
      </c>
      <c r="AM205" s="76">
        <f t="shared" si="278"/>
        <v>0</v>
      </c>
      <c r="AN205" s="76">
        <f>E205/D205*100</f>
        <v>153.91999999999999</v>
      </c>
      <c r="AO205" s="31"/>
      <c r="AP205" s="74" t="s">
        <v>120</v>
      </c>
      <c r="AQ205" s="46">
        <v>25</v>
      </c>
      <c r="AR205" s="76">
        <v>38.479999999999997</v>
      </c>
      <c r="AS205" s="76">
        <v>9.2057416267942589</v>
      </c>
      <c r="AT205" s="76">
        <v>0.1</v>
      </c>
      <c r="AU205" s="76">
        <v>3.7</v>
      </c>
      <c r="AV205" s="76">
        <v>0.2</v>
      </c>
      <c r="AW205" s="76">
        <v>3.4000000000000004</v>
      </c>
      <c r="AX205" s="76">
        <v>1.7</v>
      </c>
      <c r="AY205" s="76">
        <v>27.2</v>
      </c>
      <c r="AZ205" s="76">
        <v>0</v>
      </c>
      <c r="BA205" s="76">
        <v>0</v>
      </c>
      <c r="BB205" s="76">
        <v>0.5</v>
      </c>
      <c r="BC205" s="76">
        <v>4.18</v>
      </c>
      <c r="BD205" s="76">
        <v>0</v>
      </c>
      <c r="BE205" s="76">
        <v>0</v>
      </c>
      <c r="BF205" s="76">
        <v>0</v>
      </c>
      <c r="BG205" s="76">
        <v>0</v>
      </c>
      <c r="BH205" s="76">
        <v>0</v>
      </c>
      <c r="BI205" s="76">
        <v>1.7</v>
      </c>
      <c r="BJ205" s="76">
        <v>0</v>
      </c>
      <c r="BK205" s="76">
        <v>0</v>
      </c>
      <c r="BL205" s="76">
        <v>0</v>
      </c>
      <c r="BM205" s="76">
        <v>0</v>
      </c>
      <c r="BN205" s="76">
        <v>0</v>
      </c>
      <c r="BO205" s="76">
        <v>0</v>
      </c>
      <c r="BP205" s="76">
        <v>0</v>
      </c>
      <c r="BQ205" s="76">
        <v>0</v>
      </c>
      <c r="BR205" s="76">
        <v>0</v>
      </c>
    </row>
    <row r="206" spans="1:70" s="99" customFormat="1">
      <c r="A206" s="46">
        <v>2</v>
      </c>
      <c r="B206" s="46">
        <v>300</v>
      </c>
      <c r="C206" s="74" t="s">
        <v>121</v>
      </c>
      <c r="D206" s="46">
        <v>50</v>
      </c>
      <c r="E206" s="75">
        <f t="shared" si="271"/>
        <v>61.247999999999998</v>
      </c>
      <c r="F206" s="76">
        <f t="shared" si="271"/>
        <v>14.65263157894737</v>
      </c>
      <c r="G206" s="76">
        <f t="shared" si="271"/>
        <v>0.05</v>
      </c>
      <c r="H206" s="76">
        <f t="shared" si="271"/>
        <v>1.85</v>
      </c>
      <c r="I206" s="75">
        <f>H206/$E206*100</f>
        <v>3.0205067920585167</v>
      </c>
      <c r="J206" s="76">
        <f t="shared" si="272"/>
        <v>0.4</v>
      </c>
      <c r="K206" s="76">
        <f t="shared" si="272"/>
        <v>6.8000000000000007</v>
      </c>
      <c r="L206" s="75">
        <f>K206/$E206*100</f>
        <v>11.102403343782656</v>
      </c>
      <c r="M206" s="76">
        <f t="shared" si="273"/>
        <v>3</v>
      </c>
      <c r="N206" s="76">
        <f t="shared" si="273"/>
        <v>48</v>
      </c>
      <c r="O206" s="75">
        <f>N206/$E206*100</f>
        <v>78.369905956112845</v>
      </c>
      <c r="P206" s="76">
        <f t="shared" si="274"/>
        <v>0</v>
      </c>
      <c r="Q206" s="76">
        <f t="shared" si="274"/>
        <v>0</v>
      </c>
      <c r="R206" s="76">
        <f t="shared" si="274"/>
        <v>0.55000000000000004</v>
      </c>
      <c r="S206" s="76">
        <f>R206*8.36</f>
        <v>4.5979999999999999</v>
      </c>
      <c r="T206" s="75">
        <f>S206/$E206*100</f>
        <v>7.5071839080459766</v>
      </c>
      <c r="U206" s="76">
        <f t="shared" si="275"/>
        <v>7.4999999999999997E-3</v>
      </c>
      <c r="V206" s="76">
        <f t="shared" si="275"/>
        <v>0</v>
      </c>
      <c r="W206" s="76">
        <f>V206*37</f>
        <v>0</v>
      </c>
      <c r="X206" s="76">
        <f>W206/$E206*100</f>
        <v>0</v>
      </c>
      <c r="Y206" s="76">
        <f t="shared" si="276"/>
        <v>0</v>
      </c>
      <c r="Z206" s="76">
        <f t="shared" si="276"/>
        <v>0</v>
      </c>
      <c r="AA206" s="76" t="e">
        <f>V206/Y206</f>
        <v>#DIV/0!</v>
      </c>
      <c r="AB206" s="76" t="e">
        <f>V206/Z206</f>
        <v>#DIV/0!</v>
      </c>
      <c r="AC206" s="76">
        <f t="shared" si="277"/>
        <v>3</v>
      </c>
      <c r="AD206" s="76">
        <f t="shared" si="277"/>
        <v>0</v>
      </c>
      <c r="AE206" s="76" t="e">
        <f>AC206/AD206</f>
        <v>#DIV/0!</v>
      </c>
      <c r="AF206" s="76">
        <f t="shared" si="278"/>
        <v>0</v>
      </c>
      <c r="AG206" s="76">
        <f t="shared" si="278"/>
        <v>1</v>
      </c>
      <c r="AH206" s="76">
        <f t="shared" si="278"/>
        <v>0.1</v>
      </c>
      <c r="AI206" s="76">
        <f t="shared" si="278"/>
        <v>38.5</v>
      </c>
      <c r="AJ206" s="76">
        <f t="shared" si="278"/>
        <v>0</v>
      </c>
      <c r="AK206" s="76">
        <f t="shared" si="278"/>
        <v>4</v>
      </c>
      <c r="AL206" s="76">
        <f t="shared" si="278"/>
        <v>0</v>
      </c>
      <c r="AM206" s="76">
        <f t="shared" si="278"/>
        <v>0</v>
      </c>
      <c r="AN206" s="76">
        <f>E206/D206*100</f>
        <v>122.49600000000001</v>
      </c>
      <c r="AO206" s="30"/>
      <c r="AP206" s="74" t="s">
        <v>121</v>
      </c>
      <c r="AQ206" s="46">
        <v>100</v>
      </c>
      <c r="AR206" s="76">
        <v>122.496</v>
      </c>
      <c r="AS206" s="76">
        <v>29.305263157894739</v>
      </c>
      <c r="AT206" s="76">
        <v>0.1</v>
      </c>
      <c r="AU206" s="76">
        <v>3.7</v>
      </c>
      <c r="AV206" s="76">
        <v>0.8</v>
      </c>
      <c r="AW206" s="76">
        <v>13.600000000000001</v>
      </c>
      <c r="AX206" s="76">
        <v>6</v>
      </c>
      <c r="AY206" s="76">
        <v>96</v>
      </c>
      <c r="AZ206" s="76">
        <v>0</v>
      </c>
      <c r="BA206" s="76">
        <v>0</v>
      </c>
      <c r="BB206" s="76">
        <v>1.1000000000000001</v>
      </c>
      <c r="BC206" s="76">
        <v>9.1959999999999997</v>
      </c>
      <c r="BD206" s="76">
        <v>1.4999999999999999E-2</v>
      </c>
      <c r="BE206" s="76">
        <v>0</v>
      </c>
      <c r="BF206" s="76">
        <v>0</v>
      </c>
      <c r="BG206" s="76">
        <v>0</v>
      </c>
      <c r="BH206" s="76">
        <v>0</v>
      </c>
      <c r="BI206" s="76">
        <v>6</v>
      </c>
      <c r="BJ206" s="76">
        <v>0</v>
      </c>
      <c r="BK206" s="76">
        <v>0</v>
      </c>
      <c r="BL206" s="76">
        <v>2</v>
      </c>
      <c r="BM206" s="76">
        <v>0.2</v>
      </c>
      <c r="BN206" s="76">
        <v>77</v>
      </c>
      <c r="BO206" s="76">
        <v>0</v>
      </c>
      <c r="BP206" s="76">
        <v>8</v>
      </c>
      <c r="BQ206" s="76">
        <v>0</v>
      </c>
      <c r="BR206" s="76">
        <v>0</v>
      </c>
    </row>
    <row r="207" spans="1:70" s="77" customFormat="1">
      <c r="C207" s="88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BC207" s="76"/>
      <c r="BR207" s="79"/>
    </row>
    <row r="208" spans="1:70" s="46" customFormat="1">
      <c r="A208" s="77"/>
      <c r="B208" s="77"/>
      <c r="C208" s="78" t="s">
        <v>26</v>
      </c>
      <c r="D208" s="77">
        <f>SUM(D188:D207)</f>
        <v>522.5</v>
      </c>
      <c r="E208" s="79">
        <f>SUM(E188:E207)</f>
        <v>2783.9737523809526</v>
      </c>
      <c r="F208" s="79">
        <f>SUM(F188:F207)</f>
        <v>666.72863980405566</v>
      </c>
      <c r="G208" s="79">
        <f>SUM(G188:G207)</f>
        <v>22.596404761904765</v>
      </c>
      <c r="H208" s="79">
        <f>SUM(H188:H207)</f>
        <v>836.06697619047623</v>
      </c>
      <c r="I208" s="80">
        <f>H208/$E208*100</f>
        <v>30.031424523145816</v>
      </c>
      <c r="J208" s="79">
        <f>SUM(J188:J207)</f>
        <v>24.580976190476189</v>
      </c>
      <c r="K208" s="79">
        <f>SUM(K188:K207)</f>
        <v>417.87659523809526</v>
      </c>
      <c r="L208" s="80">
        <f>K208/$E208*100</f>
        <v>15.010076689146674</v>
      </c>
      <c r="M208" s="79">
        <f>SUM(M188:M207)</f>
        <v>85.117238095238122</v>
      </c>
      <c r="N208" s="79">
        <f>SUM(N188:N207)</f>
        <v>1361.8758095238099</v>
      </c>
      <c r="O208" s="80">
        <f>N208/$E208*100</f>
        <v>48.918414132284319</v>
      </c>
      <c r="P208" s="79">
        <f>SUM(P188:P207)</f>
        <v>0</v>
      </c>
      <c r="Q208" s="79">
        <f>SUM(Q188:Q207)</f>
        <v>0</v>
      </c>
      <c r="R208" s="79">
        <f>SUM(R188:R207)</f>
        <v>20.434714285714286</v>
      </c>
      <c r="S208" s="79">
        <f>SUM(S188:S207)</f>
        <v>170.83421142857145</v>
      </c>
      <c r="T208" s="80">
        <f>S208/$E208*100</f>
        <v>6.1363441836500074</v>
      </c>
      <c r="U208" s="79">
        <f>SUM(U188:U207)</f>
        <v>1.741408333333333</v>
      </c>
      <c r="V208" s="79">
        <f>SUM(V188:V207)</f>
        <v>7.4281666666666677</v>
      </c>
      <c r="W208" s="79">
        <f>SUM(W188:W207)</f>
        <v>274.84216666666669</v>
      </c>
      <c r="X208" s="80">
        <f>W208/$E208*100</f>
        <v>9.8722973387091724</v>
      </c>
      <c r="Y208" s="79">
        <f>SUM(Y188:Y207)</f>
        <v>7.7356666666666669</v>
      </c>
      <c r="Z208" s="79">
        <f>SUM(Z188:Z207)</f>
        <v>1.1452857142857138</v>
      </c>
      <c r="AA208" s="79">
        <f>V208/Y208</f>
        <v>0.9602490627827811</v>
      </c>
      <c r="AB208" s="79">
        <f>V208/Z208</f>
        <v>6.4858633736643005</v>
      </c>
      <c r="AC208" s="79">
        <f>SUM(AC188:AC207)</f>
        <v>26.169952380952378</v>
      </c>
      <c r="AD208" s="79">
        <f>SUM(AD188:AD207)</f>
        <v>7.2832857142857144</v>
      </c>
      <c r="AE208" s="79">
        <f>AC208/AD208</f>
        <v>3.5931519656879085</v>
      </c>
      <c r="AF208" s="79">
        <f t="shared" ref="AF208:AM208" si="279">SUM(AF188:AF207)</f>
        <v>16.900000000000002</v>
      </c>
      <c r="AG208" s="79">
        <f t="shared" si="279"/>
        <v>3.8233333333333333</v>
      </c>
      <c r="AH208" s="79">
        <f t="shared" si="279"/>
        <v>3.6535571428571427</v>
      </c>
      <c r="AI208" s="79">
        <f t="shared" si="279"/>
        <v>99.83047619047619</v>
      </c>
      <c r="AJ208" s="79">
        <f t="shared" si="279"/>
        <v>0</v>
      </c>
      <c r="AK208" s="79">
        <f t="shared" si="279"/>
        <v>818.45333333333326</v>
      </c>
      <c r="AL208" s="79">
        <f t="shared" si="279"/>
        <v>78</v>
      </c>
      <c r="AM208" s="79">
        <f t="shared" si="279"/>
        <v>80</v>
      </c>
      <c r="AN208" s="79">
        <f>E208/D208*100</f>
        <v>532.81794303941683</v>
      </c>
      <c r="BC208" s="76"/>
      <c r="BR208" s="79"/>
    </row>
    <row r="209" spans="1:70" s="46" customFormat="1">
      <c r="A209" s="77"/>
      <c r="B209" s="77"/>
      <c r="C209" s="78" t="s">
        <v>3</v>
      </c>
      <c r="D209" s="77"/>
      <c r="E209" s="80">
        <f>SUM(G209,J209,M209,R209)</f>
        <v>2786.6535923809529</v>
      </c>
      <c r="F209" s="81"/>
      <c r="G209" s="80">
        <f>G208*37</f>
        <v>836.06697619047634</v>
      </c>
      <c r="H209" s="80"/>
      <c r="I209" s="80"/>
      <c r="J209" s="80">
        <f>J208*17</f>
        <v>417.87659523809521</v>
      </c>
      <c r="K209" s="80"/>
      <c r="L209" s="80"/>
      <c r="M209" s="80">
        <f>M208*16</f>
        <v>1361.8758095238099</v>
      </c>
      <c r="N209" s="81"/>
      <c r="O209" s="80"/>
      <c r="P209" s="81"/>
      <c r="Q209" s="79"/>
      <c r="R209" s="80">
        <f>R208*8.36</f>
        <v>170.83421142857142</v>
      </c>
      <c r="S209" s="81"/>
      <c r="T209" s="80"/>
      <c r="U209" s="79"/>
      <c r="V209" s="79"/>
      <c r="W209" s="79"/>
      <c r="X209" s="80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BC209" s="76"/>
      <c r="BR209" s="76"/>
    </row>
    <row r="210" spans="1:70" s="46" customFormat="1">
      <c r="A210" s="77"/>
      <c r="B210" s="77"/>
      <c r="C210" s="78" t="s">
        <v>46</v>
      </c>
      <c r="D210" s="77"/>
      <c r="E210" s="79"/>
      <c r="F210" s="79"/>
      <c r="G210" s="81">
        <f>G209/$E209*100</f>
        <v>30.002544215627818</v>
      </c>
      <c r="H210" s="81"/>
      <c r="I210" s="80"/>
      <c r="J210" s="81">
        <f>J209/$E209*100</f>
        <v>14.995641954946256</v>
      </c>
      <c r="K210" s="81"/>
      <c r="L210" s="80"/>
      <c r="M210" s="81">
        <f>M209/$E209*100</f>
        <v>48.871370781332232</v>
      </c>
      <c r="N210" s="79"/>
      <c r="O210" s="80"/>
      <c r="P210" s="79"/>
      <c r="Q210" s="79"/>
      <c r="R210" s="81">
        <f>R209/$E209*100</f>
        <v>6.1304430480936976</v>
      </c>
      <c r="S210" s="79"/>
      <c r="T210" s="80"/>
      <c r="U210" s="79"/>
      <c r="V210" s="79"/>
      <c r="W210" s="79"/>
      <c r="X210" s="80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BC210" s="76"/>
      <c r="BR210" s="76"/>
    </row>
    <row r="211" spans="1:70" s="46" customFormat="1">
      <c r="A211" s="77"/>
      <c r="B211" s="77"/>
      <c r="C211" s="78" t="s">
        <v>47</v>
      </c>
      <c r="D211" s="82">
        <f>E209/D208*100</f>
        <v>533.33083107769437</v>
      </c>
      <c r="E211" s="79"/>
      <c r="F211" s="79"/>
      <c r="G211" s="79"/>
      <c r="H211" s="79"/>
      <c r="I211" s="80"/>
      <c r="J211" s="79"/>
      <c r="K211" s="79"/>
      <c r="L211" s="80"/>
      <c r="M211" s="79"/>
      <c r="N211" s="79"/>
      <c r="O211" s="80">
        <f>SUM(M210:R210)</f>
        <v>55.001813829425927</v>
      </c>
      <c r="Q211" s="79"/>
      <c r="R211" s="79"/>
      <c r="S211" s="79"/>
      <c r="T211" s="80"/>
      <c r="U211" s="79"/>
      <c r="V211" s="79"/>
      <c r="W211" s="79"/>
      <c r="X211" s="80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BC211" s="76"/>
      <c r="BR211" s="76"/>
    </row>
    <row r="212" spans="1:70" s="46" customFormat="1">
      <c r="A212" s="77"/>
      <c r="B212" s="77"/>
      <c r="C212" s="78"/>
      <c r="D212" s="79"/>
      <c r="E212" s="79"/>
      <c r="F212" s="79"/>
      <c r="G212" s="79"/>
      <c r="H212" s="79"/>
      <c r="I212" s="80"/>
      <c r="J212" s="79"/>
      <c r="K212" s="79"/>
      <c r="L212" s="80"/>
      <c r="M212" s="79"/>
      <c r="N212" s="79"/>
      <c r="O212" s="80"/>
      <c r="P212" s="79"/>
      <c r="Q212" s="79"/>
      <c r="R212" s="79"/>
      <c r="S212" s="79"/>
      <c r="T212" s="80"/>
      <c r="U212" s="79"/>
      <c r="V212" s="79"/>
      <c r="W212" s="79"/>
      <c r="X212" s="80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BC212" s="76"/>
      <c r="BR212" s="76"/>
    </row>
    <row r="213" spans="1:70" s="46" customFormat="1">
      <c r="C213" s="88" t="s">
        <v>232</v>
      </c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76"/>
      <c r="AL213" s="76"/>
      <c r="AM213" s="76"/>
      <c r="AN213" s="76"/>
      <c r="BC213" s="76"/>
      <c r="BR213" s="76"/>
    </row>
    <row r="214" spans="1:70" s="89" customFormat="1">
      <c r="A214" s="48">
        <v>3</v>
      </c>
      <c r="B214" s="48">
        <v>100</v>
      </c>
      <c r="C214" s="74" t="s">
        <v>218</v>
      </c>
      <c r="D214" s="46">
        <v>60</v>
      </c>
      <c r="E214" s="75">
        <f t="shared" ref="E214:H228" si="280">AR214*($D214/$AQ214)</f>
        <v>1021.5719999999999</v>
      </c>
      <c r="F214" s="76">
        <f t="shared" si="280"/>
        <v>244.27833572453366</v>
      </c>
      <c r="G214" s="76">
        <f t="shared" si="280"/>
        <v>3</v>
      </c>
      <c r="H214" s="76">
        <f t="shared" si="280"/>
        <v>111</v>
      </c>
      <c r="I214" s="75">
        <f t="shared" ref="I214:I228" si="281">H214/$E214*100</f>
        <v>10.865607123139633</v>
      </c>
      <c r="J214" s="76">
        <f t="shared" ref="J214:K228" si="282">AV214*($D214/$AQ214)</f>
        <v>9.9960000000000004</v>
      </c>
      <c r="K214" s="76">
        <f t="shared" si="282"/>
        <v>169.93200000000002</v>
      </c>
      <c r="L214" s="75">
        <f t="shared" ref="L214:L228" si="283">K214/$E214*100</f>
        <v>16.634363510354632</v>
      </c>
      <c r="M214" s="76">
        <f t="shared" ref="M214:N228" si="284">AX214*($D214/$AQ214)</f>
        <v>40.020000000000003</v>
      </c>
      <c r="N214" s="76">
        <f t="shared" si="284"/>
        <v>640.32000000000005</v>
      </c>
      <c r="O214" s="75">
        <f t="shared" ref="O214:O228" si="285">N214/$E214*100</f>
        <v>62.679869847646586</v>
      </c>
      <c r="P214" s="76">
        <f t="shared" ref="P214:R228" si="286">AZ214*($D214/$AQ214)</f>
        <v>0</v>
      </c>
      <c r="Q214" s="76">
        <f t="shared" si="286"/>
        <v>0</v>
      </c>
      <c r="R214" s="76">
        <f t="shared" si="286"/>
        <v>12</v>
      </c>
      <c r="S214" s="76">
        <f t="shared" ref="S214:S228" si="287">R214*8.36</f>
        <v>100.32</v>
      </c>
      <c r="T214" s="75">
        <f t="shared" ref="T214:T228" si="288">S214/$E214*100</f>
        <v>9.8201595188591693</v>
      </c>
      <c r="U214" s="76">
        <f t="shared" ref="U214:V228" si="289">BD214*($D214/$AQ214)</f>
        <v>0</v>
      </c>
      <c r="V214" s="76">
        <f t="shared" si="289"/>
        <v>0</v>
      </c>
      <c r="W214" s="76">
        <f t="shared" ref="W214:W228" si="290">V214*37</f>
        <v>0</v>
      </c>
      <c r="X214" s="76">
        <f t="shared" ref="X214:X228" si="291">W214/$E214*100</f>
        <v>0</v>
      </c>
      <c r="Y214" s="76">
        <f t="shared" ref="Y214:Z228" si="292">BG214*($D214/$AQ214)</f>
        <v>0</v>
      </c>
      <c r="Z214" s="76">
        <f t="shared" si="292"/>
        <v>0</v>
      </c>
      <c r="AA214" s="76" t="e">
        <f t="shared" ref="AA214:AA228" si="293">V214/Y214</f>
        <v>#DIV/0!</v>
      </c>
      <c r="AB214" s="76" t="e">
        <f t="shared" ref="AB214:AB228" si="294">V214/Z214</f>
        <v>#DIV/0!</v>
      </c>
      <c r="AC214" s="76">
        <f t="shared" ref="AC214:AD227" si="295">BI214*($D214/$AQ214)</f>
        <v>1.7999999999999998</v>
      </c>
      <c r="AD214" s="76">
        <f t="shared" si="295"/>
        <v>0</v>
      </c>
      <c r="AE214" s="76" t="e">
        <f t="shared" ref="AE214:AE227" si="296">AC214/AD214</f>
        <v>#DIV/0!</v>
      </c>
      <c r="AF214" s="76">
        <f t="shared" ref="AF214:AM225" si="297">BK214*($D214/$AQ214)</f>
        <v>0</v>
      </c>
      <c r="AG214" s="76">
        <f t="shared" si="297"/>
        <v>0</v>
      </c>
      <c r="AH214" s="76">
        <f t="shared" si="297"/>
        <v>0</v>
      </c>
      <c r="AI214" s="76">
        <f t="shared" si="297"/>
        <v>0</v>
      </c>
      <c r="AJ214" s="76">
        <f t="shared" si="297"/>
        <v>0</v>
      </c>
      <c r="AK214" s="76">
        <f t="shared" si="297"/>
        <v>0</v>
      </c>
      <c r="AL214" s="76">
        <f t="shared" si="297"/>
        <v>0</v>
      </c>
      <c r="AM214" s="76">
        <f t="shared" si="297"/>
        <v>60</v>
      </c>
      <c r="AN214" s="76">
        <f t="shared" ref="AN214:AN228" si="298">E214/D214*100</f>
        <v>1702.62</v>
      </c>
      <c r="AO214" s="31"/>
      <c r="AP214" s="74" t="s">
        <v>218</v>
      </c>
      <c r="AQ214" s="46">
        <v>100</v>
      </c>
      <c r="AR214" s="76">
        <v>1702.62</v>
      </c>
      <c r="AS214" s="76">
        <f>AR214/4.182</f>
        <v>407.13055954088946</v>
      </c>
      <c r="AT214" s="76">
        <v>5</v>
      </c>
      <c r="AU214" s="76">
        <f>AT214*37</f>
        <v>185</v>
      </c>
      <c r="AV214" s="76">
        <v>16.66</v>
      </c>
      <c r="AW214" s="76">
        <f>AV214*17</f>
        <v>283.22000000000003</v>
      </c>
      <c r="AX214" s="76">
        <v>66.7</v>
      </c>
      <c r="AY214" s="76">
        <f>AX214*16</f>
        <v>1067.2</v>
      </c>
      <c r="AZ214" s="76">
        <v>0</v>
      </c>
      <c r="BA214" s="76">
        <v>0</v>
      </c>
      <c r="BB214" s="76">
        <v>20</v>
      </c>
      <c r="BC214" s="76">
        <f>BB214*8.36</f>
        <v>167.2</v>
      </c>
      <c r="BD214" s="76">
        <v>0</v>
      </c>
      <c r="BE214" s="76">
        <v>0</v>
      </c>
      <c r="BF214" s="76">
        <v>0</v>
      </c>
      <c r="BG214" s="76">
        <v>0</v>
      </c>
      <c r="BH214" s="76">
        <v>0</v>
      </c>
      <c r="BI214" s="76">
        <v>3</v>
      </c>
      <c r="BJ214" s="76">
        <v>0</v>
      </c>
      <c r="BK214" s="76">
        <v>0</v>
      </c>
      <c r="BL214" s="76">
        <v>0</v>
      </c>
      <c r="BM214" s="76">
        <v>0</v>
      </c>
      <c r="BN214" s="76">
        <v>0</v>
      </c>
      <c r="BO214" s="76">
        <v>0</v>
      </c>
      <c r="BP214" s="76">
        <v>0</v>
      </c>
      <c r="BQ214" s="49">
        <v>0</v>
      </c>
      <c r="BR214" s="76">
        <v>100</v>
      </c>
    </row>
    <row r="215" spans="1:70">
      <c r="A215" s="48">
        <v>3</v>
      </c>
      <c r="B215" s="48">
        <v>100</v>
      </c>
      <c r="C215" s="74" t="s">
        <v>233</v>
      </c>
      <c r="D215" s="46">
        <v>13</v>
      </c>
      <c r="E215" s="75">
        <f t="shared" si="280"/>
        <v>218.4</v>
      </c>
      <c r="F215" s="76">
        <f t="shared" si="280"/>
        <v>52.248803827751203</v>
      </c>
      <c r="G215" s="76">
        <f t="shared" si="280"/>
        <v>0</v>
      </c>
      <c r="H215" s="76">
        <f t="shared" si="280"/>
        <v>0</v>
      </c>
      <c r="I215" s="75">
        <f t="shared" si="281"/>
        <v>0</v>
      </c>
      <c r="J215" s="76">
        <f t="shared" si="282"/>
        <v>0</v>
      </c>
      <c r="K215" s="76">
        <f t="shared" si="282"/>
        <v>0</v>
      </c>
      <c r="L215" s="75">
        <f t="shared" si="283"/>
        <v>0</v>
      </c>
      <c r="M215" s="76">
        <f t="shared" si="284"/>
        <v>13.65</v>
      </c>
      <c r="N215" s="76">
        <f t="shared" si="284"/>
        <v>218.4</v>
      </c>
      <c r="O215" s="75">
        <f t="shared" si="285"/>
        <v>100</v>
      </c>
      <c r="P215" s="76">
        <f t="shared" si="286"/>
        <v>0</v>
      </c>
      <c r="Q215" s="76">
        <f t="shared" si="286"/>
        <v>0</v>
      </c>
      <c r="R215" s="76">
        <f t="shared" si="286"/>
        <v>0</v>
      </c>
      <c r="S215" s="76">
        <f t="shared" si="287"/>
        <v>0</v>
      </c>
      <c r="T215" s="75">
        <f t="shared" si="288"/>
        <v>0</v>
      </c>
      <c r="U215" s="76">
        <f t="shared" si="289"/>
        <v>0</v>
      </c>
      <c r="V215" s="76">
        <f t="shared" si="289"/>
        <v>0</v>
      </c>
      <c r="W215" s="76">
        <f t="shared" si="290"/>
        <v>0</v>
      </c>
      <c r="X215" s="76">
        <f t="shared" si="291"/>
        <v>0</v>
      </c>
      <c r="Y215" s="76">
        <f t="shared" si="292"/>
        <v>0</v>
      </c>
      <c r="Z215" s="76">
        <f t="shared" si="292"/>
        <v>0</v>
      </c>
      <c r="AA215" s="76" t="e">
        <f t="shared" si="293"/>
        <v>#DIV/0!</v>
      </c>
      <c r="AB215" s="76" t="e">
        <f t="shared" si="294"/>
        <v>#DIV/0!</v>
      </c>
      <c r="AC215" s="76">
        <f t="shared" si="295"/>
        <v>13.65</v>
      </c>
      <c r="AD215" s="76">
        <f t="shared" si="295"/>
        <v>0</v>
      </c>
      <c r="AE215" s="76" t="e">
        <f t="shared" si="296"/>
        <v>#DIV/0!</v>
      </c>
      <c r="AF215" s="76">
        <f t="shared" si="297"/>
        <v>0</v>
      </c>
      <c r="AG215" s="76">
        <f t="shared" si="297"/>
        <v>0</v>
      </c>
      <c r="AH215" s="76">
        <f t="shared" si="297"/>
        <v>0</v>
      </c>
      <c r="AI215" s="76">
        <f t="shared" si="297"/>
        <v>0</v>
      </c>
      <c r="AJ215" s="76">
        <f t="shared" si="297"/>
        <v>0</v>
      </c>
      <c r="AK215" s="76">
        <f t="shared" si="297"/>
        <v>0</v>
      </c>
      <c r="AL215" s="76">
        <f t="shared" si="297"/>
        <v>0</v>
      </c>
      <c r="AM215" s="76">
        <f t="shared" si="297"/>
        <v>0</v>
      </c>
      <c r="AN215" s="76">
        <f t="shared" si="298"/>
        <v>1680</v>
      </c>
      <c r="AO215" s="30"/>
      <c r="AP215" s="74" t="s">
        <v>86</v>
      </c>
      <c r="AQ215" s="46">
        <v>100</v>
      </c>
      <c r="AR215" s="76">
        <v>1680</v>
      </c>
      <c r="AS215" s="76">
        <v>401.91387559808618</v>
      </c>
      <c r="AT215" s="76">
        <v>0</v>
      </c>
      <c r="AU215" s="76">
        <v>0</v>
      </c>
      <c r="AV215" s="76">
        <v>0</v>
      </c>
      <c r="AW215" s="76">
        <v>0</v>
      </c>
      <c r="AX215" s="76">
        <v>105</v>
      </c>
      <c r="AY215" s="76">
        <v>1680</v>
      </c>
      <c r="AZ215" s="76">
        <v>0</v>
      </c>
      <c r="BA215" s="76">
        <v>0</v>
      </c>
      <c r="BB215" s="76">
        <v>0</v>
      </c>
      <c r="BC215" s="76">
        <v>0</v>
      </c>
      <c r="BD215" s="76">
        <v>0</v>
      </c>
      <c r="BE215" s="76">
        <v>0</v>
      </c>
      <c r="BF215" s="76">
        <v>0</v>
      </c>
      <c r="BG215" s="76">
        <v>0</v>
      </c>
      <c r="BH215" s="76">
        <v>0</v>
      </c>
      <c r="BI215" s="76">
        <v>105</v>
      </c>
      <c r="BJ215" s="76">
        <v>0</v>
      </c>
      <c r="BK215" s="76">
        <v>0</v>
      </c>
      <c r="BL215" s="76">
        <v>0</v>
      </c>
      <c r="BM215" s="76">
        <v>0</v>
      </c>
      <c r="BN215" s="76">
        <v>0</v>
      </c>
      <c r="BO215" s="76">
        <v>0</v>
      </c>
      <c r="BP215" s="76">
        <v>0</v>
      </c>
      <c r="BQ215" s="76">
        <v>0</v>
      </c>
      <c r="BR215" s="76">
        <v>0</v>
      </c>
    </row>
    <row r="216" spans="1:70">
      <c r="A216" s="48">
        <v>3</v>
      </c>
      <c r="B216" s="48">
        <v>100</v>
      </c>
      <c r="C216" s="74" t="s">
        <v>234</v>
      </c>
      <c r="D216" s="46">
        <v>8.1999999999999993</v>
      </c>
      <c r="E216" s="75">
        <f t="shared" si="280"/>
        <v>133.04499999999999</v>
      </c>
      <c r="F216" s="76">
        <f t="shared" si="280"/>
        <v>31.828947368421051</v>
      </c>
      <c r="G216" s="76">
        <f t="shared" si="280"/>
        <v>0</v>
      </c>
      <c r="H216" s="76">
        <f t="shared" si="280"/>
        <v>0</v>
      </c>
      <c r="I216" s="75">
        <f t="shared" si="281"/>
        <v>0</v>
      </c>
      <c r="J216" s="76">
        <f t="shared" si="282"/>
        <v>8.199999999999999E-3</v>
      </c>
      <c r="K216" s="76">
        <f t="shared" si="282"/>
        <v>0.1394</v>
      </c>
      <c r="L216" s="75">
        <f t="shared" si="283"/>
        <v>0.10477657935285055</v>
      </c>
      <c r="M216" s="76">
        <f t="shared" si="284"/>
        <v>8.3065999999999995</v>
      </c>
      <c r="N216" s="76">
        <f t="shared" si="284"/>
        <v>132.90559999999999</v>
      </c>
      <c r="O216" s="75">
        <f t="shared" si="285"/>
        <v>99.895223420647156</v>
      </c>
      <c r="P216" s="76">
        <f t="shared" si="286"/>
        <v>0</v>
      </c>
      <c r="Q216" s="76">
        <f t="shared" si="286"/>
        <v>0</v>
      </c>
      <c r="R216" s="76">
        <f t="shared" si="286"/>
        <v>0</v>
      </c>
      <c r="S216" s="76">
        <f t="shared" si="287"/>
        <v>0</v>
      </c>
      <c r="T216" s="75">
        <f t="shared" si="288"/>
        <v>0</v>
      </c>
      <c r="U216" s="76">
        <f t="shared" si="289"/>
        <v>6.3549999999999995E-3</v>
      </c>
      <c r="V216" s="76">
        <f t="shared" si="289"/>
        <v>0</v>
      </c>
      <c r="W216" s="76">
        <f t="shared" si="290"/>
        <v>0</v>
      </c>
      <c r="X216" s="76">
        <f t="shared" si="291"/>
        <v>0</v>
      </c>
      <c r="Y216" s="76">
        <f t="shared" si="292"/>
        <v>0</v>
      </c>
      <c r="Z216" s="76">
        <f t="shared" si="292"/>
        <v>0</v>
      </c>
      <c r="AA216" s="76" t="e">
        <f t="shared" si="293"/>
        <v>#DIV/0!</v>
      </c>
      <c r="AB216" s="76" t="e">
        <f t="shared" si="294"/>
        <v>#DIV/0!</v>
      </c>
      <c r="AC216" s="76">
        <f t="shared" si="295"/>
        <v>8.3065999999999995</v>
      </c>
      <c r="AD216" s="76">
        <f t="shared" si="295"/>
        <v>0</v>
      </c>
      <c r="AE216" s="76" t="e">
        <f t="shared" si="296"/>
        <v>#DIV/0!</v>
      </c>
      <c r="AF216" s="76">
        <f t="shared" si="297"/>
        <v>0</v>
      </c>
      <c r="AG216" s="76">
        <f t="shared" si="297"/>
        <v>0</v>
      </c>
      <c r="AH216" s="76">
        <f t="shared" si="297"/>
        <v>0</v>
      </c>
      <c r="AI216" s="76">
        <f t="shared" si="297"/>
        <v>0</v>
      </c>
      <c r="AJ216" s="76">
        <f t="shared" si="297"/>
        <v>0</v>
      </c>
      <c r="AK216" s="76">
        <f t="shared" si="297"/>
        <v>0</v>
      </c>
      <c r="AL216" s="76">
        <f t="shared" si="297"/>
        <v>0</v>
      </c>
      <c r="AM216" s="76">
        <f t="shared" si="297"/>
        <v>0</v>
      </c>
      <c r="AN216" s="76">
        <f t="shared" si="298"/>
        <v>1622.5000000000002</v>
      </c>
      <c r="AO216" s="30"/>
      <c r="AP216" s="74" t="s">
        <v>142</v>
      </c>
      <c r="AQ216" s="46">
        <v>100</v>
      </c>
      <c r="AR216" s="76">
        <v>1622.5</v>
      </c>
      <c r="AS216" s="76">
        <v>388.15789473684214</v>
      </c>
      <c r="AT216" s="76">
        <v>0</v>
      </c>
      <c r="AU216" s="76">
        <v>0</v>
      </c>
      <c r="AV216" s="76">
        <v>0.1</v>
      </c>
      <c r="AW216" s="76">
        <v>1.7000000000000002</v>
      </c>
      <c r="AX216" s="76">
        <v>101.3</v>
      </c>
      <c r="AY216" s="76">
        <v>1620.8</v>
      </c>
      <c r="AZ216" s="76">
        <v>0</v>
      </c>
      <c r="BA216" s="76">
        <v>0</v>
      </c>
      <c r="BB216" s="76">
        <v>0</v>
      </c>
      <c r="BC216" s="76">
        <v>0</v>
      </c>
      <c r="BD216" s="76">
        <v>7.7499999999999999E-2</v>
      </c>
      <c r="BE216" s="76">
        <v>0</v>
      </c>
      <c r="BF216" s="76">
        <v>0</v>
      </c>
      <c r="BG216" s="76">
        <v>0</v>
      </c>
      <c r="BH216" s="76">
        <v>0</v>
      </c>
      <c r="BI216" s="76">
        <v>101.3</v>
      </c>
      <c r="BJ216" s="76">
        <v>0</v>
      </c>
      <c r="BK216" s="76">
        <v>0</v>
      </c>
      <c r="BL216" s="76">
        <v>0</v>
      </c>
      <c r="BM216" s="76">
        <v>0</v>
      </c>
      <c r="BN216" s="76">
        <v>0</v>
      </c>
      <c r="BO216" s="76">
        <v>0</v>
      </c>
      <c r="BP216" s="76">
        <v>0</v>
      </c>
      <c r="BQ216" s="76">
        <v>0</v>
      </c>
      <c r="BR216" s="76">
        <v>0</v>
      </c>
    </row>
    <row r="217" spans="1:70">
      <c r="A217" s="48">
        <v>3</v>
      </c>
      <c r="B217" s="48">
        <v>100</v>
      </c>
      <c r="C217" s="74" t="s">
        <v>74</v>
      </c>
      <c r="D217" s="46">
        <v>0.2</v>
      </c>
      <c r="E217" s="75">
        <f t="shared" si="280"/>
        <v>0.36940000000000001</v>
      </c>
      <c r="F217" s="76">
        <f t="shared" si="280"/>
        <v>8.8373205741626798E-2</v>
      </c>
      <c r="G217" s="76">
        <f t="shared" si="280"/>
        <v>6.4000000000000003E-3</v>
      </c>
      <c r="H217" s="76">
        <f t="shared" si="280"/>
        <v>0.23680000000000001</v>
      </c>
      <c r="I217" s="75">
        <f t="shared" si="281"/>
        <v>64.103952355170549</v>
      </c>
      <c r="J217" s="76">
        <f t="shared" si="282"/>
        <v>7.7999999999999996E-3</v>
      </c>
      <c r="K217" s="76">
        <f t="shared" si="282"/>
        <v>0.1326</v>
      </c>
      <c r="L217" s="75">
        <f t="shared" si="283"/>
        <v>35.896047644829451</v>
      </c>
      <c r="M217" s="76">
        <f t="shared" si="284"/>
        <v>0</v>
      </c>
      <c r="N217" s="76">
        <f t="shared" si="284"/>
        <v>0</v>
      </c>
      <c r="O217" s="75">
        <f t="shared" si="285"/>
        <v>0</v>
      </c>
      <c r="P217" s="76">
        <f t="shared" si="286"/>
        <v>0</v>
      </c>
      <c r="Q217" s="76">
        <f t="shared" si="286"/>
        <v>0</v>
      </c>
      <c r="R217" s="76">
        <f t="shared" si="286"/>
        <v>0</v>
      </c>
      <c r="S217" s="76">
        <f t="shared" si="287"/>
        <v>0</v>
      </c>
      <c r="T217" s="75">
        <f t="shared" si="288"/>
        <v>0</v>
      </c>
      <c r="U217" s="76">
        <f t="shared" si="289"/>
        <v>1.3000000000000002E-4</v>
      </c>
      <c r="V217" s="76">
        <f t="shared" si="289"/>
        <v>1.4E-3</v>
      </c>
      <c r="W217" s="76">
        <f t="shared" si="290"/>
        <v>5.1799999999999999E-2</v>
      </c>
      <c r="X217" s="76">
        <f t="shared" si="291"/>
        <v>14.022739577693558</v>
      </c>
      <c r="Y217" s="76">
        <f t="shared" si="292"/>
        <v>1E-3</v>
      </c>
      <c r="Z217" s="76">
        <f t="shared" si="292"/>
        <v>1E-3</v>
      </c>
      <c r="AA217" s="76">
        <f t="shared" si="293"/>
        <v>1.4</v>
      </c>
      <c r="AB217" s="76">
        <f t="shared" si="294"/>
        <v>1.4</v>
      </c>
      <c r="AC217" s="76">
        <f t="shared" si="295"/>
        <v>0</v>
      </c>
      <c r="AD217" s="76">
        <f t="shared" si="295"/>
        <v>0</v>
      </c>
      <c r="AE217" s="76" t="e">
        <f t="shared" si="296"/>
        <v>#DIV/0!</v>
      </c>
      <c r="AF217" s="76">
        <f t="shared" si="297"/>
        <v>0</v>
      </c>
      <c r="AG217" s="76">
        <f t="shared" si="297"/>
        <v>0</v>
      </c>
      <c r="AH217" s="76">
        <f t="shared" si="297"/>
        <v>0</v>
      </c>
      <c r="AI217" s="76">
        <f t="shared" si="297"/>
        <v>0</v>
      </c>
      <c r="AJ217" s="76">
        <f t="shared" si="297"/>
        <v>0</v>
      </c>
      <c r="AK217" s="76">
        <f t="shared" si="297"/>
        <v>0.31</v>
      </c>
      <c r="AL217" s="76">
        <f t="shared" si="297"/>
        <v>0</v>
      </c>
      <c r="AM217" s="76">
        <f t="shared" si="297"/>
        <v>0</v>
      </c>
      <c r="AN217" s="76">
        <f t="shared" si="298"/>
        <v>184.7</v>
      </c>
      <c r="AO217" s="30"/>
      <c r="AP217" s="74" t="s">
        <v>74</v>
      </c>
      <c r="AQ217" s="46">
        <v>100</v>
      </c>
      <c r="AR217" s="76">
        <v>184.7</v>
      </c>
      <c r="AS217" s="76">
        <v>44.186602870813395</v>
      </c>
      <c r="AT217" s="76">
        <v>3.2</v>
      </c>
      <c r="AU217" s="76">
        <v>118.4</v>
      </c>
      <c r="AV217" s="76">
        <v>3.9</v>
      </c>
      <c r="AW217" s="76">
        <v>66.3</v>
      </c>
      <c r="AX217" s="76">
        <v>0</v>
      </c>
      <c r="AY217" s="76">
        <v>0</v>
      </c>
      <c r="AZ217" s="76">
        <v>0</v>
      </c>
      <c r="BA217" s="76">
        <v>0</v>
      </c>
      <c r="BB217" s="76">
        <v>0</v>
      </c>
      <c r="BC217" s="76">
        <v>0</v>
      </c>
      <c r="BD217" s="76">
        <v>6.5000000000000002E-2</v>
      </c>
      <c r="BE217" s="76">
        <v>0.7</v>
      </c>
      <c r="BF217" s="76">
        <v>25.9</v>
      </c>
      <c r="BG217" s="76">
        <v>0.5</v>
      </c>
      <c r="BH217" s="76">
        <v>0.5</v>
      </c>
      <c r="BI217" s="76">
        <v>0</v>
      </c>
      <c r="BJ217" s="76">
        <v>0</v>
      </c>
      <c r="BK217" s="76">
        <v>0</v>
      </c>
      <c r="BL217" s="76">
        <v>0</v>
      </c>
      <c r="BM217" s="76">
        <v>0</v>
      </c>
      <c r="BN217" s="76">
        <v>0</v>
      </c>
      <c r="BO217" s="76">
        <v>0</v>
      </c>
      <c r="BP217" s="76">
        <v>155</v>
      </c>
      <c r="BQ217" s="76">
        <v>0</v>
      </c>
      <c r="BR217" s="76">
        <v>0</v>
      </c>
    </row>
    <row r="218" spans="1:70">
      <c r="A218" s="48">
        <v>3</v>
      </c>
      <c r="B218" s="48">
        <v>100</v>
      </c>
      <c r="C218" s="74" t="s">
        <v>235</v>
      </c>
      <c r="D218" s="46">
        <v>0.2</v>
      </c>
      <c r="E218" s="100">
        <f t="shared" si="280"/>
        <v>0</v>
      </c>
      <c r="F218" s="76">
        <f t="shared" si="280"/>
        <v>0</v>
      </c>
      <c r="G218" s="76">
        <f t="shared" si="280"/>
        <v>0</v>
      </c>
      <c r="H218" s="76">
        <f t="shared" si="280"/>
        <v>0</v>
      </c>
      <c r="I218" s="75" t="e">
        <f t="shared" si="281"/>
        <v>#DIV/0!</v>
      </c>
      <c r="J218" s="76">
        <f t="shared" si="282"/>
        <v>0</v>
      </c>
      <c r="K218" s="76">
        <f t="shared" si="282"/>
        <v>0</v>
      </c>
      <c r="L218" s="75" t="e">
        <f t="shared" si="283"/>
        <v>#DIV/0!</v>
      </c>
      <c r="M218" s="76">
        <f t="shared" si="284"/>
        <v>0</v>
      </c>
      <c r="N218" s="76">
        <f t="shared" si="284"/>
        <v>0</v>
      </c>
      <c r="O218" s="75" t="e">
        <f t="shared" si="285"/>
        <v>#DIV/0!</v>
      </c>
      <c r="P218" s="76">
        <f t="shared" si="286"/>
        <v>0</v>
      </c>
      <c r="Q218" s="76">
        <f t="shared" si="286"/>
        <v>0</v>
      </c>
      <c r="R218" s="76">
        <f t="shared" si="286"/>
        <v>0</v>
      </c>
      <c r="S218" s="76">
        <f t="shared" si="287"/>
        <v>0</v>
      </c>
      <c r="T218" s="75" t="e">
        <f t="shared" si="288"/>
        <v>#DIV/0!</v>
      </c>
      <c r="U218" s="76">
        <f t="shared" si="289"/>
        <v>0.19425000000000001</v>
      </c>
      <c r="V218" s="76">
        <f t="shared" si="289"/>
        <v>0</v>
      </c>
      <c r="W218" s="76">
        <f t="shared" si="290"/>
        <v>0</v>
      </c>
      <c r="X218" s="76" t="e">
        <f t="shared" si="291"/>
        <v>#DIV/0!</v>
      </c>
      <c r="Y218" s="76">
        <f t="shared" si="292"/>
        <v>0</v>
      </c>
      <c r="Z218" s="76">
        <f t="shared" si="292"/>
        <v>0</v>
      </c>
      <c r="AA218" s="76" t="e">
        <f t="shared" si="293"/>
        <v>#DIV/0!</v>
      </c>
      <c r="AB218" s="76" t="e">
        <f t="shared" si="294"/>
        <v>#DIV/0!</v>
      </c>
      <c r="AC218" s="76">
        <f t="shared" si="295"/>
        <v>0</v>
      </c>
      <c r="AD218" s="76">
        <f t="shared" si="295"/>
        <v>0</v>
      </c>
      <c r="AE218" s="76" t="e">
        <f t="shared" si="296"/>
        <v>#DIV/0!</v>
      </c>
      <c r="AF218" s="76">
        <f t="shared" si="297"/>
        <v>0</v>
      </c>
      <c r="AG218" s="76">
        <f t="shared" si="297"/>
        <v>0</v>
      </c>
      <c r="AH218" s="76">
        <f t="shared" si="297"/>
        <v>0</v>
      </c>
      <c r="AI218" s="76">
        <f t="shared" si="297"/>
        <v>0</v>
      </c>
      <c r="AJ218" s="76">
        <f t="shared" si="297"/>
        <v>0</v>
      </c>
      <c r="AK218" s="76">
        <f t="shared" si="297"/>
        <v>0</v>
      </c>
      <c r="AL218" s="76">
        <f t="shared" si="297"/>
        <v>0</v>
      </c>
      <c r="AM218" s="76">
        <f t="shared" si="297"/>
        <v>0</v>
      </c>
      <c r="AN218" s="76">
        <f t="shared" si="298"/>
        <v>0</v>
      </c>
      <c r="AO218" s="30"/>
      <c r="AP218" s="74" t="s">
        <v>27</v>
      </c>
      <c r="AQ218" s="46">
        <v>100</v>
      </c>
      <c r="AR218" s="76">
        <v>0</v>
      </c>
      <c r="AS218" s="76">
        <v>0</v>
      </c>
      <c r="AT218" s="76">
        <v>0</v>
      </c>
      <c r="AU218" s="76">
        <v>0</v>
      </c>
      <c r="AV218" s="76">
        <v>0</v>
      </c>
      <c r="AW218" s="76">
        <v>0</v>
      </c>
      <c r="AX218" s="76">
        <v>0</v>
      </c>
      <c r="AY218" s="76">
        <v>0</v>
      </c>
      <c r="AZ218" s="76">
        <v>0</v>
      </c>
      <c r="BA218" s="76">
        <v>0</v>
      </c>
      <c r="BB218" s="76">
        <v>0</v>
      </c>
      <c r="BC218" s="76">
        <v>0</v>
      </c>
      <c r="BD218" s="76">
        <v>97.125</v>
      </c>
      <c r="BE218" s="76">
        <v>0</v>
      </c>
      <c r="BF218" s="76">
        <v>0</v>
      </c>
      <c r="BG218" s="76">
        <v>0</v>
      </c>
      <c r="BH218" s="76">
        <v>0</v>
      </c>
      <c r="BI218" s="76">
        <v>0</v>
      </c>
      <c r="BJ218" s="76">
        <v>0</v>
      </c>
      <c r="BK218" s="76">
        <v>0</v>
      </c>
      <c r="BL218" s="76">
        <v>0</v>
      </c>
      <c r="BM218" s="76">
        <v>0</v>
      </c>
      <c r="BN218" s="76">
        <v>0</v>
      </c>
      <c r="BO218" s="76">
        <v>0</v>
      </c>
      <c r="BP218" s="76">
        <v>0</v>
      </c>
      <c r="BQ218" s="76">
        <v>0</v>
      </c>
      <c r="BR218" s="76">
        <v>0</v>
      </c>
    </row>
    <row r="219" spans="1:70">
      <c r="A219" s="48">
        <v>3</v>
      </c>
      <c r="B219" s="48">
        <v>100</v>
      </c>
      <c r="C219" s="74" t="s">
        <v>78</v>
      </c>
      <c r="D219" s="46">
        <v>1.6</v>
      </c>
      <c r="E219" s="100">
        <f t="shared" si="280"/>
        <v>11.091199999999999</v>
      </c>
      <c r="F219" s="76">
        <f t="shared" si="280"/>
        <v>2.6533971291866028</v>
      </c>
      <c r="G219" s="76">
        <f t="shared" si="280"/>
        <v>0</v>
      </c>
      <c r="H219" s="76">
        <f t="shared" si="280"/>
        <v>0</v>
      </c>
      <c r="I219" s="100">
        <f t="shared" si="281"/>
        <v>0</v>
      </c>
      <c r="J219" s="76">
        <f t="shared" si="282"/>
        <v>8.320000000000001E-2</v>
      </c>
      <c r="K219" s="76">
        <f t="shared" si="282"/>
        <v>1.4144000000000001</v>
      </c>
      <c r="L219" s="100">
        <f t="shared" si="283"/>
        <v>12.752452394691288</v>
      </c>
      <c r="M219" s="76">
        <f t="shared" si="284"/>
        <v>0.6048</v>
      </c>
      <c r="N219" s="76">
        <f t="shared" si="284"/>
        <v>9.6768000000000001</v>
      </c>
      <c r="O219" s="75">
        <f t="shared" si="285"/>
        <v>87.247547605308725</v>
      </c>
      <c r="P219" s="76">
        <f t="shared" si="286"/>
        <v>0</v>
      </c>
      <c r="Q219" s="76">
        <f t="shared" si="286"/>
        <v>0</v>
      </c>
      <c r="R219" s="76">
        <f t="shared" si="286"/>
        <v>0</v>
      </c>
      <c r="S219" s="76">
        <f t="shared" si="287"/>
        <v>0</v>
      </c>
      <c r="T219" s="75">
        <f t="shared" si="288"/>
        <v>0</v>
      </c>
      <c r="U219" s="76">
        <f t="shared" si="289"/>
        <v>0.47200000000000003</v>
      </c>
      <c r="V219" s="76">
        <f t="shared" si="289"/>
        <v>0</v>
      </c>
      <c r="W219" s="76">
        <f t="shared" si="290"/>
        <v>0</v>
      </c>
      <c r="X219" s="76">
        <f t="shared" si="291"/>
        <v>0</v>
      </c>
      <c r="Y219" s="76">
        <f t="shared" si="292"/>
        <v>0</v>
      </c>
      <c r="Z219" s="76">
        <f t="shared" si="292"/>
        <v>0</v>
      </c>
      <c r="AA219" s="76" t="e">
        <f t="shared" si="293"/>
        <v>#DIV/0!</v>
      </c>
      <c r="AB219" s="76" t="e">
        <f t="shared" si="294"/>
        <v>#DIV/0!</v>
      </c>
      <c r="AC219" s="76">
        <f t="shared" si="295"/>
        <v>0</v>
      </c>
      <c r="AD219" s="76">
        <f t="shared" si="295"/>
        <v>0.6048</v>
      </c>
      <c r="AE219" s="76">
        <f t="shared" si="296"/>
        <v>0</v>
      </c>
      <c r="AF219" s="76">
        <f t="shared" si="297"/>
        <v>0</v>
      </c>
      <c r="AG219" s="76">
        <f t="shared" si="297"/>
        <v>0</v>
      </c>
      <c r="AH219" s="76">
        <f t="shared" si="297"/>
        <v>0</v>
      </c>
      <c r="AI219" s="76">
        <f t="shared" si="297"/>
        <v>0</v>
      </c>
      <c r="AJ219" s="76">
        <f t="shared" si="297"/>
        <v>0</v>
      </c>
      <c r="AK219" s="76">
        <f t="shared" si="297"/>
        <v>0</v>
      </c>
      <c r="AL219" s="76">
        <f t="shared" si="297"/>
        <v>0</v>
      </c>
      <c r="AM219" s="76">
        <f t="shared" si="297"/>
        <v>0</v>
      </c>
      <c r="AN219" s="76">
        <f t="shared" si="298"/>
        <v>693.19999999999982</v>
      </c>
      <c r="AO219" s="30"/>
      <c r="AP219" s="74" t="s">
        <v>78</v>
      </c>
      <c r="AQ219" s="46">
        <v>100</v>
      </c>
      <c r="AR219" s="76">
        <v>693.19999999999993</v>
      </c>
      <c r="AS219" s="76">
        <v>165.83732057416267</v>
      </c>
      <c r="AT219" s="76">
        <v>0</v>
      </c>
      <c r="AU219" s="76">
        <v>0</v>
      </c>
      <c r="AV219" s="76">
        <v>5.2</v>
      </c>
      <c r="AW219" s="76">
        <v>88.4</v>
      </c>
      <c r="AX219" s="76">
        <v>37.799999999999997</v>
      </c>
      <c r="AY219" s="76">
        <v>604.79999999999995</v>
      </c>
      <c r="AZ219" s="76">
        <v>0</v>
      </c>
      <c r="BA219" s="76">
        <v>0</v>
      </c>
      <c r="BB219" s="76">
        <v>0</v>
      </c>
      <c r="BC219" s="76">
        <v>0</v>
      </c>
      <c r="BD219" s="76">
        <v>29.5</v>
      </c>
      <c r="BE219" s="76">
        <v>0</v>
      </c>
      <c r="BF219" s="76">
        <v>0</v>
      </c>
      <c r="BG219" s="76">
        <v>0</v>
      </c>
      <c r="BH219" s="76">
        <v>0</v>
      </c>
      <c r="BI219" s="76">
        <v>0</v>
      </c>
      <c r="BJ219" s="76">
        <v>37.799999999999997</v>
      </c>
      <c r="BK219" s="76">
        <v>0</v>
      </c>
      <c r="BL219" s="76">
        <v>0</v>
      </c>
      <c r="BM219" s="76">
        <v>0</v>
      </c>
      <c r="BN219" s="76">
        <v>0</v>
      </c>
      <c r="BO219" s="76">
        <v>0</v>
      </c>
      <c r="BP219" s="76">
        <v>0</v>
      </c>
      <c r="BQ219" s="76">
        <v>0</v>
      </c>
      <c r="BR219" s="76">
        <v>0</v>
      </c>
    </row>
    <row r="220" spans="1:70">
      <c r="A220" s="48">
        <v>3</v>
      </c>
      <c r="B220" s="48">
        <v>100</v>
      </c>
      <c r="C220" s="74" t="s">
        <v>112</v>
      </c>
      <c r="D220" s="46">
        <v>0.5</v>
      </c>
      <c r="E220" s="100">
        <f t="shared" si="280"/>
        <v>0</v>
      </c>
      <c r="F220" s="76">
        <f t="shared" si="280"/>
        <v>0</v>
      </c>
      <c r="G220" s="76">
        <f t="shared" si="280"/>
        <v>0</v>
      </c>
      <c r="H220" s="76">
        <f t="shared" si="280"/>
        <v>0</v>
      </c>
      <c r="I220" s="100" t="e">
        <f t="shared" si="281"/>
        <v>#DIV/0!</v>
      </c>
      <c r="J220" s="76">
        <f t="shared" si="282"/>
        <v>0</v>
      </c>
      <c r="K220" s="76">
        <f t="shared" si="282"/>
        <v>0</v>
      </c>
      <c r="L220" s="100" t="e">
        <f t="shared" si="283"/>
        <v>#DIV/0!</v>
      </c>
      <c r="M220" s="76">
        <f t="shared" si="284"/>
        <v>0</v>
      </c>
      <c r="N220" s="76">
        <f t="shared" si="284"/>
        <v>0</v>
      </c>
      <c r="O220" s="100" t="e">
        <f t="shared" si="285"/>
        <v>#DIV/0!</v>
      </c>
      <c r="P220" s="76">
        <f t="shared" si="286"/>
        <v>0</v>
      </c>
      <c r="Q220" s="76">
        <f t="shared" si="286"/>
        <v>0</v>
      </c>
      <c r="R220" s="76">
        <f t="shared" si="286"/>
        <v>0</v>
      </c>
      <c r="S220" s="76">
        <f t="shared" si="287"/>
        <v>0</v>
      </c>
      <c r="T220" s="75" t="e">
        <f t="shared" si="288"/>
        <v>#DIV/0!</v>
      </c>
      <c r="U220" s="76">
        <f t="shared" si="289"/>
        <v>0.34225</v>
      </c>
      <c r="V220" s="76">
        <f t="shared" si="289"/>
        <v>0</v>
      </c>
      <c r="W220" s="76">
        <f t="shared" si="290"/>
        <v>0</v>
      </c>
      <c r="X220" s="76" t="e">
        <f t="shared" si="291"/>
        <v>#DIV/0!</v>
      </c>
      <c r="Y220" s="76">
        <f t="shared" si="292"/>
        <v>0</v>
      </c>
      <c r="Z220" s="76">
        <f t="shared" si="292"/>
        <v>0</v>
      </c>
      <c r="AA220" s="76" t="e">
        <f t="shared" si="293"/>
        <v>#DIV/0!</v>
      </c>
      <c r="AB220" s="76" t="e">
        <f t="shared" si="294"/>
        <v>#DIV/0!</v>
      </c>
      <c r="AC220" s="76">
        <f t="shared" si="295"/>
        <v>0</v>
      </c>
      <c r="AD220" s="76">
        <f t="shared" si="295"/>
        <v>0</v>
      </c>
      <c r="AE220" s="76" t="e">
        <f t="shared" si="296"/>
        <v>#DIV/0!</v>
      </c>
      <c r="AF220" s="76">
        <f t="shared" si="297"/>
        <v>0</v>
      </c>
      <c r="AG220" s="76">
        <f t="shared" si="297"/>
        <v>0</v>
      </c>
      <c r="AH220" s="76">
        <f t="shared" si="297"/>
        <v>0</v>
      </c>
      <c r="AI220" s="76">
        <f t="shared" si="297"/>
        <v>0</v>
      </c>
      <c r="AJ220" s="76">
        <f t="shared" si="297"/>
        <v>0</v>
      </c>
      <c r="AK220" s="76">
        <f t="shared" si="297"/>
        <v>0</v>
      </c>
      <c r="AL220" s="76">
        <f t="shared" si="297"/>
        <v>0</v>
      </c>
      <c r="AM220" s="76">
        <f t="shared" si="297"/>
        <v>0</v>
      </c>
      <c r="AN220" s="76">
        <f t="shared" si="298"/>
        <v>0</v>
      </c>
      <c r="AO220" s="30"/>
      <c r="AP220" s="74" t="s">
        <v>112</v>
      </c>
      <c r="AQ220" s="46">
        <v>100</v>
      </c>
      <c r="AR220" s="76">
        <v>0</v>
      </c>
      <c r="AS220" s="76">
        <v>0</v>
      </c>
      <c r="AT220" s="76">
        <v>0</v>
      </c>
      <c r="AU220" s="76">
        <v>0</v>
      </c>
      <c r="AV220" s="76">
        <v>0</v>
      </c>
      <c r="AW220" s="76">
        <v>0</v>
      </c>
      <c r="AX220" s="76">
        <v>0</v>
      </c>
      <c r="AY220" s="76">
        <v>0</v>
      </c>
      <c r="AZ220" s="76">
        <v>0</v>
      </c>
      <c r="BA220" s="76">
        <v>0</v>
      </c>
      <c r="BB220" s="76">
        <v>0</v>
      </c>
      <c r="BC220" s="76">
        <v>0</v>
      </c>
      <c r="BD220" s="76">
        <v>68.45</v>
      </c>
      <c r="BE220" s="76">
        <v>0</v>
      </c>
      <c r="BF220" s="76">
        <v>0</v>
      </c>
      <c r="BG220" s="76">
        <v>0</v>
      </c>
      <c r="BH220" s="76">
        <v>0</v>
      </c>
      <c r="BI220" s="76">
        <v>0</v>
      </c>
      <c r="BJ220" s="76">
        <v>0</v>
      </c>
      <c r="BK220" s="76">
        <v>0</v>
      </c>
      <c r="BL220" s="76">
        <v>0</v>
      </c>
      <c r="BM220" s="76">
        <v>0</v>
      </c>
      <c r="BN220" s="76">
        <v>0</v>
      </c>
      <c r="BO220" s="76">
        <v>0</v>
      </c>
      <c r="BP220" s="76">
        <v>0</v>
      </c>
      <c r="BQ220" s="76">
        <v>0</v>
      </c>
      <c r="BR220" s="76">
        <v>0</v>
      </c>
    </row>
    <row r="221" spans="1:70">
      <c r="A221" s="48">
        <v>3</v>
      </c>
      <c r="B221" s="48">
        <v>100</v>
      </c>
      <c r="C221" s="69" t="s">
        <v>88</v>
      </c>
      <c r="D221" s="46">
        <v>12.9</v>
      </c>
      <c r="E221" s="100">
        <f t="shared" si="280"/>
        <v>282.23909999999995</v>
      </c>
      <c r="F221" s="76">
        <f t="shared" si="280"/>
        <v>67.521315789473675</v>
      </c>
      <c r="G221" s="76">
        <f t="shared" si="280"/>
        <v>7.6110000000000007</v>
      </c>
      <c r="H221" s="76">
        <f t="shared" si="280"/>
        <v>281.60700000000003</v>
      </c>
      <c r="I221" s="100">
        <f t="shared" si="281"/>
        <v>99.776040952511565</v>
      </c>
      <c r="J221" s="76">
        <f t="shared" si="282"/>
        <v>1.2900000000000002E-2</v>
      </c>
      <c r="K221" s="76">
        <f t="shared" si="282"/>
        <v>0.21930000000000002</v>
      </c>
      <c r="L221" s="100">
        <f t="shared" si="283"/>
        <v>7.7700077700077724E-2</v>
      </c>
      <c r="M221" s="76">
        <f t="shared" si="284"/>
        <v>2.5800000000000003E-2</v>
      </c>
      <c r="N221" s="76">
        <f t="shared" si="284"/>
        <v>0.41280000000000006</v>
      </c>
      <c r="O221" s="100">
        <f t="shared" si="285"/>
        <v>0.1462589697883816</v>
      </c>
      <c r="P221" s="76">
        <f t="shared" si="286"/>
        <v>0</v>
      </c>
      <c r="Q221" s="76">
        <f t="shared" si="286"/>
        <v>0</v>
      </c>
      <c r="R221" s="76">
        <f t="shared" si="286"/>
        <v>0</v>
      </c>
      <c r="S221" s="76">
        <f t="shared" si="287"/>
        <v>0</v>
      </c>
      <c r="T221" s="76">
        <f t="shared" si="288"/>
        <v>0</v>
      </c>
      <c r="U221" s="76">
        <f t="shared" si="289"/>
        <v>0.16125</v>
      </c>
      <c r="V221" s="76">
        <f t="shared" si="289"/>
        <v>1.806</v>
      </c>
      <c r="W221" s="76">
        <f t="shared" si="290"/>
        <v>66.822000000000003</v>
      </c>
      <c r="X221" s="76">
        <f t="shared" si="291"/>
        <v>23.675670734494268</v>
      </c>
      <c r="Y221" s="76">
        <f t="shared" si="292"/>
        <v>2.0640000000000001</v>
      </c>
      <c r="Z221" s="76">
        <f t="shared" si="292"/>
        <v>3.3540000000000001</v>
      </c>
      <c r="AA221" s="76">
        <f t="shared" si="293"/>
        <v>0.875</v>
      </c>
      <c r="AB221" s="76">
        <f t="shared" si="294"/>
        <v>0.53846153846153844</v>
      </c>
      <c r="AC221" s="76">
        <f t="shared" si="295"/>
        <v>2.5800000000000003E-2</v>
      </c>
      <c r="AD221" s="76">
        <f t="shared" si="295"/>
        <v>0</v>
      </c>
      <c r="AE221" s="76" t="e">
        <f t="shared" si="296"/>
        <v>#DIV/0!</v>
      </c>
      <c r="AF221" s="76">
        <f t="shared" si="297"/>
        <v>0</v>
      </c>
      <c r="AG221" s="76">
        <f t="shared" si="297"/>
        <v>0</v>
      </c>
      <c r="AH221" s="76">
        <f t="shared" si="297"/>
        <v>4.9020000000000001</v>
      </c>
      <c r="AI221" s="76">
        <f t="shared" si="297"/>
        <v>0</v>
      </c>
      <c r="AJ221" s="76">
        <f t="shared" si="297"/>
        <v>0.96750000000000003</v>
      </c>
      <c r="AK221" s="76">
        <f t="shared" si="297"/>
        <v>0</v>
      </c>
      <c r="AL221" s="76">
        <f t="shared" si="297"/>
        <v>0</v>
      </c>
      <c r="AM221" s="76">
        <f t="shared" si="297"/>
        <v>0</v>
      </c>
      <c r="AN221" s="76">
        <f t="shared" si="298"/>
        <v>2187.8999999999996</v>
      </c>
      <c r="AO221" s="46"/>
      <c r="AP221" s="101" t="s">
        <v>88</v>
      </c>
      <c r="AQ221" s="46">
        <v>100</v>
      </c>
      <c r="AR221" s="93">
        <v>2187.8999999999996</v>
      </c>
      <c r="AS221" s="93">
        <v>523.42105263157885</v>
      </c>
      <c r="AT221" s="93">
        <v>59</v>
      </c>
      <c r="AU221" s="93">
        <f>AT221*37</f>
        <v>2183</v>
      </c>
      <c r="AV221" s="93">
        <v>0.1</v>
      </c>
      <c r="AW221" s="93">
        <f>AV221*17</f>
        <v>1.7000000000000002</v>
      </c>
      <c r="AX221" s="93">
        <v>0.2</v>
      </c>
      <c r="AY221" s="93">
        <f>AX221*16</f>
        <v>3.2</v>
      </c>
      <c r="AZ221" s="93">
        <v>0</v>
      </c>
      <c r="BA221" s="93">
        <v>0</v>
      </c>
      <c r="BB221" s="93">
        <v>0</v>
      </c>
      <c r="BC221" s="93">
        <f>BB221*8.36</f>
        <v>0</v>
      </c>
      <c r="BD221" s="93">
        <v>1.25</v>
      </c>
      <c r="BE221" s="93">
        <v>14</v>
      </c>
      <c r="BF221" s="93">
        <v>518</v>
      </c>
      <c r="BG221" s="93">
        <v>16</v>
      </c>
      <c r="BH221" s="93">
        <v>26</v>
      </c>
      <c r="BI221" s="93">
        <v>0.2</v>
      </c>
      <c r="BJ221" s="93">
        <v>0</v>
      </c>
      <c r="BK221" s="93">
        <v>0</v>
      </c>
      <c r="BL221" s="93">
        <v>0</v>
      </c>
      <c r="BM221" s="93">
        <v>38</v>
      </c>
      <c r="BN221" s="93">
        <v>0</v>
      </c>
      <c r="BO221" s="102">
        <v>7.5</v>
      </c>
      <c r="BP221" s="102">
        <v>0</v>
      </c>
      <c r="BQ221" s="102">
        <v>0</v>
      </c>
      <c r="BR221" s="102">
        <v>0</v>
      </c>
    </row>
    <row r="222" spans="1:70">
      <c r="A222" s="48">
        <v>3</v>
      </c>
      <c r="B222" s="48">
        <v>100</v>
      </c>
      <c r="C222" s="69" t="s">
        <v>190</v>
      </c>
      <c r="D222" s="46">
        <v>14.1</v>
      </c>
      <c r="E222" s="100">
        <f t="shared" si="280"/>
        <v>27.537299999999998</v>
      </c>
      <c r="F222" s="76">
        <f t="shared" si="280"/>
        <v>6.5878708133971298</v>
      </c>
      <c r="G222" s="76">
        <f t="shared" si="280"/>
        <v>0.22559999999999999</v>
      </c>
      <c r="H222" s="76">
        <f t="shared" si="280"/>
        <v>8.3471999999999991</v>
      </c>
      <c r="I222" s="100">
        <f t="shared" si="281"/>
        <v>30.312339989759341</v>
      </c>
      <c r="J222" s="76">
        <f t="shared" si="282"/>
        <v>0.46529999999999994</v>
      </c>
      <c r="K222" s="76">
        <f t="shared" si="282"/>
        <v>7.9100999999999981</v>
      </c>
      <c r="L222" s="100">
        <f t="shared" si="283"/>
        <v>28.725038402457752</v>
      </c>
      <c r="M222" s="76">
        <f t="shared" si="284"/>
        <v>0.70499999999999996</v>
      </c>
      <c r="N222" s="76">
        <f t="shared" si="284"/>
        <v>11.28</v>
      </c>
      <c r="O222" s="100">
        <f t="shared" si="285"/>
        <v>40.9626216077829</v>
      </c>
      <c r="P222" s="76">
        <f t="shared" si="286"/>
        <v>0</v>
      </c>
      <c r="Q222" s="76">
        <f t="shared" si="286"/>
        <v>0</v>
      </c>
      <c r="R222" s="76">
        <f t="shared" si="286"/>
        <v>0</v>
      </c>
      <c r="S222" s="76">
        <f t="shared" si="287"/>
        <v>0</v>
      </c>
      <c r="T222" s="76">
        <f t="shared" si="288"/>
        <v>0</v>
      </c>
      <c r="U222" s="76">
        <f t="shared" si="289"/>
        <v>1.9387499999999998E-2</v>
      </c>
      <c r="V222" s="76">
        <f t="shared" si="289"/>
        <v>0.14099999999999999</v>
      </c>
      <c r="W222" s="76">
        <f t="shared" si="290"/>
        <v>5.2169999999999996</v>
      </c>
      <c r="X222" s="76">
        <f t="shared" si="291"/>
        <v>18.945212493599588</v>
      </c>
      <c r="Y222" s="76">
        <f t="shared" si="292"/>
        <v>7.0499999999999993E-2</v>
      </c>
      <c r="Z222" s="76">
        <f t="shared" si="292"/>
        <v>0</v>
      </c>
      <c r="AA222" s="76">
        <f t="shared" si="293"/>
        <v>2</v>
      </c>
      <c r="AB222" s="76" t="e">
        <f t="shared" si="294"/>
        <v>#DIV/0!</v>
      </c>
      <c r="AC222" s="76">
        <f t="shared" si="295"/>
        <v>0.70499999999999996</v>
      </c>
      <c r="AD222" s="76">
        <f t="shared" si="295"/>
        <v>0</v>
      </c>
      <c r="AE222" s="76" t="e">
        <f t="shared" si="296"/>
        <v>#DIV/0!</v>
      </c>
      <c r="AF222" s="76">
        <f t="shared" si="297"/>
        <v>0.98699999999999988</v>
      </c>
      <c r="AG222" s="76">
        <f t="shared" si="297"/>
        <v>0</v>
      </c>
      <c r="AH222" s="76">
        <f t="shared" si="297"/>
        <v>7.0499999999999998E-3</v>
      </c>
      <c r="AI222" s="76">
        <f t="shared" si="297"/>
        <v>0.14099999999999999</v>
      </c>
      <c r="AJ222" s="76">
        <f t="shared" si="297"/>
        <v>0</v>
      </c>
      <c r="AK222" s="76">
        <f t="shared" si="297"/>
        <v>1.2689999999999999</v>
      </c>
      <c r="AL222" s="76">
        <f t="shared" si="297"/>
        <v>2.9609999999999999</v>
      </c>
      <c r="AM222" s="76">
        <f t="shared" si="297"/>
        <v>0</v>
      </c>
      <c r="AN222" s="76">
        <f t="shared" si="298"/>
        <v>195.29999999999998</v>
      </c>
      <c r="AO222" s="46"/>
      <c r="AP222" s="101" t="s">
        <v>105</v>
      </c>
      <c r="AQ222" s="46">
        <v>100</v>
      </c>
      <c r="AR222" s="76">
        <v>195.3</v>
      </c>
      <c r="AS222" s="76">
        <v>46.722488038277518</v>
      </c>
      <c r="AT222" s="76">
        <v>1.6</v>
      </c>
      <c r="AU222" s="76">
        <f>AT222*37</f>
        <v>59.2</v>
      </c>
      <c r="AV222" s="76">
        <v>3.3</v>
      </c>
      <c r="AW222" s="76">
        <f>AV222*17</f>
        <v>56.099999999999994</v>
      </c>
      <c r="AX222" s="76">
        <v>5</v>
      </c>
      <c r="AY222" s="76">
        <f>AX222*16</f>
        <v>80</v>
      </c>
      <c r="AZ222" s="76">
        <v>0</v>
      </c>
      <c r="BA222" s="76">
        <v>0</v>
      </c>
      <c r="BB222" s="76">
        <v>0</v>
      </c>
      <c r="BC222" s="76">
        <f>BB222*8.36</f>
        <v>0</v>
      </c>
      <c r="BD222" s="76">
        <v>0.13750000000000001</v>
      </c>
      <c r="BE222" s="76">
        <v>1</v>
      </c>
      <c r="BF222" s="76">
        <f>BE222*37</f>
        <v>37</v>
      </c>
      <c r="BG222" s="76">
        <v>0.5</v>
      </c>
      <c r="BH222" s="76">
        <v>0</v>
      </c>
      <c r="BI222" s="76">
        <v>5</v>
      </c>
      <c r="BJ222" s="76">
        <v>0</v>
      </c>
      <c r="BK222" s="76">
        <v>7</v>
      </c>
      <c r="BL222" s="76">
        <v>0</v>
      </c>
      <c r="BM222" s="76">
        <v>0.05</v>
      </c>
      <c r="BN222" s="76">
        <v>1</v>
      </c>
      <c r="BO222" s="49">
        <v>0</v>
      </c>
      <c r="BP222" s="49">
        <v>9</v>
      </c>
      <c r="BQ222" s="49">
        <v>21</v>
      </c>
      <c r="BR222" s="49">
        <v>0</v>
      </c>
    </row>
    <row r="223" spans="1:70">
      <c r="A223" s="48">
        <v>3</v>
      </c>
      <c r="B223" s="48">
        <v>100</v>
      </c>
      <c r="C223" s="69" t="s">
        <v>85</v>
      </c>
      <c r="D223" s="46">
        <v>16.600000000000001</v>
      </c>
      <c r="E223" s="100">
        <f t="shared" si="280"/>
        <v>110.1908</v>
      </c>
      <c r="F223" s="76">
        <f t="shared" si="280"/>
        <v>26.361435406698565</v>
      </c>
      <c r="G223" s="76">
        <f t="shared" si="280"/>
        <v>1.9256</v>
      </c>
      <c r="H223" s="76">
        <f t="shared" si="280"/>
        <v>71.247200000000007</v>
      </c>
      <c r="I223" s="100">
        <f t="shared" si="281"/>
        <v>64.658029526965962</v>
      </c>
      <c r="J223" s="76">
        <f t="shared" si="282"/>
        <v>2.2908000000000004</v>
      </c>
      <c r="K223" s="76">
        <f t="shared" si="282"/>
        <v>38.943600000000004</v>
      </c>
      <c r="L223" s="100">
        <f t="shared" si="283"/>
        <v>35.341970473034053</v>
      </c>
      <c r="M223" s="76">
        <f t="shared" si="284"/>
        <v>0</v>
      </c>
      <c r="N223" s="76">
        <f t="shared" si="284"/>
        <v>0</v>
      </c>
      <c r="O223" s="100">
        <f t="shared" si="285"/>
        <v>0</v>
      </c>
      <c r="P223" s="76">
        <f t="shared" si="286"/>
        <v>0</v>
      </c>
      <c r="Q223" s="76">
        <f t="shared" si="286"/>
        <v>0</v>
      </c>
      <c r="R223" s="76">
        <f t="shared" si="286"/>
        <v>0</v>
      </c>
      <c r="S223" s="76">
        <f t="shared" si="287"/>
        <v>0</v>
      </c>
      <c r="T223" s="76">
        <f t="shared" si="288"/>
        <v>0</v>
      </c>
      <c r="U223" s="76">
        <f t="shared" si="289"/>
        <v>6.225E-2</v>
      </c>
      <c r="V223" s="76">
        <f t="shared" si="289"/>
        <v>0.54779999999999995</v>
      </c>
      <c r="W223" s="76">
        <f t="shared" si="290"/>
        <v>20.268599999999999</v>
      </c>
      <c r="X223" s="76">
        <f t="shared" si="291"/>
        <v>18.394094606809279</v>
      </c>
      <c r="Y223" s="76">
        <f t="shared" si="292"/>
        <v>0.83000000000000007</v>
      </c>
      <c r="Z223" s="76">
        <f t="shared" si="292"/>
        <v>0.21580000000000002</v>
      </c>
      <c r="AA223" s="76">
        <f t="shared" si="293"/>
        <v>0.65999999999999992</v>
      </c>
      <c r="AB223" s="76">
        <f t="shared" si="294"/>
        <v>2.5384615384615379</v>
      </c>
      <c r="AC223" s="76">
        <f t="shared" si="295"/>
        <v>0</v>
      </c>
      <c r="AD223" s="76">
        <f t="shared" si="295"/>
        <v>0</v>
      </c>
      <c r="AE223" s="76" t="e">
        <f t="shared" si="296"/>
        <v>#DIV/0!</v>
      </c>
      <c r="AF223" s="76">
        <f t="shared" si="297"/>
        <v>68.89</v>
      </c>
      <c r="AG223" s="76">
        <f t="shared" si="297"/>
        <v>0</v>
      </c>
      <c r="AH223" s="76">
        <f t="shared" si="297"/>
        <v>0.19920000000000002</v>
      </c>
      <c r="AI223" s="76">
        <f t="shared" si="297"/>
        <v>0</v>
      </c>
      <c r="AJ223" s="76">
        <f t="shared" si="297"/>
        <v>0.31540000000000001</v>
      </c>
      <c r="AK223" s="76">
        <f t="shared" si="297"/>
        <v>0</v>
      </c>
      <c r="AL223" s="76">
        <f t="shared" si="297"/>
        <v>34.03</v>
      </c>
      <c r="AM223" s="76">
        <f t="shared" si="297"/>
        <v>0</v>
      </c>
      <c r="AN223" s="76">
        <f t="shared" si="298"/>
        <v>663.8</v>
      </c>
      <c r="AO223" s="46"/>
      <c r="AP223" s="101" t="s">
        <v>85</v>
      </c>
      <c r="AQ223" s="46">
        <v>100</v>
      </c>
      <c r="AR223" s="76">
        <v>663.8</v>
      </c>
      <c r="AS223" s="76">
        <v>158.80382775119617</v>
      </c>
      <c r="AT223" s="76">
        <v>11.6</v>
      </c>
      <c r="AU223" s="76">
        <f>AT223*37</f>
        <v>429.2</v>
      </c>
      <c r="AV223" s="76">
        <v>13.8</v>
      </c>
      <c r="AW223" s="76">
        <f>AV223*17</f>
        <v>234.60000000000002</v>
      </c>
      <c r="AX223" s="76">
        <v>0</v>
      </c>
      <c r="AY223" s="76">
        <f>AX223*16</f>
        <v>0</v>
      </c>
      <c r="AZ223" s="76">
        <v>0</v>
      </c>
      <c r="BA223" s="76">
        <v>0</v>
      </c>
      <c r="BB223" s="76">
        <v>0</v>
      </c>
      <c r="BC223" s="76">
        <f>BB223*8.36</f>
        <v>0</v>
      </c>
      <c r="BD223" s="76">
        <v>0.375</v>
      </c>
      <c r="BE223" s="76">
        <v>3.3</v>
      </c>
      <c r="BF223" s="76">
        <f>BE223*37</f>
        <v>122.1</v>
      </c>
      <c r="BG223" s="76">
        <v>5</v>
      </c>
      <c r="BH223" s="76">
        <v>1.3</v>
      </c>
      <c r="BI223" s="76">
        <v>0</v>
      </c>
      <c r="BJ223" s="76">
        <v>0</v>
      </c>
      <c r="BK223" s="76">
        <v>415</v>
      </c>
      <c r="BL223" s="76">
        <v>0</v>
      </c>
      <c r="BM223" s="76">
        <v>1.2</v>
      </c>
      <c r="BN223" s="76">
        <v>0</v>
      </c>
      <c r="BO223" s="49">
        <v>1.9</v>
      </c>
      <c r="BP223" s="49">
        <v>0</v>
      </c>
      <c r="BQ223" s="49">
        <v>205</v>
      </c>
      <c r="BR223" s="49">
        <v>0</v>
      </c>
    </row>
    <row r="224" spans="1:70">
      <c r="A224" s="48">
        <v>3</v>
      </c>
      <c r="B224" s="48">
        <v>100</v>
      </c>
      <c r="C224" s="74" t="s">
        <v>236</v>
      </c>
      <c r="D224" s="46">
        <v>29.8</v>
      </c>
      <c r="E224" s="100">
        <f t="shared" si="280"/>
        <v>25.665462857142856</v>
      </c>
      <c r="F224" s="76">
        <f t="shared" si="280"/>
        <v>6.1400628844839371</v>
      </c>
      <c r="G224" s="76">
        <f t="shared" si="280"/>
        <v>8.5142857142857145E-2</v>
      </c>
      <c r="H224" s="76">
        <f t="shared" si="280"/>
        <v>3.1502857142857144</v>
      </c>
      <c r="I224" s="100">
        <f t="shared" si="281"/>
        <v>12.274416135881106</v>
      </c>
      <c r="J224" s="76">
        <f t="shared" si="282"/>
        <v>0.59599999999999997</v>
      </c>
      <c r="K224" s="76">
        <f t="shared" si="282"/>
        <v>10.131999999999998</v>
      </c>
      <c r="L224" s="100">
        <f t="shared" si="283"/>
        <v>39.47717622080679</v>
      </c>
      <c r="M224" s="76">
        <f t="shared" si="284"/>
        <v>0.59599999999999997</v>
      </c>
      <c r="N224" s="76">
        <f t="shared" si="284"/>
        <v>9.5359999999999996</v>
      </c>
      <c r="O224" s="100">
        <f t="shared" si="285"/>
        <v>37.154989384288747</v>
      </c>
      <c r="P224" s="76">
        <f t="shared" si="286"/>
        <v>0</v>
      </c>
      <c r="Q224" s="76">
        <f t="shared" si="286"/>
        <v>0</v>
      </c>
      <c r="R224" s="76">
        <f t="shared" si="286"/>
        <v>0.34057142857142858</v>
      </c>
      <c r="S224" s="76">
        <f t="shared" si="287"/>
        <v>2.8471771428571429</v>
      </c>
      <c r="T224" s="76">
        <f t="shared" si="288"/>
        <v>11.093418259023355</v>
      </c>
      <c r="U224" s="76">
        <f t="shared" si="289"/>
        <v>8.5142857142857145E-4</v>
      </c>
      <c r="V224" s="76">
        <f t="shared" si="289"/>
        <v>0</v>
      </c>
      <c r="W224" s="76">
        <f t="shared" si="290"/>
        <v>0</v>
      </c>
      <c r="X224" s="76">
        <f t="shared" si="291"/>
        <v>0</v>
      </c>
      <c r="Y224" s="76">
        <f t="shared" si="292"/>
        <v>0</v>
      </c>
      <c r="Z224" s="76">
        <f t="shared" si="292"/>
        <v>8.5142857142857145E-2</v>
      </c>
      <c r="AA224" s="76" t="e">
        <f t="shared" si="293"/>
        <v>#DIV/0!</v>
      </c>
      <c r="AB224" s="76">
        <f t="shared" si="294"/>
        <v>0</v>
      </c>
      <c r="AC224" s="76">
        <f t="shared" si="295"/>
        <v>0.59599999999999997</v>
      </c>
      <c r="AD224" s="76">
        <f t="shared" si="295"/>
        <v>0</v>
      </c>
      <c r="AE224" s="76" t="e">
        <f t="shared" si="296"/>
        <v>#DIV/0!</v>
      </c>
      <c r="AF224" s="76">
        <f t="shared" si="297"/>
        <v>0</v>
      </c>
      <c r="AG224" s="76">
        <f t="shared" si="297"/>
        <v>0</v>
      </c>
      <c r="AH224" s="76">
        <f t="shared" si="297"/>
        <v>0</v>
      </c>
      <c r="AI224" s="76">
        <f t="shared" si="297"/>
        <v>3.3205714285714283</v>
      </c>
      <c r="AJ224" s="76">
        <f t="shared" si="297"/>
        <v>0</v>
      </c>
      <c r="AK224" s="76">
        <f t="shared" si="297"/>
        <v>131.12</v>
      </c>
      <c r="AL224" s="76">
        <f t="shared" si="297"/>
        <v>0</v>
      </c>
      <c r="AM224" s="76">
        <f t="shared" si="297"/>
        <v>0</v>
      </c>
      <c r="AN224" s="76">
        <f t="shared" si="298"/>
        <v>86.125714285714281</v>
      </c>
      <c r="AO224" s="46"/>
      <c r="AP224" s="101" t="s">
        <v>236</v>
      </c>
      <c r="AQ224" s="46">
        <v>35</v>
      </c>
      <c r="AR224" s="76">
        <v>30.143999999999998</v>
      </c>
      <c r="AS224" s="76">
        <v>7.2114832535885167</v>
      </c>
      <c r="AT224" s="76">
        <v>0.1</v>
      </c>
      <c r="AU224" s="76">
        <v>3.7</v>
      </c>
      <c r="AV224" s="76">
        <v>0.7</v>
      </c>
      <c r="AW224" s="76">
        <v>11.899999999999999</v>
      </c>
      <c r="AX224" s="76">
        <v>0.7</v>
      </c>
      <c r="AY224" s="76">
        <v>11.2</v>
      </c>
      <c r="AZ224" s="76">
        <v>0</v>
      </c>
      <c r="BA224" s="76">
        <v>0</v>
      </c>
      <c r="BB224" s="76">
        <v>0.4</v>
      </c>
      <c r="BC224" s="76">
        <v>3.3439999999999999</v>
      </c>
      <c r="BD224" s="76">
        <v>1E-3</v>
      </c>
      <c r="BE224" s="76">
        <v>0</v>
      </c>
      <c r="BF224" s="76">
        <f>BE224*37</f>
        <v>0</v>
      </c>
      <c r="BG224" s="76">
        <v>0</v>
      </c>
      <c r="BH224" s="76">
        <v>0.1</v>
      </c>
      <c r="BI224" s="76">
        <v>0.7</v>
      </c>
      <c r="BJ224" s="76">
        <v>0</v>
      </c>
      <c r="BK224" s="76">
        <v>0</v>
      </c>
      <c r="BL224" s="76">
        <v>0</v>
      </c>
      <c r="BM224" s="76">
        <v>0</v>
      </c>
      <c r="BN224" s="76">
        <v>3.9</v>
      </c>
      <c r="BO224" s="49">
        <v>0</v>
      </c>
      <c r="BP224" s="49">
        <v>154</v>
      </c>
      <c r="BQ224" s="49">
        <v>0</v>
      </c>
      <c r="BR224" s="49">
        <v>0</v>
      </c>
    </row>
    <row r="225" spans="1:70">
      <c r="A225" s="48">
        <v>3</v>
      </c>
      <c r="B225" s="48">
        <v>100</v>
      </c>
      <c r="C225" s="74" t="s">
        <v>237</v>
      </c>
      <c r="D225" s="46">
        <v>20</v>
      </c>
      <c r="E225" s="100">
        <f t="shared" si="280"/>
        <v>317.60000000000002</v>
      </c>
      <c r="F225" s="76">
        <f t="shared" si="280"/>
        <v>75.600000000000009</v>
      </c>
      <c r="G225" s="76">
        <f t="shared" si="280"/>
        <v>0.88000000000000012</v>
      </c>
      <c r="H225" s="76">
        <f t="shared" si="280"/>
        <v>32.56</v>
      </c>
      <c r="I225" s="100">
        <f t="shared" si="281"/>
        <v>10.251889168765743</v>
      </c>
      <c r="J225" s="76">
        <f t="shared" si="282"/>
        <v>2.66</v>
      </c>
      <c r="K225" s="76">
        <f t="shared" si="282"/>
        <v>45.220000000000006</v>
      </c>
      <c r="L225" s="100">
        <f t="shared" si="283"/>
        <v>14.238035264483628</v>
      </c>
      <c r="M225" s="76">
        <f t="shared" si="284"/>
        <v>14.66</v>
      </c>
      <c r="N225" s="76">
        <f t="shared" si="284"/>
        <v>234.56</v>
      </c>
      <c r="O225" s="100">
        <f t="shared" si="285"/>
        <v>73.853904282115863</v>
      </c>
      <c r="P225" s="76">
        <f t="shared" si="286"/>
        <v>0</v>
      </c>
      <c r="Q225" s="76">
        <f t="shared" si="286"/>
        <v>0</v>
      </c>
      <c r="R225" s="76">
        <f t="shared" si="286"/>
        <v>0.9</v>
      </c>
      <c r="S225" s="76">
        <f t="shared" si="287"/>
        <v>7.524</v>
      </c>
      <c r="T225" s="76">
        <f t="shared" si="288"/>
        <v>2.3690176322418135</v>
      </c>
      <c r="U225" s="76">
        <f t="shared" si="289"/>
        <v>0</v>
      </c>
      <c r="V225" s="76">
        <f t="shared" si="289"/>
        <v>0</v>
      </c>
      <c r="W225" s="76">
        <f t="shared" si="290"/>
        <v>0</v>
      </c>
      <c r="X225" s="76">
        <f t="shared" si="291"/>
        <v>0</v>
      </c>
      <c r="Y225" s="76">
        <f t="shared" si="292"/>
        <v>0</v>
      </c>
      <c r="Z225" s="76">
        <f t="shared" si="292"/>
        <v>0</v>
      </c>
      <c r="AA225" s="76" t="e">
        <f t="shared" si="293"/>
        <v>#DIV/0!</v>
      </c>
      <c r="AB225" s="76" t="e">
        <f t="shared" si="294"/>
        <v>#DIV/0!</v>
      </c>
      <c r="AC225" s="76">
        <f t="shared" si="295"/>
        <v>0</v>
      </c>
      <c r="AD225" s="76">
        <f t="shared" si="295"/>
        <v>0</v>
      </c>
      <c r="AE225" s="76" t="e">
        <f t="shared" si="296"/>
        <v>#DIV/0!</v>
      </c>
      <c r="AF225" s="76">
        <f t="shared" si="297"/>
        <v>0</v>
      </c>
      <c r="AG225" s="76">
        <f t="shared" si="297"/>
        <v>0</v>
      </c>
      <c r="AH225" s="76">
        <f t="shared" si="297"/>
        <v>0</v>
      </c>
      <c r="AI225" s="76">
        <f t="shared" si="297"/>
        <v>0</v>
      </c>
      <c r="AJ225" s="76">
        <f t="shared" si="297"/>
        <v>0</v>
      </c>
      <c r="AK225" s="76">
        <f t="shared" si="297"/>
        <v>0</v>
      </c>
      <c r="AL225" s="76">
        <f t="shared" si="297"/>
        <v>0</v>
      </c>
      <c r="AM225" s="76">
        <f t="shared" si="297"/>
        <v>20</v>
      </c>
      <c r="AN225" s="76">
        <f t="shared" si="298"/>
        <v>1588</v>
      </c>
      <c r="AO225" s="46"/>
      <c r="AP225" s="101" t="s">
        <v>237</v>
      </c>
      <c r="AQ225" s="46">
        <v>100</v>
      </c>
      <c r="AR225" s="76">
        <v>1588</v>
      </c>
      <c r="AS225" s="76">
        <v>378</v>
      </c>
      <c r="AT225" s="76">
        <v>4.4000000000000004</v>
      </c>
      <c r="AU225" s="76">
        <f>AT225*37</f>
        <v>162.80000000000001</v>
      </c>
      <c r="AV225" s="76">
        <v>13.3</v>
      </c>
      <c r="AW225" s="76">
        <f>AV225*17</f>
        <v>226.10000000000002</v>
      </c>
      <c r="AX225" s="76">
        <v>73.3</v>
      </c>
      <c r="AY225" s="76">
        <f>AX225*16</f>
        <v>1172.8</v>
      </c>
      <c r="AZ225" s="76">
        <v>0</v>
      </c>
      <c r="BA225" s="76">
        <v>0</v>
      </c>
      <c r="BB225" s="76">
        <v>4.5</v>
      </c>
      <c r="BC225" s="76">
        <f>BB225*8.36</f>
        <v>37.619999999999997</v>
      </c>
      <c r="BD225" s="76">
        <v>0</v>
      </c>
      <c r="BE225" s="76"/>
      <c r="BF225" s="76"/>
      <c r="BG225" s="76"/>
      <c r="BH225" s="76"/>
      <c r="BI225" s="76"/>
      <c r="BJ225" s="76">
        <v>0</v>
      </c>
      <c r="BK225" s="76">
        <v>0</v>
      </c>
      <c r="BL225" s="76">
        <v>0</v>
      </c>
      <c r="BM225" s="76">
        <v>0</v>
      </c>
      <c r="BN225" s="76">
        <v>0</v>
      </c>
      <c r="BO225" s="49">
        <v>0</v>
      </c>
      <c r="BP225" s="49">
        <v>0</v>
      </c>
      <c r="BQ225" s="49">
        <v>0</v>
      </c>
      <c r="BR225" s="49">
        <v>100</v>
      </c>
    </row>
    <row r="226" spans="1:70">
      <c r="A226" s="48">
        <v>3</v>
      </c>
      <c r="B226" s="48">
        <v>100</v>
      </c>
      <c r="C226" s="74" t="s">
        <v>238</v>
      </c>
      <c r="D226" s="46">
        <v>8</v>
      </c>
      <c r="E226" s="100">
        <f t="shared" si="280"/>
        <v>226.96</v>
      </c>
      <c r="F226" s="76">
        <f t="shared" si="280"/>
        <v>55.04</v>
      </c>
      <c r="G226" s="76">
        <f t="shared" si="280"/>
        <v>5.48</v>
      </c>
      <c r="H226" s="76">
        <f t="shared" si="280"/>
        <v>202.76</v>
      </c>
      <c r="I226" s="100">
        <f t="shared" si="281"/>
        <v>89.337328163553039</v>
      </c>
      <c r="J226" s="76">
        <f t="shared" si="282"/>
        <v>1.1759999999999999</v>
      </c>
      <c r="K226" s="76">
        <f t="shared" si="282"/>
        <v>19.991999999999997</v>
      </c>
      <c r="L226" s="100">
        <f t="shared" si="283"/>
        <v>8.8086006344730343</v>
      </c>
      <c r="M226" s="76">
        <f t="shared" si="284"/>
        <v>0.26400000000000001</v>
      </c>
      <c r="N226" s="76">
        <f t="shared" si="284"/>
        <v>4.2240000000000002</v>
      </c>
      <c r="O226" s="100">
        <f t="shared" si="285"/>
        <v>1.8611209023616497</v>
      </c>
      <c r="P226" s="76">
        <f t="shared" si="286"/>
        <v>0</v>
      </c>
      <c r="Q226" s="76">
        <f t="shared" si="286"/>
        <v>0</v>
      </c>
      <c r="R226" s="76">
        <f t="shared" si="286"/>
        <v>0.376</v>
      </c>
      <c r="S226" s="76">
        <f t="shared" si="287"/>
        <v>3.1433599999999999</v>
      </c>
      <c r="T226" s="76">
        <f t="shared" si="288"/>
        <v>1.3849841381741275</v>
      </c>
      <c r="U226" s="76">
        <f t="shared" si="289"/>
        <v>1.6000000000000001E-3</v>
      </c>
      <c r="V226" s="76">
        <f t="shared" si="289"/>
        <v>0.44799999999999995</v>
      </c>
      <c r="W226" s="76">
        <f t="shared" si="290"/>
        <v>16.575999999999997</v>
      </c>
      <c r="X226" s="76">
        <f t="shared" si="291"/>
        <v>7.3034896016919255</v>
      </c>
      <c r="Y226" s="76">
        <f t="shared" si="292"/>
        <v>0.9920000000000001</v>
      </c>
      <c r="Z226" s="76">
        <f t="shared" si="292"/>
        <v>3.8000000000000003</v>
      </c>
      <c r="AA226" s="76">
        <f t="shared" si="293"/>
        <v>0.45161290322580638</v>
      </c>
      <c r="AB226" s="76">
        <f t="shared" si="294"/>
        <v>0.11789473684210525</v>
      </c>
      <c r="AC226" s="76">
        <f t="shared" si="295"/>
        <v>0.20800000000000002</v>
      </c>
      <c r="AD226" s="76">
        <f t="shared" si="295"/>
        <v>5.5999999999999994E-2</v>
      </c>
      <c r="AE226" s="76">
        <f t="shared" si="296"/>
        <v>3.7142857142857149</v>
      </c>
      <c r="AF226" s="76"/>
      <c r="AG226" s="76">
        <f>BL226*($D226/$AQ226)</f>
        <v>0.376</v>
      </c>
      <c r="AH226" s="76"/>
      <c r="AI226" s="76"/>
      <c r="AJ226" s="76"/>
      <c r="AK226" s="76"/>
      <c r="AL226" s="76"/>
      <c r="AM226" s="76">
        <f>BR226*($D226/$AQ226)</f>
        <v>0</v>
      </c>
      <c r="AN226" s="76">
        <f t="shared" si="298"/>
        <v>2837</v>
      </c>
      <c r="AO226" s="46"/>
      <c r="AP226" s="101" t="s">
        <v>238</v>
      </c>
      <c r="AQ226" s="46">
        <v>100</v>
      </c>
      <c r="AR226" s="76">
        <v>2837</v>
      </c>
      <c r="AS226" s="76">
        <v>688</v>
      </c>
      <c r="AT226" s="76">
        <v>68.5</v>
      </c>
      <c r="AU226" s="76">
        <f>AT226*37</f>
        <v>2534.5</v>
      </c>
      <c r="AV226" s="76">
        <v>14.7</v>
      </c>
      <c r="AW226" s="76">
        <f>AV226*17</f>
        <v>249.89999999999998</v>
      </c>
      <c r="AX226" s="76">
        <v>3.3</v>
      </c>
      <c r="AY226" s="76">
        <f>AX226*16</f>
        <v>52.8</v>
      </c>
      <c r="AZ226" s="76">
        <v>0</v>
      </c>
      <c r="BA226" s="76">
        <v>0</v>
      </c>
      <c r="BB226" s="76">
        <v>4.7</v>
      </c>
      <c r="BC226" s="76">
        <f>BB226*8.36</f>
        <v>39.292000000000002</v>
      </c>
      <c r="BD226" s="76">
        <v>0.02</v>
      </c>
      <c r="BE226" s="76">
        <v>5.6</v>
      </c>
      <c r="BF226" s="76">
        <f>BE226*37</f>
        <v>207.2</v>
      </c>
      <c r="BG226" s="76">
        <v>12.4</v>
      </c>
      <c r="BH226" s="76">
        <v>47.5</v>
      </c>
      <c r="BI226" s="76">
        <v>2.6</v>
      </c>
      <c r="BJ226" s="76">
        <v>0.7</v>
      </c>
      <c r="BK226" s="76"/>
      <c r="BL226" s="76">
        <v>4.7</v>
      </c>
      <c r="BM226" s="76"/>
      <c r="BN226" s="76"/>
      <c r="BO226" s="49"/>
      <c r="BP226" s="49"/>
      <c r="BQ226" s="49"/>
      <c r="BR226" s="49">
        <v>0</v>
      </c>
    </row>
    <row r="227" spans="1:70">
      <c r="A227" s="48">
        <v>3</v>
      </c>
      <c r="B227" s="48">
        <v>100</v>
      </c>
      <c r="C227" s="74" t="s">
        <v>91</v>
      </c>
      <c r="D227" s="46">
        <v>21.3</v>
      </c>
      <c r="E227" s="100">
        <f t="shared" si="280"/>
        <v>232.56236842105264</v>
      </c>
      <c r="F227" s="76">
        <f t="shared" si="280"/>
        <v>55.636930244270971</v>
      </c>
      <c r="G227" s="76">
        <f t="shared" si="280"/>
        <v>3.1949999999999998</v>
      </c>
      <c r="H227" s="76">
        <f t="shared" si="280"/>
        <v>118.215</v>
      </c>
      <c r="I227" s="100">
        <f t="shared" si="281"/>
        <v>50.831525668835866</v>
      </c>
      <c r="J227" s="76">
        <f t="shared" si="282"/>
        <v>6.7263157894736834</v>
      </c>
      <c r="K227" s="76">
        <f t="shared" si="282"/>
        <v>114.34736842105264</v>
      </c>
      <c r="L227" s="100">
        <f t="shared" si="283"/>
        <v>49.168474331164134</v>
      </c>
      <c r="M227" s="76">
        <f t="shared" si="284"/>
        <v>0</v>
      </c>
      <c r="N227" s="76">
        <f t="shared" si="284"/>
        <v>0</v>
      </c>
      <c r="O227" s="100">
        <f t="shared" si="285"/>
        <v>0</v>
      </c>
      <c r="P227" s="76">
        <f t="shared" si="286"/>
        <v>0</v>
      </c>
      <c r="Q227" s="76">
        <f t="shared" si="286"/>
        <v>0</v>
      </c>
      <c r="R227" s="76">
        <f t="shared" si="286"/>
        <v>0</v>
      </c>
      <c r="S227" s="76">
        <f t="shared" si="287"/>
        <v>0</v>
      </c>
      <c r="T227" s="76">
        <f t="shared" si="288"/>
        <v>0</v>
      </c>
      <c r="U227" s="76">
        <f t="shared" si="289"/>
        <v>0.35677500000000001</v>
      </c>
      <c r="V227" s="76">
        <f t="shared" si="289"/>
        <v>2.0178947368421056</v>
      </c>
      <c r="W227" s="76">
        <f t="shared" si="290"/>
        <v>74.662105263157912</v>
      </c>
      <c r="X227" s="76">
        <f t="shared" si="291"/>
        <v>32.104121475054235</v>
      </c>
      <c r="Y227" s="76">
        <f t="shared" si="292"/>
        <v>0.95289473684210524</v>
      </c>
      <c r="Z227" s="76">
        <f t="shared" si="292"/>
        <v>0.11210526315789472</v>
      </c>
      <c r="AA227" s="76">
        <f t="shared" si="293"/>
        <v>2.1176470588235299</v>
      </c>
      <c r="AB227" s="76">
        <f t="shared" si="294"/>
        <v>18.000000000000007</v>
      </c>
      <c r="AC227" s="76">
        <f t="shared" si="295"/>
        <v>0</v>
      </c>
      <c r="AD227" s="76">
        <f t="shared" si="295"/>
        <v>0</v>
      </c>
      <c r="AE227" s="76" t="e">
        <f t="shared" si="296"/>
        <v>#DIV/0!</v>
      </c>
      <c r="AF227" s="76">
        <f>BK227*($D227/$AQ227)</f>
        <v>9.1365789473684202</v>
      </c>
      <c r="AG227" s="76">
        <f>BL227*($D227/$AQ227)</f>
        <v>0</v>
      </c>
      <c r="AH227" s="76">
        <f>BM227*($D227/$AQ227)</f>
        <v>5.6052631578947361E-2</v>
      </c>
      <c r="AI227" s="76">
        <f>BN227*($D227/$AQ227)</f>
        <v>0</v>
      </c>
      <c r="AJ227" s="76">
        <f>BO227*($D227/$AQ227)</f>
        <v>0</v>
      </c>
      <c r="AK227" s="76">
        <f>BP227*($D227/$AQ227)</f>
        <v>21.3</v>
      </c>
      <c r="AL227" s="76">
        <f>BQ227*($D227/$AQ227)</f>
        <v>35.144999999999996</v>
      </c>
      <c r="AM227" s="76">
        <f>BR227*($D227/$AQ227)</f>
        <v>0</v>
      </c>
      <c r="AN227" s="76">
        <f t="shared" si="298"/>
        <v>1091.8421052631579</v>
      </c>
      <c r="AO227" s="46"/>
      <c r="AP227" s="101" t="s">
        <v>91</v>
      </c>
      <c r="AQ227" s="46">
        <v>100</v>
      </c>
      <c r="AR227" s="76">
        <v>1091.8421052631579</v>
      </c>
      <c r="AS227" s="76">
        <v>261.20624527826749</v>
      </c>
      <c r="AT227" s="76">
        <v>15</v>
      </c>
      <c r="AU227" s="76">
        <f>AT227*37</f>
        <v>555</v>
      </c>
      <c r="AV227" s="76">
        <v>31.578947368421051</v>
      </c>
      <c r="AW227" s="76">
        <f>AV227*17</f>
        <v>536.84210526315792</v>
      </c>
      <c r="AX227" s="76">
        <v>0</v>
      </c>
      <c r="AY227" s="76">
        <f>AX227*16</f>
        <v>0</v>
      </c>
      <c r="AZ227" s="76">
        <v>0</v>
      </c>
      <c r="BA227" s="76">
        <v>0</v>
      </c>
      <c r="BB227" s="76">
        <v>0</v>
      </c>
      <c r="BC227" s="76">
        <f>BB227*8.36</f>
        <v>0</v>
      </c>
      <c r="BD227" s="76">
        <v>1.675</v>
      </c>
      <c r="BE227" s="76">
        <v>9.4736842105263168</v>
      </c>
      <c r="BF227" s="76">
        <f>BE227*37</f>
        <v>350.5263157894737</v>
      </c>
      <c r="BG227" s="76">
        <v>4.4736842105263159</v>
      </c>
      <c r="BH227" s="76">
        <v>0.52631578947368418</v>
      </c>
      <c r="BI227" s="76">
        <v>0</v>
      </c>
      <c r="BJ227" s="76">
        <v>0</v>
      </c>
      <c r="BK227" s="76">
        <v>42.89473684210526</v>
      </c>
      <c r="BL227" s="76">
        <v>0</v>
      </c>
      <c r="BM227" s="76">
        <v>0.26315789473684209</v>
      </c>
      <c r="BN227" s="76">
        <v>0</v>
      </c>
      <c r="BO227" s="49">
        <v>0</v>
      </c>
      <c r="BP227" s="49">
        <v>100</v>
      </c>
      <c r="BQ227" s="49">
        <v>165</v>
      </c>
      <c r="BR227" s="49">
        <v>0</v>
      </c>
    </row>
    <row r="228" spans="1:70">
      <c r="A228" s="48">
        <v>3</v>
      </c>
      <c r="B228" s="48">
        <v>100</v>
      </c>
      <c r="C228" s="74" t="s">
        <v>239</v>
      </c>
      <c r="D228" s="46">
        <v>0.2</v>
      </c>
      <c r="E228" s="100">
        <f t="shared" si="280"/>
        <v>0</v>
      </c>
      <c r="F228" s="76">
        <f t="shared" si="280"/>
        <v>0</v>
      </c>
      <c r="G228" s="76">
        <f t="shared" si="280"/>
        <v>7.2599999999999998E-2</v>
      </c>
      <c r="H228" s="76">
        <f t="shared" si="280"/>
        <v>2.6861999999999999</v>
      </c>
      <c r="I228" s="100" t="e">
        <f t="shared" si="281"/>
        <v>#DIV/0!</v>
      </c>
      <c r="J228" s="76">
        <f t="shared" si="282"/>
        <v>1.1599999999999999E-2</v>
      </c>
      <c r="K228" s="76">
        <f t="shared" si="282"/>
        <v>0.19719999999999999</v>
      </c>
      <c r="L228" s="100" t="e">
        <f t="shared" si="283"/>
        <v>#DIV/0!</v>
      </c>
      <c r="M228" s="76">
        <f t="shared" si="284"/>
        <v>0</v>
      </c>
      <c r="N228" s="76">
        <f t="shared" si="284"/>
        <v>0</v>
      </c>
      <c r="O228" s="100" t="e">
        <f t="shared" si="285"/>
        <v>#DIV/0!</v>
      </c>
      <c r="P228" s="76">
        <f t="shared" si="286"/>
        <v>0</v>
      </c>
      <c r="Q228" s="76">
        <f t="shared" si="286"/>
        <v>0</v>
      </c>
      <c r="R228" s="76">
        <f t="shared" si="286"/>
        <v>4.1600000000000005E-2</v>
      </c>
      <c r="S228" s="76">
        <f t="shared" si="287"/>
        <v>0.34777600000000003</v>
      </c>
      <c r="T228" s="76" t="e">
        <f t="shared" si="288"/>
        <v>#DIV/0!</v>
      </c>
      <c r="U228" s="76">
        <f t="shared" si="289"/>
        <v>8.0000000000000007E-5</v>
      </c>
      <c r="V228" s="76">
        <f t="shared" si="289"/>
        <v>5.1799999999999999E-2</v>
      </c>
      <c r="W228" s="76">
        <f t="shared" si="290"/>
        <v>1.9165999999999999</v>
      </c>
      <c r="X228" s="76" t="e">
        <f t="shared" si="291"/>
        <v>#DIV/0!</v>
      </c>
      <c r="Y228" s="76">
        <f t="shared" si="292"/>
        <v>6.4000000000000003E-3</v>
      </c>
      <c r="Z228" s="76">
        <f t="shared" si="292"/>
        <v>5.9999999999999995E-4</v>
      </c>
      <c r="AA228" s="76">
        <f t="shared" si="293"/>
        <v>8.09375</v>
      </c>
      <c r="AB228" s="76">
        <f t="shared" si="294"/>
        <v>86.333333333333343</v>
      </c>
      <c r="AC228" s="76"/>
      <c r="AD228" s="76"/>
      <c r="AE228" s="76"/>
      <c r="AF228" s="76"/>
      <c r="AG228" s="76"/>
      <c r="AH228" s="76"/>
      <c r="AI228" s="76"/>
      <c r="AJ228" s="76"/>
      <c r="AK228" s="76"/>
      <c r="AL228" s="76"/>
      <c r="AM228" s="76"/>
      <c r="AN228" s="76">
        <f t="shared" si="298"/>
        <v>0</v>
      </c>
      <c r="AO228" s="46"/>
      <c r="AP228" s="101" t="s">
        <v>239</v>
      </c>
      <c r="AQ228" s="46">
        <v>100</v>
      </c>
      <c r="AR228" s="46">
        <v>0</v>
      </c>
      <c r="AS228" s="46">
        <v>0</v>
      </c>
      <c r="AT228" s="46">
        <v>36.299999999999997</v>
      </c>
      <c r="AU228" s="46">
        <f>AT228*37</f>
        <v>1343.1</v>
      </c>
      <c r="AV228" s="46">
        <v>5.8</v>
      </c>
      <c r="AW228" s="46">
        <f>AV228*17</f>
        <v>98.6</v>
      </c>
      <c r="AX228" s="46">
        <v>0</v>
      </c>
      <c r="AY228" s="46">
        <f>AX228*16</f>
        <v>0</v>
      </c>
      <c r="AZ228" s="46">
        <v>0</v>
      </c>
      <c r="BA228" s="46">
        <v>0</v>
      </c>
      <c r="BB228" s="46">
        <v>20.8</v>
      </c>
      <c r="BC228" s="76">
        <f>BB228*8.36</f>
        <v>173.88800000000001</v>
      </c>
      <c r="BD228" s="46">
        <v>0.04</v>
      </c>
      <c r="BE228" s="46">
        <v>25.9</v>
      </c>
      <c r="BF228" s="46">
        <f>BE228*37</f>
        <v>958.3</v>
      </c>
      <c r="BG228" s="46">
        <v>3.2</v>
      </c>
      <c r="BH228" s="46">
        <v>0.3</v>
      </c>
      <c r="BI228" s="46"/>
      <c r="BJ228" s="46"/>
      <c r="BK228" s="46"/>
      <c r="BL228" s="46"/>
      <c r="BM228" s="46"/>
      <c r="BN228" s="46"/>
      <c r="BO228" s="49"/>
      <c r="BP228" s="49"/>
      <c r="BQ228" s="49"/>
    </row>
    <row r="229" spans="1:70">
      <c r="A229" s="48">
        <v>3</v>
      </c>
      <c r="B229" s="48">
        <v>100</v>
      </c>
      <c r="C229" s="74"/>
      <c r="D229" s="4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  <c r="AO229" s="46"/>
      <c r="AP229" s="101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7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9"/>
      <c r="BP229" s="49"/>
      <c r="BQ229" s="49"/>
    </row>
    <row r="230" spans="1:70">
      <c r="A230" s="48">
        <v>3</v>
      </c>
      <c r="B230" s="48">
        <v>100</v>
      </c>
      <c r="C230" s="74" t="s">
        <v>99</v>
      </c>
      <c r="D230" s="46">
        <v>111</v>
      </c>
      <c r="E230" s="100">
        <f t="shared" ref="E230:H231" si="299">AR230*($D230/$AQ230)</f>
        <v>169.83</v>
      </c>
      <c r="F230" s="76">
        <f t="shared" si="299"/>
        <v>39.96</v>
      </c>
      <c r="G230" s="76">
        <f t="shared" si="299"/>
        <v>0.11100000000000002</v>
      </c>
      <c r="H230" s="76">
        <f t="shared" si="299"/>
        <v>4.1070000000000002</v>
      </c>
      <c r="I230" s="100">
        <f>H230/$E230*100</f>
        <v>2.4183006535947715</v>
      </c>
      <c r="J230" s="76">
        <f>AV230*($D230/$AQ230)</f>
        <v>0.55500000000000005</v>
      </c>
      <c r="K230" s="76">
        <f>AW230*($D230/$AQ230)</f>
        <v>9.4350000000000005</v>
      </c>
      <c r="L230" s="100">
        <f>K230/$E230*100</f>
        <v>5.5555555555555554</v>
      </c>
      <c r="M230" s="76">
        <f>AX230*($D230/$AQ230)</f>
        <v>9.7680000000000025</v>
      </c>
      <c r="N230" s="76">
        <f>AY230*($D230/$AQ230)</f>
        <v>156.28800000000004</v>
      </c>
      <c r="O230" s="100">
        <f>N230/$E230*100</f>
        <v>92.026143790849687</v>
      </c>
      <c r="P230" s="76">
        <f t="shared" ref="P230:R231" si="300">AZ230*($D230/$AQ230)</f>
        <v>0</v>
      </c>
      <c r="Q230" s="76">
        <f t="shared" si="300"/>
        <v>0</v>
      </c>
      <c r="R230" s="76">
        <f t="shared" si="300"/>
        <v>0.11100000000000002</v>
      </c>
      <c r="S230" s="76">
        <f>R230*8.36</f>
        <v>0.92796000000000012</v>
      </c>
      <c r="T230" s="76">
        <f>S230/$E230*100</f>
        <v>0.54640522875816999</v>
      </c>
      <c r="U230" s="76">
        <f>BD230*($D230/$AQ230)</f>
        <v>3.3300000000000003E-2</v>
      </c>
      <c r="V230" s="76">
        <f>BE230*($D230/$AQ230)</f>
        <v>0</v>
      </c>
      <c r="W230" s="76">
        <f>V230*37</f>
        <v>0</v>
      </c>
      <c r="X230" s="76">
        <f>W230/$E230*100</f>
        <v>0</v>
      </c>
      <c r="Y230" s="76">
        <f>BG230*($D230/$AQ230)</f>
        <v>0</v>
      </c>
      <c r="Z230" s="76">
        <f>BH230*($D230/$AQ230)</f>
        <v>0</v>
      </c>
      <c r="AA230" s="76" t="e">
        <f>V230/Y230</f>
        <v>#DIV/0!</v>
      </c>
      <c r="AB230" s="76" t="e">
        <f>V230/Z230</f>
        <v>#DIV/0!</v>
      </c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76"/>
      <c r="AN230" s="76">
        <f>E230/D230*100</f>
        <v>153</v>
      </c>
      <c r="AO230" s="46"/>
      <c r="AP230" s="101" t="s">
        <v>99</v>
      </c>
      <c r="AQ230" s="46">
        <v>100</v>
      </c>
      <c r="AR230" s="46">
        <v>153</v>
      </c>
      <c r="AS230" s="46">
        <v>36</v>
      </c>
      <c r="AT230" s="46">
        <v>0.1</v>
      </c>
      <c r="AU230" s="46">
        <v>3.7</v>
      </c>
      <c r="AV230" s="46">
        <v>0.5</v>
      </c>
      <c r="AW230" s="46">
        <v>8.5</v>
      </c>
      <c r="AX230" s="46">
        <v>8.8000000000000007</v>
      </c>
      <c r="AY230" s="46">
        <v>140.80000000000001</v>
      </c>
      <c r="AZ230" s="46">
        <v>0</v>
      </c>
      <c r="BA230" s="46">
        <v>0</v>
      </c>
      <c r="BB230" s="46">
        <v>0.1</v>
      </c>
      <c r="BC230" s="76">
        <v>0.84</v>
      </c>
      <c r="BD230" s="46">
        <v>0.03</v>
      </c>
      <c r="BE230" s="46">
        <v>0</v>
      </c>
      <c r="BF230" s="46">
        <v>0</v>
      </c>
      <c r="BG230" s="46">
        <v>0</v>
      </c>
      <c r="BH230" s="46">
        <v>0</v>
      </c>
      <c r="BI230" s="46">
        <v>8.8000000000000007</v>
      </c>
      <c r="BJ230" s="46">
        <v>0</v>
      </c>
      <c r="BK230" s="46">
        <v>0</v>
      </c>
      <c r="BL230" s="46">
        <v>0</v>
      </c>
      <c r="BM230" s="46">
        <v>0</v>
      </c>
      <c r="BN230" s="46">
        <v>0</v>
      </c>
      <c r="BO230" s="49">
        <v>0</v>
      </c>
      <c r="BP230" s="49">
        <v>0</v>
      </c>
      <c r="BQ230" s="49">
        <v>0</v>
      </c>
      <c r="BR230" s="49">
        <v>0</v>
      </c>
    </row>
    <row r="231" spans="1:70">
      <c r="A231" s="48">
        <v>3</v>
      </c>
      <c r="B231" s="48">
        <v>100</v>
      </c>
      <c r="C231" s="74" t="s">
        <v>84</v>
      </c>
      <c r="D231" s="46">
        <v>204.9</v>
      </c>
      <c r="E231" s="100">
        <f t="shared" si="299"/>
        <v>0</v>
      </c>
      <c r="F231" s="76">
        <f t="shared" si="299"/>
        <v>0</v>
      </c>
      <c r="G231" s="76">
        <f t="shared" si="299"/>
        <v>0</v>
      </c>
      <c r="H231" s="76">
        <f t="shared" si="299"/>
        <v>0</v>
      </c>
      <c r="I231" s="100" t="e">
        <f>H231/$E231*100</f>
        <v>#DIV/0!</v>
      </c>
      <c r="J231" s="76">
        <f>AV231*($D231/$AQ231)</f>
        <v>0</v>
      </c>
      <c r="K231" s="76">
        <f>AW231*($D231/$AQ231)</f>
        <v>0</v>
      </c>
      <c r="L231" s="100" t="e">
        <f>K231/$E231*100</f>
        <v>#DIV/0!</v>
      </c>
      <c r="M231" s="76">
        <f>AX231*($D231/$AQ231)</f>
        <v>0</v>
      </c>
      <c r="N231" s="76">
        <f>AY231*($D231/$AQ231)</f>
        <v>0</v>
      </c>
      <c r="O231" s="100" t="e">
        <f>N231/$E231*100</f>
        <v>#DIV/0!</v>
      </c>
      <c r="P231" s="76">
        <f t="shared" si="300"/>
        <v>0</v>
      </c>
      <c r="Q231" s="76">
        <f t="shared" si="300"/>
        <v>0</v>
      </c>
      <c r="R231" s="76">
        <f t="shared" si="300"/>
        <v>0</v>
      </c>
      <c r="S231" s="76">
        <f>R231*8.36</f>
        <v>0</v>
      </c>
      <c r="T231" s="76" t="e">
        <f>S231/$E231*100</f>
        <v>#DIV/0!</v>
      </c>
      <c r="U231" s="76">
        <f>BD231*($D231/$AQ231)</f>
        <v>0</v>
      </c>
      <c r="V231" s="76">
        <f>BE231*($D231/$AQ231)</f>
        <v>0</v>
      </c>
      <c r="W231" s="76">
        <f>V231*37</f>
        <v>0</v>
      </c>
      <c r="X231" s="76" t="e">
        <f>W231/$E231*100</f>
        <v>#DIV/0!</v>
      </c>
      <c r="Y231" s="76">
        <f>BG231*($D231/$AQ231)</f>
        <v>0</v>
      </c>
      <c r="Z231" s="76">
        <f>BH231*($D231/$AQ231)</f>
        <v>0</v>
      </c>
      <c r="AA231" s="76" t="e">
        <f>V231/Y231</f>
        <v>#DIV/0!</v>
      </c>
      <c r="AB231" s="76" t="e">
        <f>V231/Z231</f>
        <v>#DIV/0!</v>
      </c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>
        <f>E231/D231*100</f>
        <v>0</v>
      </c>
      <c r="AO231" s="46"/>
      <c r="AP231" s="101" t="s">
        <v>84</v>
      </c>
      <c r="AQ231" s="46">
        <v>100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  <c r="AW231" s="46">
        <v>0</v>
      </c>
      <c r="AX231" s="46">
        <v>0</v>
      </c>
      <c r="AY231" s="46">
        <v>0</v>
      </c>
      <c r="AZ231" s="46">
        <v>0</v>
      </c>
      <c r="BA231" s="46">
        <v>0</v>
      </c>
      <c r="BB231" s="46">
        <v>0</v>
      </c>
      <c r="BC231" s="76">
        <v>0</v>
      </c>
      <c r="BD231" s="46">
        <v>0</v>
      </c>
      <c r="BE231" s="46">
        <v>0</v>
      </c>
      <c r="BF231" s="46">
        <v>0</v>
      </c>
      <c r="BG231" s="46">
        <v>0</v>
      </c>
      <c r="BH231" s="46">
        <v>0</v>
      </c>
      <c r="BI231" s="46">
        <v>0</v>
      </c>
      <c r="BJ231" s="46">
        <v>0</v>
      </c>
      <c r="BK231" s="46">
        <v>0</v>
      </c>
      <c r="BL231" s="46">
        <v>0</v>
      </c>
      <c r="BM231" s="46">
        <v>0</v>
      </c>
      <c r="BN231" s="46">
        <v>0</v>
      </c>
      <c r="BO231" s="49">
        <v>0</v>
      </c>
      <c r="BP231" s="49">
        <v>0</v>
      </c>
      <c r="BQ231" s="49">
        <v>0</v>
      </c>
      <c r="BR231" s="49">
        <v>0</v>
      </c>
    </row>
    <row r="232" spans="1:70">
      <c r="B232" s="48"/>
      <c r="C232" s="88"/>
      <c r="D232" s="77"/>
      <c r="E232" s="77"/>
      <c r="F232" s="79"/>
      <c r="G232" s="79"/>
      <c r="H232" s="79"/>
      <c r="I232" s="79"/>
      <c r="J232" s="79"/>
      <c r="K232" s="79"/>
      <c r="L232" s="79"/>
      <c r="M232" s="79"/>
      <c r="N232" s="79"/>
      <c r="O232" s="103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6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  <c r="BO232" s="49"/>
      <c r="BP232" s="49"/>
      <c r="BQ232" s="49"/>
    </row>
    <row r="233" spans="1:70" s="46" customFormat="1">
      <c r="B233" s="77"/>
      <c r="C233" s="78" t="s">
        <v>26</v>
      </c>
      <c r="D233" s="77">
        <f t="shared" ref="D233:AN233" si="301">SUM(D214:D231)</f>
        <v>522.5</v>
      </c>
      <c r="E233" s="79">
        <f t="shared" si="301"/>
        <v>2777.0626312781956</v>
      </c>
      <c r="F233" s="79">
        <f t="shared" si="301"/>
        <v>663.94547239395831</v>
      </c>
      <c r="G233" s="79">
        <f t="shared" si="301"/>
        <v>22.59234285714286</v>
      </c>
      <c r="H233" s="79">
        <f t="shared" si="301"/>
        <v>835.91668571428568</v>
      </c>
      <c r="I233" s="79" t="e">
        <f t="shared" si="301"/>
        <v>#DIV/0!</v>
      </c>
      <c r="J233" s="79">
        <f t="shared" si="301"/>
        <v>24.589115789473684</v>
      </c>
      <c r="K233" s="79">
        <f t="shared" si="301"/>
        <v>418.01496842105269</v>
      </c>
      <c r="L233" s="79" t="e">
        <f t="shared" si="301"/>
        <v>#DIV/0!</v>
      </c>
      <c r="M233" s="79">
        <f t="shared" si="301"/>
        <v>88.600199999999987</v>
      </c>
      <c r="N233" s="79">
        <f t="shared" si="301"/>
        <v>1417.6031999999998</v>
      </c>
      <c r="O233" s="79" t="e">
        <f t="shared" si="301"/>
        <v>#DIV/0!</v>
      </c>
      <c r="P233" s="79">
        <f t="shared" si="301"/>
        <v>0</v>
      </c>
      <c r="Q233" s="79">
        <f t="shared" si="301"/>
        <v>0</v>
      </c>
      <c r="R233" s="79">
        <f t="shared" si="301"/>
        <v>13.769171428571429</v>
      </c>
      <c r="S233" s="79">
        <f t="shared" si="301"/>
        <v>115.11027314285714</v>
      </c>
      <c r="T233" s="79" t="e">
        <f t="shared" si="301"/>
        <v>#DIV/0!</v>
      </c>
      <c r="U233" s="79">
        <f t="shared" si="301"/>
        <v>1.6504789285714287</v>
      </c>
      <c r="V233" s="79">
        <f t="shared" si="301"/>
        <v>5.0138947368421061</v>
      </c>
      <c r="W233" s="79">
        <f t="shared" si="301"/>
        <v>185.51410526315789</v>
      </c>
      <c r="X233" s="79" t="e">
        <f t="shared" si="301"/>
        <v>#DIV/0!</v>
      </c>
      <c r="Y233" s="79">
        <f t="shared" si="301"/>
        <v>4.9167947368421059</v>
      </c>
      <c r="Z233" s="79">
        <f t="shared" si="301"/>
        <v>7.568648120300753</v>
      </c>
      <c r="AA233" s="79" t="e">
        <f t="shared" si="301"/>
        <v>#DIV/0!</v>
      </c>
      <c r="AB233" s="79" t="e">
        <f t="shared" si="301"/>
        <v>#DIV/0!</v>
      </c>
      <c r="AC233" s="79">
        <f t="shared" si="301"/>
        <v>25.291399999999996</v>
      </c>
      <c r="AD233" s="79">
        <f t="shared" si="301"/>
        <v>0.66080000000000005</v>
      </c>
      <c r="AE233" s="79" t="e">
        <f t="shared" si="301"/>
        <v>#DIV/0!</v>
      </c>
      <c r="AF233" s="79">
        <f t="shared" si="301"/>
        <v>79.013578947368416</v>
      </c>
      <c r="AG233" s="79">
        <f t="shared" si="301"/>
        <v>0.376</v>
      </c>
      <c r="AH233" s="79">
        <f t="shared" si="301"/>
        <v>5.1643026315789475</v>
      </c>
      <c r="AI233" s="79">
        <f t="shared" si="301"/>
        <v>3.4615714285714283</v>
      </c>
      <c r="AJ233" s="79">
        <f t="shared" si="301"/>
        <v>1.2829000000000002</v>
      </c>
      <c r="AK233" s="79">
        <f t="shared" si="301"/>
        <v>153.99900000000002</v>
      </c>
      <c r="AL233" s="79">
        <f t="shared" si="301"/>
        <v>72.135999999999996</v>
      </c>
      <c r="AM233" s="79">
        <f t="shared" si="301"/>
        <v>80</v>
      </c>
      <c r="AN233" s="79">
        <f t="shared" si="301"/>
        <v>14685.987819548871</v>
      </c>
      <c r="BC233" s="76"/>
      <c r="BR233" s="79"/>
    </row>
    <row r="234" spans="1:70" s="46" customFormat="1">
      <c r="A234" s="77"/>
      <c r="B234" s="77"/>
      <c r="C234" s="78" t="s">
        <v>36</v>
      </c>
      <c r="D234" s="77"/>
      <c r="E234" s="80">
        <f>SUM(G234,J234,M234,R234)</f>
        <v>2786.6451272781956</v>
      </c>
      <c r="F234" s="81"/>
      <c r="G234" s="80">
        <f>G233*37</f>
        <v>835.91668571428579</v>
      </c>
      <c r="H234" s="80"/>
      <c r="I234" s="80"/>
      <c r="J234" s="80">
        <f>J233*17</f>
        <v>418.01496842105263</v>
      </c>
      <c r="K234" s="80"/>
      <c r="L234" s="80"/>
      <c r="M234" s="80">
        <f>M233*16</f>
        <v>1417.6031999999998</v>
      </c>
      <c r="N234" s="81"/>
      <c r="O234" s="80"/>
      <c r="P234" s="81"/>
      <c r="Q234" s="79"/>
      <c r="R234" s="80">
        <f>R233*8.36</f>
        <v>115.11027314285714</v>
      </c>
      <c r="S234" s="81"/>
      <c r="T234" s="80"/>
      <c r="U234" s="79"/>
      <c r="V234" s="79"/>
      <c r="W234" s="79"/>
      <c r="X234" s="80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BC234" s="76"/>
      <c r="BR234" s="76"/>
    </row>
    <row r="235" spans="1:70" s="46" customFormat="1">
      <c r="A235" s="77"/>
      <c r="B235" s="77"/>
      <c r="C235" s="78" t="s">
        <v>37</v>
      </c>
      <c r="D235" s="77"/>
      <c r="E235" s="79"/>
      <c r="F235" s="79"/>
      <c r="G235" s="81">
        <f>G234/$E234*100</f>
        <v>29.99724211495678</v>
      </c>
      <c r="H235" s="81"/>
      <c r="I235" s="80"/>
      <c r="J235" s="81">
        <f>J234/$E234*100</f>
        <v>15.000653091028532</v>
      </c>
      <c r="K235" s="81"/>
      <c r="L235" s="80"/>
      <c r="M235" s="81">
        <f>M234/$E234*100</f>
        <v>50.871321436777905</v>
      </c>
      <c r="N235" s="79"/>
      <c r="O235" s="80"/>
      <c r="P235" s="79"/>
      <c r="Q235" s="79"/>
      <c r="R235" s="81">
        <f>R234/$E234*100</f>
        <v>4.1307833572367709</v>
      </c>
      <c r="S235" s="79"/>
      <c r="T235" s="80"/>
      <c r="U235" s="79"/>
      <c r="V235" s="79"/>
      <c r="W235" s="79"/>
      <c r="X235" s="80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BC235" s="76"/>
      <c r="BR235" s="76"/>
    </row>
    <row r="236" spans="1:70" s="46" customFormat="1">
      <c r="A236" s="77"/>
      <c r="B236" s="77"/>
      <c r="C236" s="78" t="s">
        <v>40</v>
      </c>
      <c r="D236" s="82">
        <f>E234/D233*100</f>
        <v>533.32921096233406</v>
      </c>
      <c r="E236" s="79"/>
      <c r="F236" s="79"/>
      <c r="G236" s="79"/>
      <c r="H236" s="79"/>
      <c r="I236" s="80"/>
      <c r="J236" s="79"/>
      <c r="K236" s="79"/>
      <c r="L236" s="80"/>
      <c r="M236" s="79"/>
      <c r="N236" s="79"/>
      <c r="O236" s="80">
        <f>SUM(M235:R235)</f>
        <v>55.002104794014677</v>
      </c>
      <c r="P236" s="79"/>
      <c r="Q236" s="79"/>
      <c r="R236" s="79"/>
      <c r="S236" s="79"/>
      <c r="T236" s="80"/>
      <c r="U236" s="79"/>
      <c r="V236" s="79"/>
      <c r="W236" s="79"/>
      <c r="X236" s="80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BC236" s="76"/>
      <c r="BR236" s="76"/>
    </row>
    <row r="237" spans="1:70" s="70" customFormat="1">
      <c r="B237" s="84"/>
      <c r="C237" s="85"/>
      <c r="E237" s="71"/>
      <c r="F237" s="72"/>
      <c r="G237" s="73"/>
      <c r="H237" s="72"/>
      <c r="I237" s="71"/>
      <c r="J237" s="73"/>
      <c r="K237" s="72"/>
      <c r="L237" s="71"/>
      <c r="M237" s="73"/>
      <c r="N237" s="72"/>
      <c r="O237" s="71"/>
      <c r="P237" s="72"/>
      <c r="Q237" s="72"/>
      <c r="R237" s="73"/>
      <c r="S237" s="72"/>
      <c r="T237" s="71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P237" s="85"/>
      <c r="AQ237" s="85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6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  <c r="BO237" s="72"/>
      <c r="BP237" s="72"/>
      <c r="BQ237" s="72"/>
      <c r="BR237" s="72"/>
    </row>
    <row r="238" spans="1:70" s="70" customFormat="1">
      <c r="B238" s="84"/>
      <c r="C238" s="85"/>
      <c r="E238" s="71"/>
      <c r="F238" s="72"/>
      <c r="G238" s="73"/>
      <c r="H238" s="72"/>
      <c r="I238" s="71"/>
      <c r="J238" s="73"/>
      <c r="K238" s="72"/>
      <c r="L238" s="71"/>
      <c r="M238" s="73"/>
      <c r="N238" s="72"/>
      <c r="O238" s="71"/>
      <c r="P238" s="72"/>
      <c r="Q238" s="72"/>
      <c r="R238" s="73"/>
      <c r="S238" s="72"/>
      <c r="T238" s="71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P238" s="85"/>
      <c r="AQ238" s="85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6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2"/>
      <c r="BP238" s="72"/>
      <c r="BQ238" s="72"/>
      <c r="BR238" s="72"/>
    </row>
    <row r="239" spans="1:70" s="46" customFormat="1">
      <c r="A239" s="46">
        <v>3</v>
      </c>
      <c r="B239" s="46">
        <v>200</v>
      </c>
      <c r="C239" s="74" t="s">
        <v>134</v>
      </c>
      <c r="D239" s="104">
        <v>59.8</v>
      </c>
      <c r="E239" s="75">
        <f t="shared" ref="E239:H248" si="302">AR239*($D239/$AQ239)</f>
        <v>366.77333333333331</v>
      </c>
      <c r="F239" s="76">
        <f t="shared" si="302"/>
        <v>87.744816586921843</v>
      </c>
      <c r="G239" s="76">
        <f t="shared" si="302"/>
        <v>6.4783333333333335</v>
      </c>
      <c r="H239" s="76">
        <f t="shared" si="302"/>
        <v>239.69833333333335</v>
      </c>
      <c r="I239" s="75">
        <f t="shared" ref="I239:I248" si="303">H239/$E239*100</f>
        <v>65.353260869565219</v>
      </c>
      <c r="J239" s="76">
        <f t="shared" ref="J239:K248" si="304">AV239*($D239/$AQ239)</f>
        <v>7.4749999999999996</v>
      </c>
      <c r="K239" s="76">
        <f t="shared" si="304"/>
        <v>127.075</v>
      </c>
      <c r="L239" s="75">
        <f t="shared" ref="L239:L248" si="305">K239/$E239*100</f>
        <v>34.646739130434781</v>
      </c>
      <c r="M239" s="76">
        <f t="shared" ref="M239:N248" si="306">AX239*($D239/$AQ239)</f>
        <v>0</v>
      </c>
      <c r="N239" s="76">
        <f t="shared" si="306"/>
        <v>0</v>
      </c>
      <c r="O239" s="75">
        <f t="shared" ref="O239:O248" si="307">N239/$E239*100</f>
        <v>0</v>
      </c>
      <c r="P239" s="76">
        <f t="shared" ref="P239:R248" si="308">AZ239*($D239/$AQ239)</f>
        <v>0</v>
      </c>
      <c r="Q239" s="76">
        <f t="shared" si="308"/>
        <v>0</v>
      </c>
      <c r="R239" s="76">
        <f t="shared" si="308"/>
        <v>0</v>
      </c>
      <c r="S239" s="76">
        <f t="shared" ref="S239:S248" si="309">R239*8.36</f>
        <v>0</v>
      </c>
      <c r="T239" s="75">
        <f t="shared" ref="T239:T248" si="310">S239/$E239*100</f>
        <v>0</v>
      </c>
      <c r="U239" s="76">
        <f t="shared" ref="U239:V248" si="311">BD239*($D239/$AQ239)</f>
        <v>0.20930000000000001</v>
      </c>
      <c r="V239" s="76">
        <f t="shared" si="311"/>
        <v>1.7441666666666666</v>
      </c>
      <c r="W239" s="76">
        <f t="shared" ref="W239:W248" si="312">V239*37</f>
        <v>64.534166666666664</v>
      </c>
      <c r="X239" s="76">
        <f t="shared" ref="X239:X248" si="313">W239/$E239*100</f>
        <v>17.595108695652172</v>
      </c>
      <c r="Y239" s="76">
        <f t="shared" ref="Y239:Z246" si="314">BG239*($D239/$AQ239)</f>
        <v>2.7408333333333337</v>
      </c>
      <c r="Z239" s="76">
        <f t="shared" si="314"/>
        <v>0.74749999999999994</v>
      </c>
      <c r="AA239" s="76">
        <f t="shared" ref="AA239:AA246" si="315">V239/Y239</f>
        <v>0.63636363636363624</v>
      </c>
      <c r="AB239" s="76">
        <f t="shared" ref="AB239:AB246" si="316">V239/Z239</f>
        <v>2.3333333333333335</v>
      </c>
      <c r="AC239" s="76">
        <f t="shared" ref="AC239:AD244" si="317">BI239*($D239/$AQ239)</f>
        <v>0</v>
      </c>
      <c r="AD239" s="76">
        <f t="shared" si="317"/>
        <v>0</v>
      </c>
      <c r="AE239" s="76" t="e">
        <f t="shared" ref="AE239:AE244" si="318">AC239/AD239</f>
        <v>#DIV/0!</v>
      </c>
      <c r="AF239" s="76">
        <f t="shared" ref="AF239:AM244" si="319">BK239*($D239/$AQ239)</f>
        <v>230.23000000000002</v>
      </c>
      <c r="AG239" s="76">
        <f t="shared" si="319"/>
        <v>0</v>
      </c>
      <c r="AH239" s="76">
        <f t="shared" si="319"/>
        <v>0.74749999999999994</v>
      </c>
      <c r="AI239" s="76">
        <f t="shared" si="319"/>
        <v>0</v>
      </c>
      <c r="AJ239" s="76">
        <f t="shared" si="319"/>
        <v>0.9966666666666667</v>
      </c>
      <c r="AK239" s="76">
        <f t="shared" si="319"/>
        <v>0</v>
      </c>
      <c r="AL239" s="76">
        <f t="shared" si="319"/>
        <v>113.62</v>
      </c>
      <c r="AM239" s="76">
        <f t="shared" si="319"/>
        <v>0</v>
      </c>
      <c r="AN239" s="76">
        <f t="shared" ref="AN239:AN248" si="320">E239/D239*100</f>
        <v>613.33333333333326</v>
      </c>
      <c r="AO239" s="31"/>
      <c r="AP239" s="74" t="s">
        <v>134</v>
      </c>
      <c r="AQ239" s="46">
        <v>24</v>
      </c>
      <c r="AR239" s="76">
        <v>147.19999999999999</v>
      </c>
      <c r="AS239" s="76">
        <v>35.215311004784688</v>
      </c>
      <c r="AT239" s="76">
        <v>2.6</v>
      </c>
      <c r="AU239" s="76">
        <v>96.2</v>
      </c>
      <c r="AV239" s="76">
        <v>3</v>
      </c>
      <c r="AW239" s="76">
        <v>51</v>
      </c>
      <c r="AX239" s="76">
        <v>0</v>
      </c>
      <c r="AY239" s="76">
        <v>0</v>
      </c>
      <c r="AZ239" s="76">
        <v>0</v>
      </c>
      <c r="BA239" s="76">
        <v>0</v>
      </c>
      <c r="BB239" s="76">
        <v>0</v>
      </c>
      <c r="BC239" s="76">
        <v>0</v>
      </c>
      <c r="BD239" s="76">
        <v>8.4000000000000005E-2</v>
      </c>
      <c r="BE239" s="76">
        <v>0.7</v>
      </c>
      <c r="BF239" s="76">
        <v>25.9</v>
      </c>
      <c r="BG239" s="76">
        <v>1.1000000000000001</v>
      </c>
      <c r="BH239" s="76">
        <v>0.3</v>
      </c>
      <c r="BI239" s="76">
        <v>0</v>
      </c>
      <c r="BJ239" s="76">
        <v>0</v>
      </c>
      <c r="BK239" s="76">
        <v>92.4</v>
      </c>
      <c r="BL239" s="76">
        <v>0</v>
      </c>
      <c r="BM239" s="76">
        <v>0.3</v>
      </c>
      <c r="BN239" s="76">
        <v>0</v>
      </c>
      <c r="BO239" s="76">
        <v>0.4</v>
      </c>
      <c r="BP239" s="76">
        <v>0</v>
      </c>
      <c r="BQ239" s="76">
        <v>45.6</v>
      </c>
      <c r="BR239" s="76">
        <v>0</v>
      </c>
    </row>
    <row r="240" spans="1:70" s="46" customFormat="1">
      <c r="A240" s="46">
        <v>3</v>
      </c>
      <c r="B240" s="46">
        <v>200</v>
      </c>
      <c r="C240" s="74" t="s">
        <v>160</v>
      </c>
      <c r="D240" s="104">
        <v>17.600000000000001</v>
      </c>
      <c r="E240" s="75">
        <f t="shared" si="302"/>
        <v>215.79555555555558</v>
      </c>
      <c r="F240" s="76">
        <f t="shared" si="302"/>
        <v>51.625730994152057</v>
      </c>
      <c r="G240" s="76">
        <f t="shared" si="302"/>
        <v>5.28</v>
      </c>
      <c r="H240" s="76">
        <f t="shared" si="302"/>
        <v>195.36</v>
      </c>
      <c r="I240" s="75">
        <f t="shared" si="303"/>
        <v>90.530131400090625</v>
      </c>
      <c r="J240" s="76">
        <f t="shared" si="304"/>
        <v>9.7777777777777797E-2</v>
      </c>
      <c r="K240" s="76">
        <f t="shared" si="304"/>
        <v>1.6622222222222225</v>
      </c>
      <c r="L240" s="75">
        <f t="shared" si="305"/>
        <v>0.77027639329406439</v>
      </c>
      <c r="M240" s="76">
        <f t="shared" si="306"/>
        <v>1.1733333333333336</v>
      </c>
      <c r="N240" s="76">
        <f t="shared" si="306"/>
        <v>18.773333333333337</v>
      </c>
      <c r="O240" s="75">
        <f t="shared" si="307"/>
        <v>8.699592206615316</v>
      </c>
      <c r="P240" s="76">
        <f t="shared" si="308"/>
        <v>0</v>
      </c>
      <c r="Q240" s="76">
        <f t="shared" si="308"/>
        <v>0</v>
      </c>
      <c r="R240" s="76">
        <f t="shared" si="308"/>
        <v>0</v>
      </c>
      <c r="S240" s="76">
        <f t="shared" si="309"/>
        <v>0</v>
      </c>
      <c r="T240" s="75">
        <f t="shared" si="310"/>
        <v>0</v>
      </c>
      <c r="U240" s="76">
        <f t="shared" si="311"/>
        <v>0</v>
      </c>
      <c r="V240" s="76">
        <f t="shared" si="311"/>
        <v>0.78222222222222237</v>
      </c>
      <c r="W240" s="76">
        <f t="shared" si="312"/>
        <v>28.942222222222227</v>
      </c>
      <c r="X240" s="76">
        <f t="shared" si="313"/>
        <v>13.411871318531945</v>
      </c>
      <c r="Y240" s="76">
        <f t="shared" si="314"/>
        <v>1.1733333333333336</v>
      </c>
      <c r="Z240" s="76">
        <f t="shared" si="314"/>
        <v>2.7377777777777781</v>
      </c>
      <c r="AA240" s="76">
        <f t="shared" si="315"/>
        <v>0.66666666666666663</v>
      </c>
      <c r="AB240" s="76">
        <f t="shared" si="316"/>
        <v>0.28571428571428575</v>
      </c>
      <c r="AC240" s="76">
        <f t="shared" si="317"/>
        <v>0.68444444444444452</v>
      </c>
      <c r="AD240" s="76">
        <f t="shared" si="317"/>
        <v>0.48888888888888893</v>
      </c>
      <c r="AE240" s="76">
        <f t="shared" si="318"/>
        <v>1.4000000000000001</v>
      </c>
      <c r="AF240" s="76">
        <f t="shared" si="319"/>
        <v>3.9111111111111114</v>
      </c>
      <c r="AG240" s="76">
        <f t="shared" si="319"/>
        <v>0</v>
      </c>
      <c r="AH240" s="76">
        <f t="shared" si="319"/>
        <v>0</v>
      </c>
      <c r="AI240" s="76">
        <f t="shared" si="319"/>
        <v>0</v>
      </c>
      <c r="AJ240" s="76">
        <f t="shared" si="319"/>
        <v>0</v>
      </c>
      <c r="AK240" s="76">
        <f t="shared" si="319"/>
        <v>0</v>
      </c>
      <c r="AL240" s="76">
        <f t="shared" si="319"/>
        <v>0</v>
      </c>
      <c r="AM240" s="76">
        <f t="shared" si="319"/>
        <v>0</v>
      </c>
      <c r="AN240" s="76">
        <f t="shared" si="320"/>
        <v>1226.1111111111111</v>
      </c>
      <c r="AO240" s="31"/>
      <c r="AP240" s="74" t="s">
        <v>160</v>
      </c>
      <c r="AQ240" s="46">
        <v>100</v>
      </c>
      <c r="AR240" s="76">
        <v>1226.1111111111111</v>
      </c>
      <c r="AS240" s="76">
        <v>293.32801701222758</v>
      </c>
      <c r="AT240" s="76">
        <v>30</v>
      </c>
      <c r="AU240" s="76">
        <v>1110</v>
      </c>
      <c r="AV240" s="76">
        <v>0.55555555555555558</v>
      </c>
      <c r="AW240" s="76">
        <v>9.4444444444444446</v>
      </c>
      <c r="AX240" s="76">
        <v>6.666666666666667</v>
      </c>
      <c r="AY240" s="76">
        <v>106.66666666666667</v>
      </c>
      <c r="AZ240" s="76">
        <v>0</v>
      </c>
      <c r="BA240" s="76">
        <v>0</v>
      </c>
      <c r="BB240" s="76">
        <v>0</v>
      </c>
      <c r="BC240" s="76">
        <v>0</v>
      </c>
      <c r="BD240" s="76">
        <v>0</v>
      </c>
      <c r="BE240" s="76">
        <v>4.4444444444444446</v>
      </c>
      <c r="BF240" s="76">
        <v>164.44444444444446</v>
      </c>
      <c r="BG240" s="76">
        <v>6.666666666666667</v>
      </c>
      <c r="BH240" s="76">
        <v>15.555555555555555</v>
      </c>
      <c r="BI240" s="76">
        <v>3.8888888888888888</v>
      </c>
      <c r="BJ240" s="76">
        <v>2.7777777777777777</v>
      </c>
      <c r="BK240" s="76">
        <v>22.222222222222221</v>
      </c>
      <c r="BL240" s="76">
        <v>0</v>
      </c>
      <c r="BM240" s="76">
        <v>0</v>
      </c>
      <c r="BN240" s="76">
        <v>0</v>
      </c>
      <c r="BO240" s="76">
        <v>0</v>
      </c>
      <c r="BP240" s="76">
        <v>0</v>
      </c>
      <c r="BQ240" s="76">
        <v>0</v>
      </c>
      <c r="BR240" s="76">
        <v>0</v>
      </c>
    </row>
    <row r="241" spans="1:70" s="46" customFormat="1">
      <c r="A241" s="46">
        <v>3</v>
      </c>
      <c r="B241" s="46">
        <v>200</v>
      </c>
      <c r="C241" s="74" t="s">
        <v>84</v>
      </c>
      <c r="D241" s="104">
        <v>165.1</v>
      </c>
      <c r="E241" s="75">
        <f t="shared" si="302"/>
        <v>0</v>
      </c>
      <c r="F241" s="76">
        <f t="shared" si="302"/>
        <v>0</v>
      </c>
      <c r="G241" s="76">
        <f t="shared" si="302"/>
        <v>0</v>
      </c>
      <c r="H241" s="76">
        <f t="shared" si="302"/>
        <v>0</v>
      </c>
      <c r="I241" s="75" t="e">
        <f t="shared" si="303"/>
        <v>#DIV/0!</v>
      </c>
      <c r="J241" s="76">
        <f t="shared" si="304"/>
        <v>0</v>
      </c>
      <c r="K241" s="76">
        <f t="shared" si="304"/>
        <v>0</v>
      </c>
      <c r="L241" s="75" t="e">
        <f t="shared" si="305"/>
        <v>#DIV/0!</v>
      </c>
      <c r="M241" s="76">
        <f t="shared" si="306"/>
        <v>0</v>
      </c>
      <c r="N241" s="76">
        <f t="shared" si="306"/>
        <v>0</v>
      </c>
      <c r="O241" s="75" t="e">
        <f t="shared" si="307"/>
        <v>#DIV/0!</v>
      </c>
      <c r="P241" s="76">
        <f t="shared" si="308"/>
        <v>0</v>
      </c>
      <c r="Q241" s="76">
        <f t="shared" si="308"/>
        <v>0</v>
      </c>
      <c r="R241" s="76">
        <f t="shared" si="308"/>
        <v>0</v>
      </c>
      <c r="S241" s="76">
        <f t="shared" si="309"/>
        <v>0</v>
      </c>
      <c r="T241" s="75" t="e">
        <f t="shared" si="310"/>
        <v>#DIV/0!</v>
      </c>
      <c r="U241" s="76">
        <f t="shared" si="311"/>
        <v>0</v>
      </c>
      <c r="V241" s="76">
        <f t="shared" si="311"/>
        <v>0</v>
      </c>
      <c r="W241" s="76">
        <f t="shared" si="312"/>
        <v>0</v>
      </c>
      <c r="X241" s="76" t="e">
        <f t="shared" si="313"/>
        <v>#DIV/0!</v>
      </c>
      <c r="Y241" s="76">
        <f t="shared" si="314"/>
        <v>0</v>
      </c>
      <c r="Z241" s="76">
        <f t="shared" si="314"/>
        <v>0</v>
      </c>
      <c r="AA241" s="76" t="e">
        <f t="shared" si="315"/>
        <v>#DIV/0!</v>
      </c>
      <c r="AB241" s="76" t="e">
        <f t="shared" si="316"/>
        <v>#DIV/0!</v>
      </c>
      <c r="AC241" s="76">
        <f t="shared" si="317"/>
        <v>0</v>
      </c>
      <c r="AD241" s="76">
        <f t="shared" si="317"/>
        <v>0</v>
      </c>
      <c r="AE241" s="76" t="e">
        <f t="shared" si="318"/>
        <v>#DIV/0!</v>
      </c>
      <c r="AF241" s="76">
        <f t="shared" si="319"/>
        <v>0</v>
      </c>
      <c r="AG241" s="76">
        <f t="shared" si="319"/>
        <v>0</v>
      </c>
      <c r="AH241" s="76">
        <f t="shared" si="319"/>
        <v>0</v>
      </c>
      <c r="AI241" s="76">
        <f t="shared" si="319"/>
        <v>0</v>
      </c>
      <c r="AJ241" s="76">
        <f t="shared" si="319"/>
        <v>0</v>
      </c>
      <c r="AK241" s="76">
        <f t="shared" si="319"/>
        <v>0</v>
      </c>
      <c r="AL241" s="76">
        <f t="shared" si="319"/>
        <v>0</v>
      </c>
      <c r="AM241" s="76">
        <f t="shared" si="319"/>
        <v>0</v>
      </c>
      <c r="AN241" s="76">
        <f t="shared" si="320"/>
        <v>0</v>
      </c>
      <c r="AO241" s="31"/>
      <c r="AP241" s="74" t="s">
        <v>84</v>
      </c>
      <c r="AQ241" s="46">
        <v>100</v>
      </c>
      <c r="AR241" s="76">
        <v>0</v>
      </c>
      <c r="AS241" s="76">
        <v>0</v>
      </c>
      <c r="AT241" s="76">
        <v>0</v>
      </c>
      <c r="AU241" s="76">
        <v>0</v>
      </c>
      <c r="AV241" s="76">
        <v>0</v>
      </c>
      <c r="AW241" s="76">
        <v>0</v>
      </c>
      <c r="AX241" s="76">
        <v>0</v>
      </c>
      <c r="AY241" s="76">
        <v>0</v>
      </c>
      <c r="AZ241" s="76">
        <v>0</v>
      </c>
      <c r="BA241" s="76">
        <v>0</v>
      </c>
      <c r="BB241" s="76">
        <v>0</v>
      </c>
      <c r="BC241" s="76">
        <v>0</v>
      </c>
      <c r="BD241" s="76">
        <v>0</v>
      </c>
      <c r="BE241" s="76">
        <v>0</v>
      </c>
      <c r="BF241" s="76">
        <v>0</v>
      </c>
      <c r="BG241" s="76">
        <v>0</v>
      </c>
      <c r="BH241" s="76">
        <v>0</v>
      </c>
      <c r="BI241" s="76">
        <v>0</v>
      </c>
      <c r="BJ241" s="76">
        <v>0</v>
      </c>
      <c r="BK241" s="76">
        <v>0</v>
      </c>
      <c r="BL241" s="76">
        <v>0</v>
      </c>
      <c r="BM241" s="76">
        <v>0</v>
      </c>
      <c r="BN241" s="76">
        <v>0</v>
      </c>
      <c r="BO241" s="76">
        <v>0</v>
      </c>
      <c r="BP241" s="76">
        <v>0</v>
      </c>
      <c r="BQ241" s="76">
        <v>0</v>
      </c>
      <c r="BR241" s="76">
        <v>0</v>
      </c>
    </row>
    <row r="242" spans="1:70" s="46" customFormat="1">
      <c r="A242" s="46">
        <v>3</v>
      </c>
      <c r="B242" s="46">
        <v>200</v>
      </c>
      <c r="C242" s="98" t="s">
        <v>97</v>
      </c>
      <c r="D242" s="104">
        <v>0</v>
      </c>
      <c r="E242" s="75">
        <f t="shared" si="302"/>
        <v>0</v>
      </c>
      <c r="F242" s="76">
        <f t="shared" si="302"/>
        <v>0</v>
      </c>
      <c r="G242" s="76">
        <f t="shared" si="302"/>
        <v>0</v>
      </c>
      <c r="H242" s="76">
        <f t="shared" si="302"/>
        <v>0</v>
      </c>
      <c r="I242" s="75" t="e">
        <f t="shared" si="303"/>
        <v>#DIV/0!</v>
      </c>
      <c r="J242" s="76">
        <f t="shared" si="304"/>
        <v>0</v>
      </c>
      <c r="K242" s="76">
        <f t="shared" si="304"/>
        <v>0</v>
      </c>
      <c r="L242" s="75" t="e">
        <f t="shared" si="305"/>
        <v>#DIV/0!</v>
      </c>
      <c r="M242" s="76">
        <f t="shared" si="306"/>
        <v>0</v>
      </c>
      <c r="N242" s="76">
        <f t="shared" si="306"/>
        <v>0</v>
      </c>
      <c r="O242" s="75" t="e">
        <f t="shared" si="307"/>
        <v>#DIV/0!</v>
      </c>
      <c r="P242" s="76">
        <f t="shared" si="308"/>
        <v>0</v>
      </c>
      <c r="Q242" s="76">
        <f t="shared" si="308"/>
        <v>0</v>
      </c>
      <c r="R242" s="76">
        <f t="shared" si="308"/>
        <v>0</v>
      </c>
      <c r="S242" s="76">
        <f t="shared" si="309"/>
        <v>0</v>
      </c>
      <c r="T242" s="75" t="e">
        <f t="shared" si="310"/>
        <v>#DIV/0!</v>
      </c>
      <c r="U242" s="76">
        <f t="shared" si="311"/>
        <v>0</v>
      </c>
      <c r="V242" s="76">
        <f t="shared" si="311"/>
        <v>0</v>
      </c>
      <c r="W242" s="76">
        <f t="shared" si="312"/>
        <v>0</v>
      </c>
      <c r="X242" s="76" t="e">
        <f t="shared" si="313"/>
        <v>#DIV/0!</v>
      </c>
      <c r="Y242" s="76">
        <f t="shared" si="314"/>
        <v>0</v>
      </c>
      <c r="Z242" s="76">
        <f t="shared" si="314"/>
        <v>0</v>
      </c>
      <c r="AA242" s="76" t="e">
        <f t="shared" si="315"/>
        <v>#DIV/0!</v>
      </c>
      <c r="AB242" s="76" t="e">
        <f t="shared" si="316"/>
        <v>#DIV/0!</v>
      </c>
      <c r="AC242" s="76">
        <f t="shared" si="317"/>
        <v>0</v>
      </c>
      <c r="AD242" s="76">
        <f t="shared" si="317"/>
        <v>0</v>
      </c>
      <c r="AE242" s="76" t="e">
        <f t="shared" si="318"/>
        <v>#DIV/0!</v>
      </c>
      <c r="AF242" s="76">
        <f t="shared" si="319"/>
        <v>0</v>
      </c>
      <c r="AG242" s="76">
        <f t="shared" si="319"/>
        <v>0</v>
      </c>
      <c r="AH242" s="76">
        <f t="shared" si="319"/>
        <v>0</v>
      </c>
      <c r="AI242" s="76">
        <f t="shared" si="319"/>
        <v>0</v>
      </c>
      <c r="AJ242" s="76">
        <f t="shared" si="319"/>
        <v>0</v>
      </c>
      <c r="AK242" s="76">
        <f t="shared" si="319"/>
        <v>0</v>
      </c>
      <c r="AL242" s="76">
        <f t="shared" si="319"/>
        <v>0</v>
      </c>
      <c r="AM242" s="76">
        <f t="shared" si="319"/>
        <v>0</v>
      </c>
      <c r="AN242" s="76" t="e">
        <f t="shared" si="320"/>
        <v>#DIV/0!</v>
      </c>
      <c r="AO242" s="31"/>
      <c r="AP242" s="74" t="s">
        <v>97</v>
      </c>
      <c r="AQ242" s="46">
        <v>30</v>
      </c>
      <c r="AR242" s="76">
        <v>18.372</v>
      </c>
      <c r="AS242" s="76">
        <v>4.3952153110047849</v>
      </c>
      <c r="AT242" s="76">
        <v>0.1</v>
      </c>
      <c r="AU242" s="76">
        <v>3.7</v>
      </c>
      <c r="AV242" s="76">
        <v>0.2</v>
      </c>
      <c r="AW242" s="76">
        <v>3.4000000000000004</v>
      </c>
      <c r="AX242" s="76">
        <v>0.6</v>
      </c>
      <c r="AY242" s="76">
        <v>9.6</v>
      </c>
      <c r="AZ242" s="76">
        <v>0</v>
      </c>
      <c r="BA242" s="76">
        <v>0</v>
      </c>
      <c r="BB242" s="76">
        <v>0.2</v>
      </c>
      <c r="BC242" s="76">
        <v>1.6719999999999999</v>
      </c>
      <c r="BD242" s="76">
        <v>1.5E-3</v>
      </c>
      <c r="BE242" s="76">
        <v>0</v>
      </c>
      <c r="BF242" s="76">
        <v>0</v>
      </c>
      <c r="BG242" s="76">
        <v>0</v>
      </c>
      <c r="BH242" s="76">
        <v>0.1</v>
      </c>
      <c r="BI242" s="76">
        <v>0.6</v>
      </c>
      <c r="BJ242" s="76">
        <v>0</v>
      </c>
      <c r="BK242" s="76">
        <v>0</v>
      </c>
      <c r="BL242" s="76">
        <v>0.4</v>
      </c>
      <c r="BM242" s="76">
        <v>0.2</v>
      </c>
      <c r="BN242" s="76">
        <v>0.9</v>
      </c>
      <c r="BO242" s="76">
        <v>0</v>
      </c>
      <c r="BP242" s="76">
        <v>15</v>
      </c>
      <c r="BQ242" s="76">
        <v>0</v>
      </c>
      <c r="BR242" s="76">
        <v>0</v>
      </c>
    </row>
    <row r="243" spans="1:70" s="46" customFormat="1">
      <c r="A243" s="46">
        <v>3</v>
      </c>
      <c r="B243" s="46">
        <v>200</v>
      </c>
      <c r="C243" s="74" t="s">
        <v>96</v>
      </c>
      <c r="D243" s="104">
        <v>0</v>
      </c>
      <c r="E243" s="75">
        <f t="shared" si="302"/>
        <v>0</v>
      </c>
      <c r="F243" s="76">
        <f t="shared" si="302"/>
        <v>0</v>
      </c>
      <c r="G243" s="76">
        <f t="shared" si="302"/>
        <v>0</v>
      </c>
      <c r="H243" s="76">
        <f t="shared" si="302"/>
        <v>0</v>
      </c>
      <c r="I243" s="75" t="e">
        <f t="shared" si="303"/>
        <v>#DIV/0!</v>
      </c>
      <c r="J243" s="76">
        <f t="shared" si="304"/>
        <v>0</v>
      </c>
      <c r="K243" s="76">
        <f t="shared" si="304"/>
        <v>0</v>
      </c>
      <c r="L243" s="75" t="e">
        <f t="shared" si="305"/>
        <v>#DIV/0!</v>
      </c>
      <c r="M243" s="76">
        <f t="shared" si="306"/>
        <v>0</v>
      </c>
      <c r="N243" s="76">
        <f t="shared" si="306"/>
        <v>0</v>
      </c>
      <c r="O243" s="75" t="e">
        <f t="shared" si="307"/>
        <v>#DIV/0!</v>
      </c>
      <c r="P243" s="76">
        <f t="shared" si="308"/>
        <v>0</v>
      </c>
      <c r="Q243" s="76">
        <f t="shared" si="308"/>
        <v>0</v>
      </c>
      <c r="R243" s="76">
        <f t="shared" si="308"/>
        <v>0</v>
      </c>
      <c r="S243" s="76">
        <f t="shared" si="309"/>
        <v>0</v>
      </c>
      <c r="T243" s="75" t="e">
        <f t="shared" si="310"/>
        <v>#DIV/0!</v>
      </c>
      <c r="U243" s="76">
        <f t="shared" si="311"/>
        <v>0</v>
      </c>
      <c r="V243" s="76">
        <f t="shared" si="311"/>
        <v>0</v>
      </c>
      <c r="W243" s="76">
        <f t="shared" si="312"/>
        <v>0</v>
      </c>
      <c r="X243" s="76" t="e">
        <f t="shared" si="313"/>
        <v>#DIV/0!</v>
      </c>
      <c r="Y243" s="76">
        <f t="shared" si="314"/>
        <v>0</v>
      </c>
      <c r="Z243" s="76">
        <f t="shared" si="314"/>
        <v>0</v>
      </c>
      <c r="AA243" s="76" t="e">
        <f t="shared" si="315"/>
        <v>#DIV/0!</v>
      </c>
      <c r="AB243" s="76" t="e">
        <f t="shared" si="316"/>
        <v>#DIV/0!</v>
      </c>
      <c r="AC243" s="76">
        <f t="shared" si="317"/>
        <v>0</v>
      </c>
      <c r="AD243" s="76">
        <f t="shared" si="317"/>
        <v>0</v>
      </c>
      <c r="AE243" s="76" t="e">
        <f t="shared" si="318"/>
        <v>#DIV/0!</v>
      </c>
      <c r="AF243" s="76">
        <f t="shared" si="319"/>
        <v>0</v>
      </c>
      <c r="AG243" s="76">
        <f t="shared" si="319"/>
        <v>0</v>
      </c>
      <c r="AH243" s="76">
        <f t="shared" si="319"/>
        <v>0</v>
      </c>
      <c r="AI243" s="76">
        <f t="shared" si="319"/>
        <v>0</v>
      </c>
      <c r="AJ243" s="76">
        <f t="shared" si="319"/>
        <v>0</v>
      </c>
      <c r="AK243" s="76">
        <f t="shared" si="319"/>
        <v>0</v>
      </c>
      <c r="AL243" s="76">
        <f t="shared" si="319"/>
        <v>0</v>
      </c>
      <c r="AM243" s="76">
        <f t="shared" si="319"/>
        <v>0</v>
      </c>
      <c r="AN243" s="76" t="e">
        <f t="shared" si="320"/>
        <v>#DIV/0!</v>
      </c>
      <c r="AO243" s="31"/>
      <c r="AP243" s="74" t="s">
        <v>96</v>
      </c>
      <c r="AQ243" s="46">
        <v>100</v>
      </c>
      <c r="AR243" s="76">
        <v>73</v>
      </c>
      <c r="AS243" s="76">
        <v>17</v>
      </c>
      <c r="AT243" s="76">
        <v>0.3</v>
      </c>
      <c r="AU243" s="76">
        <f>AT243*37</f>
        <v>11.1</v>
      </c>
      <c r="AV243" s="76">
        <v>0.7</v>
      </c>
      <c r="AW243" s="76">
        <f>AV243*17</f>
        <v>11.899999999999999</v>
      </c>
      <c r="AX243" s="76">
        <v>3.1</v>
      </c>
      <c r="AY243" s="76">
        <f>AX243*16</f>
        <v>49.6</v>
      </c>
      <c r="AZ243" s="76">
        <v>0</v>
      </c>
      <c r="BA243" s="76">
        <v>0</v>
      </c>
      <c r="BB243" s="76">
        <v>1.3</v>
      </c>
      <c r="BC243" s="76">
        <f>BB243*8.36</f>
        <v>10.868</v>
      </c>
      <c r="BD243" s="76">
        <v>2.2692307692307699E-2</v>
      </c>
      <c r="BE243" s="76">
        <v>0.1</v>
      </c>
      <c r="BF243" s="76">
        <f>BE243*37</f>
        <v>3.7</v>
      </c>
      <c r="BG243" s="76">
        <v>0.1</v>
      </c>
      <c r="BH243" s="76">
        <v>0.2</v>
      </c>
      <c r="BI243" s="76">
        <v>3.1</v>
      </c>
      <c r="BJ243" s="76">
        <v>0</v>
      </c>
      <c r="BK243" s="76">
        <v>0</v>
      </c>
      <c r="BL243" s="76">
        <v>1.2307692307692299</v>
      </c>
      <c r="BM243" s="76">
        <v>1.2307692307692299</v>
      </c>
      <c r="BN243" s="76">
        <v>17.076923076923102</v>
      </c>
      <c r="BO243" s="76">
        <v>0</v>
      </c>
      <c r="BP243" s="76">
        <v>640</v>
      </c>
      <c r="BQ243" s="76">
        <v>0</v>
      </c>
      <c r="BR243" s="76">
        <v>0</v>
      </c>
    </row>
    <row r="244" spans="1:70" s="46" customFormat="1">
      <c r="A244" s="46">
        <v>3</v>
      </c>
      <c r="B244" s="46">
        <v>200</v>
      </c>
      <c r="C244" s="74" t="s">
        <v>191</v>
      </c>
      <c r="D244" s="104">
        <v>122.1</v>
      </c>
      <c r="E244" s="75">
        <f t="shared" si="302"/>
        <v>1224.8402720326033</v>
      </c>
      <c r="F244" s="76">
        <f t="shared" si="302"/>
        <v>293.16937748344367</v>
      </c>
      <c r="G244" s="76">
        <f t="shared" si="302"/>
        <v>6.3631329597554753</v>
      </c>
      <c r="H244" s="76">
        <f t="shared" si="302"/>
        <v>235.4359195109526</v>
      </c>
      <c r="I244" s="75">
        <f t="shared" si="303"/>
        <v>19.221765064946009</v>
      </c>
      <c r="J244" s="76">
        <f t="shared" si="304"/>
        <v>12.278420784513498</v>
      </c>
      <c r="K244" s="76">
        <f t="shared" si="304"/>
        <v>208.73315333672949</v>
      </c>
      <c r="L244" s="75">
        <f t="shared" si="305"/>
        <v>17.041663154195614</v>
      </c>
      <c r="M244" s="76">
        <f t="shared" si="306"/>
        <v>42.291508914926126</v>
      </c>
      <c r="N244" s="76">
        <f t="shared" si="306"/>
        <v>676.66414263881802</v>
      </c>
      <c r="O244" s="75">
        <f t="shared" si="307"/>
        <v>55.245092612435457</v>
      </c>
      <c r="P244" s="76">
        <f t="shared" si="308"/>
        <v>0</v>
      </c>
      <c r="Q244" s="76">
        <f t="shared" si="308"/>
        <v>0</v>
      </c>
      <c r="R244" s="76">
        <f t="shared" si="308"/>
        <v>12.440142638818134</v>
      </c>
      <c r="S244" s="76">
        <f t="shared" si="309"/>
        <v>103.99959246051959</v>
      </c>
      <c r="T244" s="75">
        <f t="shared" si="310"/>
        <v>8.4908697758552538</v>
      </c>
      <c r="U244" s="76">
        <f t="shared" si="311"/>
        <v>0.83224554253693328</v>
      </c>
      <c r="V244" s="76">
        <f t="shared" si="311"/>
        <v>0.62200713194090673</v>
      </c>
      <c r="W244" s="76">
        <f t="shared" si="312"/>
        <v>23.014263881813548</v>
      </c>
      <c r="X244" s="76">
        <f t="shared" si="313"/>
        <v>1.8789604169057683</v>
      </c>
      <c r="Y244" s="76">
        <f t="shared" si="314"/>
        <v>1.5836301579215486</v>
      </c>
      <c r="Z244" s="76">
        <f t="shared" si="314"/>
        <v>0.69913601630157918</v>
      </c>
      <c r="AA244" s="76">
        <f t="shared" si="315"/>
        <v>0.39277297721916732</v>
      </c>
      <c r="AB244" s="76">
        <f t="shared" si="316"/>
        <v>0.88967971530249113</v>
      </c>
      <c r="AC244" s="76">
        <f t="shared" si="317"/>
        <v>2.6497503820682629</v>
      </c>
      <c r="AD244" s="76">
        <f t="shared" si="317"/>
        <v>1.9904228222109015E-2</v>
      </c>
      <c r="AE244" s="76">
        <f t="shared" si="318"/>
        <v>133.125</v>
      </c>
      <c r="AF244" s="76">
        <f t="shared" si="319"/>
        <v>0.2633545821861511</v>
      </c>
      <c r="AG244" s="76">
        <f t="shared" si="319"/>
        <v>1.5834435557819664</v>
      </c>
      <c r="AH244" s="76">
        <f t="shared" si="319"/>
        <v>0.69926041772796732</v>
      </c>
      <c r="AI244" s="76">
        <f t="shared" si="319"/>
        <v>4.8833069642813212E-2</v>
      </c>
      <c r="AJ244" s="76">
        <f t="shared" si="319"/>
        <v>0.11058027520877924</v>
      </c>
      <c r="AK244" s="76">
        <f t="shared" si="319"/>
        <v>0.78372898624554244</v>
      </c>
      <c r="AL244" s="76">
        <f t="shared" si="319"/>
        <v>1.9593224656138563E-2</v>
      </c>
      <c r="AM244" s="76">
        <f t="shared" si="319"/>
        <v>62.200713194090675</v>
      </c>
      <c r="AN244" s="76">
        <f t="shared" si="320"/>
        <v>1003.1451859398879</v>
      </c>
      <c r="AO244" s="31"/>
      <c r="AP244" s="74" t="s">
        <v>191</v>
      </c>
      <c r="AQ244" s="46">
        <v>981.5</v>
      </c>
      <c r="AR244" s="76">
        <v>9845.8700000000008</v>
      </c>
      <c r="AS244" s="76">
        <v>2356.64</v>
      </c>
      <c r="AT244" s="76">
        <v>51.15</v>
      </c>
      <c r="AU244" s="76">
        <f>AT244*37</f>
        <v>1892.55</v>
      </c>
      <c r="AV244" s="76">
        <v>98.7</v>
      </c>
      <c r="AW244" s="76">
        <f>AV244*17</f>
        <v>1677.9</v>
      </c>
      <c r="AX244" s="76">
        <v>339.96</v>
      </c>
      <c r="AY244" s="76">
        <f>AX244*16</f>
        <v>5439.36</v>
      </c>
      <c r="AZ244" s="76">
        <v>0</v>
      </c>
      <c r="BA244" s="76">
        <v>0</v>
      </c>
      <c r="BB244" s="76">
        <v>100</v>
      </c>
      <c r="BC244" s="76">
        <f>BB244*8.36</f>
        <v>836</v>
      </c>
      <c r="BD244" s="76">
        <v>6.69</v>
      </c>
      <c r="BE244" s="76">
        <v>5</v>
      </c>
      <c r="BF244" s="76">
        <f>BE244*37</f>
        <v>185</v>
      </c>
      <c r="BG244" s="76">
        <v>12.73</v>
      </c>
      <c r="BH244" s="76">
        <v>5.62</v>
      </c>
      <c r="BI244" s="76">
        <v>21.3</v>
      </c>
      <c r="BJ244" s="76">
        <v>0.16</v>
      </c>
      <c r="BK244" s="76">
        <v>2.1169739755586185</v>
      </c>
      <c r="BL244" s="76">
        <v>12.7285</v>
      </c>
      <c r="BM244" s="76">
        <v>5.6209999999999996</v>
      </c>
      <c r="BN244" s="76">
        <v>0.39254429037199978</v>
      </c>
      <c r="BO244" s="76">
        <v>0.88889877246041626</v>
      </c>
      <c r="BP244" s="76">
        <v>6.3</v>
      </c>
      <c r="BQ244" s="76">
        <v>0.1575</v>
      </c>
      <c r="BR244" s="76">
        <v>500</v>
      </c>
    </row>
    <row r="245" spans="1:70" s="46" customFormat="1">
      <c r="A245" s="46">
        <v>3</v>
      </c>
      <c r="B245" s="46">
        <v>200</v>
      </c>
      <c r="C245" s="74" t="s">
        <v>240</v>
      </c>
      <c r="D245" s="104">
        <v>78</v>
      </c>
      <c r="E245" s="75">
        <f t="shared" si="302"/>
        <v>155.22</v>
      </c>
      <c r="F245" s="76">
        <f t="shared" si="302"/>
        <v>36.660000000000004</v>
      </c>
      <c r="G245" s="76">
        <f t="shared" si="302"/>
        <v>7.8000000000000014E-2</v>
      </c>
      <c r="H245" s="76">
        <f t="shared" si="302"/>
        <v>2.8860000000000001</v>
      </c>
      <c r="I245" s="75">
        <f t="shared" si="303"/>
        <v>1.8592964824120606</v>
      </c>
      <c r="J245" s="76">
        <f t="shared" si="304"/>
        <v>0.31200000000000006</v>
      </c>
      <c r="K245" s="76">
        <f t="shared" si="304"/>
        <v>5.3040000000000012</v>
      </c>
      <c r="L245" s="75">
        <f t="shared" si="305"/>
        <v>3.417085427135679</v>
      </c>
      <c r="M245" s="76">
        <f t="shared" si="306"/>
        <v>9.2040000000000006</v>
      </c>
      <c r="N245" s="76">
        <f t="shared" si="306"/>
        <v>147.26400000000001</v>
      </c>
      <c r="O245" s="75">
        <f t="shared" si="307"/>
        <v>94.874371859296488</v>
      </c>
      <c r="P245" s="76">
        <f t="shared" si="308"/>
        <v>0</v>
      </c>
      <c r="Q245" s="76">
        <f t="shared" si="308"/>
        <v>0</v>
      </c>
      <c r="R245" s="76">
        <f t="shared" si="308"/>
        <v>2.1060000000000003</v>
      </c>
      <c r="S245" s="76">
        <f t="shared" si="309"/>
        <v>17.606160000000003</v>
      </c>
      <c r="T245" s="75">
        <f t="shared" si="310"/>
        <v>11.342713567839198</v>
      </c>
      <c r="U245" s="76">
        <f t="shared" si="311"/>
        <v>0</v>
      </c>
      <c r="V245" s="76">
        <f t="shared" si="311"/>
        <v>0</v>
      </c>
      <c r="W245" s="76">
        <f t="shared" si="312"/>
        <v>0</v>
      </c>
      <c r="X245" s="76">
        <f t="shared" si="313"/>
        <v>0</v>
      </c>
      <c r="Y245" s="76">
        <f t="shared" si="314"/>
        <v>0</v>
      </c>
      <c r="Z245" s="76">
        <f t="shared" si="314"/>
        <v>7.8000000000000014E-2</v>
      </c>
      <c r="AA245" s="76" t="e">
        <f t="shared" si="315"/>
        <v>#DIV/0!</v>
      </c>
      <c r="AB245" s="76">
        <f t="shared" si="316"/>
        <v>0</v>
      </c>
      <c r="AC245" s="76">
        <f>BI245*($D245/$AQ245)</f>
        <v>9.2040000000000006</v>
      </c>
      <c r="AD245" s="76"/>
      <c r="AE245" s="76"/>
      <c r="AF245" s="76"/>
      <c r="AG245" s="76"/>
      <c r="AH245" s="76"/>
      <c r="AI245" s="76"/>
      <c r="AJ245" s="76"/>
      <c r="AK245" s="76"/>
      <c r="AL245" s="76"/>
      <c r="AM245" s="76"/>
      <c r="AN245" s="76">
        <f t="shared" si="320"/>
        <v>199</v>
      </c>
      <c r="AO245" s="31"/>
      <c r="AP245" s="74" t="s">
        <v>240</v>
      </c>
      <c r="AQ245" s="46">
        <v>100</v>
      </c>
      <c r="AR245" s="76">
        <v>199</v>
      </c>
      <c r="AS245" s="76">
        <v>47</v>
      </c>
      <c r="AT245" s="76">
        <v>0.1</v>
      </c>
      <c r="AU245" s="76">
        <f>AT245*37</f>
        <v>3.7</v>
      </c>
      <c r="AV245" s="76">
        <v>0.4</v>
      </c>
      <c r="AW245" s="76">
        <f>AV245*17</f>
        <v>6.8000000000000007</v>
      </c>
      <c r="AX245" s="76">
        <v>11.8</v>
      </c>
      <c r="AY245" s="76">
        <f>AX245*16</f>
        <v>188.8</v>
      </c>
      <c r="AZ245" s="76">
        <v>0</v>
      </c>
      <c r="BA245" s="76">
        <v>0</v>
      </c>
      <c r="BB245" s="76">
        <v>2.7</v>
      </c>
      <c r="BC245" s="76">
        <f>BB245*8.36</f>
        <v>22.571999999999999</v>
      </c>
      <c r="BD245" s="76">
        <v>0</v>
      </c>
      <c r="BE245" s="76">
        <v>0</v>
      </c>
      <c r="BF245" s="76">
        <v>0</v>
      </c>
      <c r="BG245" s="76">
        <v>0</v>
      </c>
      <c r="BH245" s="76">
        <v>0.1</v>
      </c>
      <c r="BI245" s="76">
        <v>11.8</v>
      </c>
      <c r="BJ245" s="76"/>
      <c r="BK245" s="76"/>
      <c r="BL245" s="76"/>
      <c r="BM245" s="76"/>
      <c r="BN245" s="76"/>
      <c r="BO245" s="76"/>
      <c r="BP245" s="76"/>
      <c r="BQ245" s="76"/>
      <c r="BR245" s="76"/>
    </row>
    <row r="246" spans="1:70" s="46" customFormat="1">
      <c r="A246" s="46">
        <v>3</v>
      </c>
      <c r="B246" s="46">
        <v>200</v>
      </c>
      <c r="C246" s="74" t="s">
        <v>241</v>
      </c>
      <c r="D246" s="104">
        <v>36.1</v>
      </c>
      <c r="E246" s="75">
        <f t="shared" si="302"/>
        <v>210.15687200000002</v>
      </c>
      <c r="F246" s="76">
        <f t="shared" si="302"/>
        <v>50.276763636363647</v>
      </c>
      <c r="G246" s="76">
        <f t="shared" si="302"/>
        <v>2.7797000000000001</v>
      </c>
      <c r="H246" s="76">
        <f t="shared" si="302"/>
        <v>102.84890000000001</v>
      </c>
      <c r="I246" s="75">
        <f t="shared" si="303"/>
        <v>48.939108686391187</v>
      </c>
      <c r="J246" s="76">
        <f t="shared" si="304"/>
        <v>1.2273999999999998</v>
      </c>
      <c r="K246" s="76">
        <f t="shared" si="304"/>
        <v>20.865799999999997</v>
      </c>
      <c r="L246" s="75">
        <f t="shared" si="305"/>
        <v>9.9286784207560892</v>
      </c>
      <c r="M246" s="76">
        <f t="shared" si="306"/>
        <v>5.2706</v>
      </c>
      <c r="N246" s="76">
        <f t="shared" si="306"/>
        <v>84.329599999999999</v>
      </c>
      <c r="O246" s="75">
        <f t="shared" si="307"/>
        <v>40.126977146861989</v>
      </c>
      <c r="P246" s="76">
        <f t="shared" si="308"/>
        <v>0</v>
      </c>
      <c r="Q246" s="76">
        <f t="shared" si="308"/>
        <v>0</v>
      </c>
      <c r="R246" s="76">
        <f t="shared" si="308"/>
        <v>0.25269999999999998</v>
      </c>
      <c r="S246" s="76">
        <f t="shared" si="309"/>
        <v>2.1125719999999997</v>
      </c>
      <c r="T246" s="75">
        <f t="shared" si="310"/>
        <v>1.0052357459907375</v>
      </c>
      <c r="U246" s="76">
        <f t="shared" si="311"/>
        <v>9.0249999999999997E-2</v>
      </c>
      <c r="V246" s="76">
        <f t="shared" si="311"/>
        <v>1.8410999999999997</v>
      </c>
      <c r="W246" s="76">
        <f t="shared" si="312"/>
        <v>68.120699999999985</v>
      </c>
      <c r="X246" s="76">
        <f t="shared" si="313"/>
        <v>32.414214844233115</v>
      </c>
      <c r="Y246" s="76">
        <f t="shared" si="314"/>
        <v>0.7581</v>
      </c>
      <c r="Z246" s="76">
        <f t="shared" si="314"/>
        <v>7.22E-2</v>
      </c>
      <c r="AA246" s="76">
        <f t="shared" si="315"/>
        <v>2.4285714285714284</v>
      </c>
      <c r="AB246" s="76">
        <f t="shared" si="316"/>
        <v>25.499999999999996</v>
      </c>
      <c r="AC246" s="76">
        <f>BI246*($D246/$AQ246)</f>
        <v>5.1623000000000001</v>
      </c>
      <c r="AD246" s="76">
        <f>BJ246*($D246/$AQ246)</f>
        <v>0.10829999999999999</v>
      </c>
      <c r="AE246" s="76">
        <f>AC246/AD246</f>
        <v>47.666666666666671</v>
      </c>
      <c r="AF246" s="76">
        <f t="shared" ref="AF246:AM246" si="321">BK246*($D246/$AQ246)</f>
        <v>0</v>
      </c>
      <c r="AG246" s="76">
        <f t="shared" si="321"/>
        <v>0</v>
      </c>
      <c r="AH246" s="76">
        <f t="shared" si="321"/>
        <v>0</v>
      </c>
      <c r="AI246" s="76">
        <f t="shared" si="321"/>
        <v>0</v>
      </c>
      <c r="AJ246" s="76">
        <f t="shared" si="321"/>
        <v>0</v>
      </c>
      <c r="AK246" s="76">
        <f t="shared" si="321"/>
        <v>0</v>
      </c>
      <c r="AL246" s="76">
        <f t="shared" si="321"/>
        <v>0</v>
      </c>
      <c r="AM246" s="76">
        <f t="shared" si="321"/>
        <v>0</v>
      </c>
      <c r="AN246" s="76">
        <f t="shared" si="320"/>
        <v>582.15200000000004</v>
      </c>
      <c r="AO246" s="31"/>
      <c r="AP246" s="74" t="s">
        <v>241</v>
      </c>
      <c r="AQ246" s="46">
        <v>100</v>
      </c>
      <c r="AR246" s="76">
        <v>582.15200000000004</v>
      </c>
      <c r="AS246" s="76">
        <v>139.27081339712922</v>
      </c>
      <c r="AT246" s="76">
        <v>7.7</v>
      </c>
      <c r="AU246" s="76">
        <v>284.90000000000003</v>
      </c>
      <c r="AV246" s="76">
        <v>3.4</v>
      </c>
      <c r="AW246" s="76">
        <v>57.8</v>
      </c>
      <c r="AX246" s="76">
        <v>14.6</v>
      </c>
      <c r="AY246" s="76">
        <v>233.6</v>
      </c>
      <c r="AZ246" s="76">
        <v>0</v>
      </c>
      <c r="BA246" s="76">
        <v>0</v>
      </c>
      <c r="BB246" s="76">
        <v>0.7</v>
      </c>
      <c r="BC246" s="76">
        <v>5.8519999999999994</v>
      </c>
      <c r="BD246" s="76">
        <v>0.25</v>
      </c>
      <c r="BE246" s="76">
        <v>5.0999999999999996</v>
      </c>
      <c r="BF246" s="76">
        <v>188.7</v>
      </c>
      <c r="BG246" s="76">
        <v>2.1</v>
      </c>
      <c r="BH246" s="76">
        <v>0.2</v>
      </c>
      <c r="BI246" s="76">
        <v>14.3</v>
      </c>
      <c r="BJ246" s="76">
        <v>0.3</v>
      </c>
      <c r="BK246" s="76">
        <v>0</v>
      </c>
      <c r="BL246" s="76">
        <v>0</v>
      </c>
      <c r="BM246" s="76">
        <v>0</v>
      </c>
      <c r="BN246" s="76">
        <v>0</v>
      </c>
      <c r="BO246" s="76">
        <v>0</v>
      </c>
      <c r="BP246" s="76">
        <v>0</v>
      </c>
      <c r="BQ246" s="76">
        <v>0</v>
      </c>
      <c r="BR246" s="76">
        <v>0</v>
      </c>
    </row>
    <row r="247" spans="1:70" s="46" customFormat="1">
      <c r="A247" s="46">
        <v>3</v>
      </c>
      <c r="B247" s="46">
        <v>200</v>
      </c>
      <c r="C247" s="74" t="s">
        <v>242</v>
      </c>
      <c r="D247" s="104">
        <v>26</v>
      </c>
      <c r="E247" s="75">
        <f t="shared" si="302"/>
        <v>336.96000000000004</v>
      </c>
      <c r="F247" s="76">
        <f t="shared" si="302"/>
        <v>79.820000000000007</v>
      </c>
      <c r="G247" s="76">
        <f t="shared" si="302"/>
        <v>0.83200000000000007</v>
      </c>
      <c r="H247" s="76">
        <f t="shared" si="302"/>
        <v>30.784000000000002</v>
      </c>
      <c r="I247" s="75">
        <f t="shared" si="303"/>
        <v>9.1358024691358022</v>
      </c>
      <c r="J247" s="76">
        <f t="shared" si="304"/>
        <v>0.83200000000000007</v>
      </c>
      <c r="K247" s="76">
        <f t="shared" si="304"/>
        <v>14.144000000000002</v>
      </c>
      <c r="L247" s="75">
        <f t="shared" si="305"/>
        <v>4.1975308641975309</v>
      </c>
      <c r="M247" s="76">
        <f t="shared" si="306"/>
        <v>16.276</v>
      </c>
      <c r="N247" s="76">
        <f t="shared" si="306"/>
        <v>260.416</v>
      </c>
      <c r="O247" s="75">
        <f t="shared" si="307"/>
        <v>77.283950617283935</v>
      </c>
      <c r="P247" s="76">
        <f t="shared" si="308"/>
        <v>0</v>
      </c>
      <c r="Q247" s="76">
        <f t="shared" si="308"/>
        <v>0</v>
      </c>
      <c r="R247" s="76">
        <f t="shared" si="308"/>
        <v>0.70200000000000007</v>
      </c>
      <c r="S247" s="76">
        <f t="shared" si="309"/>
        <v>5.8687200000000006</v>
      </c>
      <c r="T247" s="75">
        <f t="shared" si="310"/>
        <v>1.7416666666666667</v>
      </c>
      <c r="U247" s="76">
        <f t="shared" si="311"/>
        <v>7.8E-2</v>
      </c>
      <c r="V247" s="76">
        <f t="shared" si="311"/>
        <v>0.59799999999999998</v>
      </c>
      <c r="W247" s="76">
        <f t="shared" si="312"/>
        <v>22.125999999999998</v>
      </c>
      <c r="X247" s="76">
        <f t="shared" si="313"/>
        <v>6.5663580246913575</v>
      </c>
      <c r="Y247" s="76"/>
      <c r="Z247" s="76"/>
      <c r="AA247" s="76"/>
      <c r="AB247" s="76"/>
      <c r="AC247" s="76">
        <f>BI247*($D247/$AQ247)</f>
        <v>11.336</v>
      </c>
      <c r="AD247" s="76"/>
      <c r="AE247" s="76"/>
      <c r="AF247" s="76"/>
      <c r="AG247" s="76"/>
      <c r="AH247" s="76"/>
      <c r="AI247" s="76"/>
      <c r="AJ247" s="76"/>
      <c r="AK247" s="76"/>
      <c r="AL247" s="76"/>
      <c r="AM247" s="76"/>
      <c r="AN247" s="76">
        <f t="shared" si="320"/>
        <v>1296</v>
      </c>
      <c r="AO247" s="31"/>
      <c r="AP247" s="74" t="s">
        <v>243</v>
      </c>
      <c r="AQ247" s="46">
        <v>100</v>
      </c>
      <c r="AR247" s="76">
        <v>1296</v>
      </c>
      <c r="AS247" s="76">
        <v>307</v>
      </c>
      <c r="AT247" s="76">
        <v>3.2</v>
      </c>
      <c r="AU247" s="76">
        <f>AT247*37</f>
        <v>118.4</v>
      </c>
      <c r="AV247" s="76">
        <v>3.2</v>
      </c>
      <c r="AW247" s="76">
        <f>AV247*17</f>
        <v>54.400000000000006</v>
      </c>
      <c r="AX247" s="76">
        <v>62.6</v>
      </c>
      <c r="AY247" s="76">
        <f>AX247*16</f>
        <v>1001.6</v>
      </c>
      <c r="AZ247" s="76">
        <v>0</v>
      </c>
      <c r="BA247" s="76">
        <v>0</v>
      </c>
      <c r="BB247" s="76">
        <v>2.7</v>
      </c>
      <c r="BC247" s="76">
        <f>BB247*8.36</f>
        <v>22.571999999999999</v>
      </c>
      <c r="BD247" s="76">
        <v>0.3</v>
      </c>
      <c r="BE247" s="76">
        <v>2.2999999999999998</v>
      </c>
      <c r="BF247" s="76">
        <f>BE247*37</f>
        <v>85.1</v>
      </c>
      <c r="BG247" s="76"/>
      <c r="BH247" s="76"/>
      <c r="BI247" s="76">
        <v>43.6</v>
      </c>
      <c r="BJ247" s="76"/>
      <c r="BK247" s="76"/>
      <c r="BL247" s="76"/>
      <c r="BM247" s="76"/>
      <c r="BN247" s="76"/>
      <c r="BO247" s="76"/>
      <c r="BP247" s="76"/>
      <c r="BQ247" s="76"/>
      <c r="BR247" s="76"/>
    </row>
    <row r="248" spans="1:70">
      <c r="A248" s="46">
        <v>3</v>
      </c>
      <c r="B248" s="46">
        <v>200</v>
      </c>
      <c r="C248" s="74" t="s">
        <v>237</v>
      </c>
      <c r="D248" s="104">
        <v>17.8</v>
      </c>
      <c r="E248" s="75">
        <f t="shared" si="302"/>
        <v>282.66400000000004</v>
      </c>
      <c r="F248" s="76">
        <f t="shared" si="302"/>
        <v>67.284000000000006</v>
      </c>
      <c r="G248" s="76">
        <f t="shared" si="302"/>
        <v>0.78320000000000012</v>
      </c>
      <c r="H248" s="76">
        <f t="shared" si="302"/>
        <v>28.978400000000004</v>
      </c>
      <c r="I248" s="75">
        <f t="shared" si="303"/>
        <v>10.251889168765743</v>
      </c>
      <c r="J248" s="76">
        <f t="shared" si="304"/>
        <v>2.3674000000000004</v>
      </c>
      <c r="K248" s="76">
        <f t="shared" si="304"/>
        <v>40.24580000000001</v>
      </c>
      <c r="L248" s="75">
        <f t="shared" si="305"/>
        <v>14.238035264483628</v>
      </c>
      <c r="M248" s="76">
        <f t="shared" si="306"/>
        <v>13.047400000000001</v>
      </c>
      <c r="N248" s="76">
        <f t="shared" si="306"/>
        <v>208.75840000000002</v>
      </c>
      <c r="O248" s="75">
        <f t="shared" si="307"/>
        <v>73.853904282115863</v>
      </c>
      <c r="P248" s="76">
        <f t="shared" si="308"/>
        <v>0</v>
      </c>
      <c r="Q248" s="76">
        <f t="shared" si="308"/>
        <v>0</v>
      </c>
      <c r="R248" s="76">
        <f t="shared" si="308"/>
        <v>0.80100000000000005</v>
      </c>
      <c r="S248" s="76">
        <f t="shared" si="309"/>
        <v>6.6963600000000003</v>
      </c>
      <c r="T248" s="75">
        <f t="shared" si="310"/>
        <v>2.3690176322418135</v>
      </c>
      <c r="U248" s="76">
        <f t="shared" si="311"/>
        <v>0</v>
      </c>
      <c r="V248" s="76">
        <f t="shared" si="311"/>
        <v>0</v>
      </c>
      <c r="W248" s="76">
        <f t="shared" si="312"/>
        <v>0</v>
      </c>
      <c r="X248" s="76">
        <f t="shared" si="313"/>
        <v>0</v>
      </c>
      <c r="Y248" s="76">
        <f>BG248*($D248/$AQ248)</f>
        <v>0</v>
      </c>
      <c r="Z248" s="76">
        <f>BH248*($D248/$AQ248)</f>
        <v>0</v>
      </c>
      <c r="AA248" s="76" t="e">
        <f>V248/Y248</f>
        <v>#DIV/0!</v>
      </c>
      <c r="AB248" s="76" t="e">
        <f>V248/Z248</f>
        <v>#DIV/0!</v>
      </c>
      <c r="AC248" s="76">
        <f>BI248*($D248/$AQ248)</f>
        <v>0</v>
      </c>
      <c r="AD248" s="76">
        <f>BJ248*($D248/$AQ248)</f>
        <v>0</v>
      </c>
      <c r="AE248" s="76" t="e">
        <f>AC248/AD248</f>
        <v>#DIV/0!</v>
      </c>
      <c r="AF248" s="76">
        <f t="shared" ref="AF248:AM248" si="322">BK248*($D248/$AQ248)</f>
        <v>0</v>
      </c>
      <c r="AG248" s="76">
        <f t="shared" si="322"/>
        <v>0</v>
      </c>
      <c r="AH248" s="76">
        <f t="shared" si="322"/>
        <v>0</v>
      </c>
      <c r="AI248" s="76">
        <f t="shared" si="322"/>
        <v>0</v>
      </c>
      <c r="AJ248" s="76">
        <f t="shared" si="322"/>
        <v>0</v>
      </c>
      <c r="AK248" s="76">
        <f t="shared" si="322"/>
        <v>0</v>
      </c>
      <c r="AL248" s="76">
        <f t="shared" si="322"/>
        <v>0</v>
      </c>
      <c r="AM248" s="76">
        <f t="shared" si="322"/>
        <v>17.8</v>
      </c>
      <c r="AN248" s="76">
        <f t="shared" si="320"/>
        <v>1588.0000000000002</v>
      </c>
      <c r="AO248" s="30"/>
      <c r="AP248" s="101" t="s">
        <v>237</v>
      </c>
      <c r="AQ248" s="46">
        <v>100</v>
      </c>
      <c r="AR248" s="76">
        <v>1588</v>
      </c>
      <c r="AS248" s="76">
        <v>378</v>
      </c>
      <c r="AT248" s="76">
        <v>4.4000000000000004</v>
      </c>
      <c r="AU248" s="76">
        <v>162.80000000000001</v>
      </c>
      <c r="AV248" s="76">
        <v>13.3</v>
      </c>
      <c r="AW248" s="76">
        <v>226.10000000000002</v>
      </c>
      <c r="AX248" s="76">
        <v>73.3</v>
      </c>
      <c r="AY248" s="76">
        <v>1172.8</v>
      </c>
      <c r="AZ248" s="76">
        <v>0</v>
      </c>
      <c r="BA248" s="76">
        <v>0</v>
      </c>
      <c r="BB248" s="76">
        <v>4.5</v>
      </c>
      <c r="BC248" s="76">
        <v>37.619999999999997</v>
      </c>
      <c r="BD248" s="76">
        <v>0</v>
      </c>
      <c r="BE248" s="76"/>
      <c r="BF248" s="76"/>
      <c r="BG248" s="76"/>
      <c r="BH248" s="76"/>
      <c r="BI248" s="76"/>
      <c r="BJ248" s="76">
        <v>0</v>
      </c>
      <c r="BK248" s="76">
        <v>0</v>
      </c>
      <c r="BL248" s="76">
        <v>0</v>
      </c>
      <c r="BM248" s="76">
        <v>0</v>
      </c>
      <c r="BN248" s="76">
        <v>0</v>
      </c>
      <c r="BO248" s="49">
        <v>0</v>
      </c>
      <c r="BP248" s="49">
        <v>0</v>
      </c>
      <c r="BQ248" s="49">
        <v>0</v>
      </c>
      <c r="BR248" s="76">
        <v>100</v>
      </c>
    </row>
    <row r="249" spans="1:70">
      <c r="A249" s="46"/>
      <c r="B249" s="46"/>
      <c r="C249" s="74"/>
      <c r="D249" s="46"/>
      <c r="E249" s="75"/>
      <c r="F249" s="76"/>
      <c r="G249" s="76"/>
      <c r="H249" s="76"/>
      <c r="I249" s="75"/>
      <c r="J249" s="76"/>
      <c r="K249" s="76"/>
      <c r="L249" s="75"/>
      <c r="M249" s="76"/>
      <c r="N249" s="76"/>
      <c r="O249" s="75"/>
      <c r="P249" s="76"/>
      <c r="Q249" s="76"/>
      <c r="R249" s="76"/>
      <c r="S249" s="76"/>
      <c r="T249" s="75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30"/>
      <c r="AQ249" s="4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49"/>
      <c r="BP249" s="49"/>
      <c r="BQ249" s="49"/>
      <c r="BR249" s="76"/>
    </row>
    <row r="250" spans="1:70" s="46" customFormat="1">
      <c r="A250" s="77"/>
      <c r="B250" s="77"/>
      <c r="C250" s="88"/>
      <c r="D250" s="77"/>
      <c r="E250" s="77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79"/>
      <c r="AN250" s="79"/>
      <c r="AO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6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R250" s="76"/>
    </row>
    <row r="251" spans="1:70" s="46" customFormat="1">
      <c r="A251" s="77"/>
      <c r="B251" s="77"/>
      <c r="C251" s="78" t="s">
        <v>26</v>
      </c>
      <c r="D251" s="77">
        <f>SUM(D239:D250)</f>
        <v>522.5</v>
      </c>
      <c r="E251" s="79">
        <f>SUM(E239:E250)</f>
        <v>2792.4100329214921</v>
      </c>
      <c r="F251" s="79">
        <f>SUM(F239:F250)</f>
        <v>666.5806887008813</v>
      </c>
      <c r="G251" s="79">
        <f>SUM(G239:G250)</f>
        <v>22.594366293088811</v>
      </c>
      <c r="H251" s="79">
        <f>SUM(H239:H250)</f>
        <v>835.99155284428582</v>
      </c>
      <c r="I251" s="80">
        <f>H251/$E251*100</f>
        <v>29.937994169489844</v>
      </c>
      <c r="J251" s="79">
        <f>SUM(J239:J250)</f>
        <v>24.589998562291278</v>
      </c>
      <c r="K251" s="79">
        <f>SUM(K239:K250)</f>
        <v>418.02997555895166</v>
      </c>
      <c r="L251" s="80">
        <f>K251/$E251*100</f>
        <v>14.970221802333155</v>
      </c>
      <c r="M251" s="79">
        <f>SUM(M239:M250)</f>
        <v>87.26284224825946</v>
      </c>
      <c r="N251" s="79">
        <f>SUM(N239:N250)</f>
        <v>1396.2054759721514</v>
      </c>
      <c r="O251" s="80">
        <f>N251/$E251*100</f>
        <v>50.000016455728201</v>
      </c>
      <c r="P251" s="79">
        <f>SUM(P239:P250)</f>
        <v>0</v>
      </c>
      <c r="Q251" s="79">
        <f>SUM(Q239:Q250)</f>
        <v>0</v>
      </c>
      <c r="R251" s="79">
        <f>SUM(R239:R250)</f>
        <v>16.301842638818133</v>
      </c>
      <c r="S251" s="79">
        <f>SUM(S239:S250)</f>
        <v>136.28340446051959</v>
      </c>
      <c r="T251" s="80">
        <f>S251/$E251*100</f>
        <v>4.8804940124762535</v>
      </c>
      <c r="U251" s="79">
        <f>SUM(U239:U250)</f>
        <v>1.2097955425369333</v>
      </c>
      <c r="V251" s="79">
        <f>SUM(V239:V250)</f>
        <v>5.5874960208297955</v>
      </c>
      <c r="W251" s="79">
        <f>SUM(W239:W250)</f>
        <v>206.73735277070242</v>
      </c>
      <c r="X251" s="80">
        <f>W251/$E251*100</f>
        <v>7.4035456946990124</v>
      </c>
      <c r="Y251" s="79">
        <f>SUM(Y239:Y250)</f>
        <v>6.2558968245882154</v>
      </c>
      <c r="Z251" s="79">
        <f>SUM(Z239:Z250)</f>
        <v>4.334613794079357</v>
      </c>
      <c r="AA251" s="79">
        <f>V251/Y251</f>
        <v>0.89315667721191738</v>
      </c>
      <c r="AB251" s="79">
        <f>V251/Z251</f>
        <v>1.2890412586380242</v>
      </c>
      <c r="AC251" s="79">
        <f>SUM(AC239:AC250)</f>
        <v>29.036494826512708</v>
      </c>
      <c r="AD251" s="79">
        <f>SUM(AD239:AD250)</f>
        <v>0.6170931171109979</v>
      </c>
      <c r="AE251" s="79">
        <f>AC251/AD251</f>
        <v>47.053668273681055</v>
      </c>
      <c r="AF251" s="79">
        <f t="shared" ref="AF251:AM251" si="323">SUM(AF239:AF250)</f>
        <v>234.40446569329725</v>
      </c>
      <c r="AG251" s="79">
        <f t="shared" si="323"/>
        <v>1.5834435557819664</v>
      </c>
      <c r="AH251" s="79">
        <f t="shared" si="323"/>
        <v>1.4467604177279672</v>
      </c>
      <c r="AI251" s="79">
        <f t="shared" si="323"/>
        <v>4.8833069642813212E-2</v>
      </c>
      <c r="AJ251" s="79">
        <f t="shared" si="323"/>
        <v>1.107246941875446</v>
      </c>
      <c r="AK251" s="79">
        <f t="shared" si="323"/>
        <v>0.78372898624554244</v>
      </c>
      <c r="AL251" s="79">
        <f t="shared" si="323"/>
        <v>113.63959322465614</v>
      </c>
      <c r="AM251" s="79">
        <f t="shared" si="323"/>
        <v>80.000713194090679</v>
      </c>
      <c r="AN251" s="79">
        <f>E251/D251*100</f>
        <v>534.43254218593154</v>
      </c>
      <c r="BC251" s="76"/>
      <c r="BR251" s="79"/>
    </row>
    <row r="252" spans="1:70" s="46" customFormat="1">
      <c r="A252" s="77"/>
      <c r="B252" s="77"/>
      <c r="C252" s="78" t="s">
        <v>3</v>
      </c>
      <c r="D252" s="77"/>
      <c r="E252" s="80">
        <f>SUM(G252,J252,M252,R252)</f>
        <v>2786.5104088359089</v>
      </c>
      <c r="F252" s="81"/>
      <c r="G252" s="80">
        <f>G251*37</f>
        <v>835.99155284428605</v>
      </c>
      <c r="H252" s="80"/>
      <c r="I252" s="80"/>
      <c r="J252" s="80">
        <f>J251*17</f>
        <v>418.02997555895172</v>
      </c>
      <c r="K252" s="80"/>
      <c r="L252" s="80"/>
      <c r="M252" s="80">
        <f>M251*16</f>
        <v>1396.2054759721514</v>
      </c>
      <c r="N252" s="81"/>
      <c r="O252" s="80"/>
      <c r="P252" s="81"/>
      <c r="Q252" s="79"/>
      <c r="R252" s="80">
        <f>R251*8.36</f>
        <v>136.28340446051959</v>
      </c>
      <c r="S252" s="81"/>
      <c r="T252" s="80"/>
      <c r="U252" s="79"/>
      <c r="V252" s="79"/>
      <c r="W252" s="79"/>
      <c r="X252" s="80"/>
      <c r="Y252" s="79"/>
      <c r="Z252" s="79"/>
      <c r="AA252" s="79"/>
      <c r="AB252" s="79"/>
      <c r="AC252" s="79"/>
      <c r="AD252" s="79"/>
      <c r="AE252" s="79"/>
      <c r="AF252" s="79"/>
      <c r="AG252" s="79"/>
      <c r="AH252" s="79"/>
      <c r="AI252" s="79"/>
      <c r="AJ252" s="79"/>
      <c r="AK252" s="79"/>
      <c r="AL252" s="79"/>
      <c r="AM252" s="79"/>
      <c r="AN252" s="79"/>
      <c r="BC252" s="76"/>
      <c r="BR252" s="76"/>
    </row>
    <row r="253" spans="1:70" s="46" customFormat="1">
      <c r="A253" s="77"/>
      <c r="B253" s="77"/>
      <c r="C253" s="78" t="s">
        <v>46</v>
      </c>
      <c r="D253" s="77"/>
      <c r="E253" s="79"/>
      <c r="F253" s="79"/>
      <c r="G253" s="81">
        <f>G252/$E252*100</f>
        <v>30.001379151263585</v>
      </c>
      <c r="H253" s="81"/>
      <c r="I253" s="80"/>
      <c r="J253" s="81">
        <f>J252/$E252*100</f>
        <v>15.001916886202757</v>
      </c>
      <c r="K253" s="81"/>
      <c r="L253" s="80"/>
      <c r="M253" s="81">
        <f>M252/$E252*100</f>
        <v>50.105876925664504</v>
      </c>
      <c r="N253" s="79"/>
      <c r="O253" s="80"/>
      <c r="P253" s="79"/>
      <c r="Q253" s="79"/>
      <c r="R253" s="81">
        <f>R252/$E252*100</f>
        <v>4.8908270368691458</v>
      </c>
      <c r="S253" s="79"/>
      <c r="T253" s="80"/>
      <c r="U253" s="79"/>
      <c r="V253" s="79"/>
      <c r="W253" s="79"/>
      <c r="X253" s="80"/>
      <c r="Y253" s="79"/>
      <c r="Z253" s="79"/>
      <c r="AA253" s="79"/>
      <c r="AB253" s="79"/>
      <c r="AC253" s="79"/>
      <c r="AD253" s="79"/>
      <c r="AE253" s="79"/>
      <c r="AF253" s="79"/>
      <c r="AG253" s="79"/>
      <c r="AH253" s="79"/>
      <c r="AI253" s="79"/>
      <c r="AJ253" s="79"/>
      <c r="AK253" s="79"/>
      <c r="AL253" s="79"/>
      <c r="AM253" s="79"/>
      <c r="AN253" s="79"/>
      <c r="BC253" s="76"/>
      <c r="BR253" s="76"/>
    </row>
    <row r="254" spans="1:70" s="46" customFormat="1">
      <c r="A254" s="77"/>
      <c r="B254" s="77"/>
      <c r="C254" s="78" t="s">
        <v>47</v>
      </c>
      <c r="D254" s="82">
        <f>E252/D251*100</f>
        <v>533.30342752840363</v>
      </c>
      <c r="E254" s="79"/>
      <c r="F254" s="79"/>
      <c r="G254" s="105"/>
      <c r="H254" s="79"/>
      <c r="I254" s="79"/>
      <c r="J254" s="105"/>
      <c r="K254" s="79"/>
      <c r="L254" s="80"/>
      <c r="M254" s="79"/>
      <c r="N254" s="79"/>
      <c r="O254" s="80">
        <f>SUM(M253:R253)</f>
        <v>54.996703962533651</v>
      </c>
      <c r="Q254" s="79"/>
      <c r="R254" s="79"/>
      <c r="S254" s="79"/>
      <c r="T254" s="80"/>
      <c r="U254" s="79"/>
      <c r="V254" s="79"/>
      <c r="W254" s="79"/>
      <c r="X254" s="80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BC254" s="76"/>
      <c r="BR254" s="76"/>
    </row>
    <row r="255" spans="1:70" s="46" customFormat="1">
      <c r="A255" s="77"/>
      <c r="B255" s="77"/>
      <c r="C255" s="78"/>
      <c r="D255" s="77"/>
      <c r="E255" s="79"/>
      <c r="F255" s="79"/>
      <c r="G255" s="79"/>
      <c r="H255" s="79"/>
      <c r="I255" s="106"/>
      <c r="J255" s="79"/>
      <c r="K255" s="79"/>
      <c r="L255" s="106"/>
      <c r="M255" s="79"/>
      <c r="N255" s="79"/>
      <c r="O255" s="106"/>
      <c r="P255" s="79"/>
      <c r="Q255" s="79"/>
      <c r="R255" s="79"/>
      <c r="S255" s="79"/>
      <c r="T255" s="106"/>
      <c r="U255" s="79"/>
      <c r="V255" s="79"/>
      <c r="W255" s="79"/>
      <c r="X255" s="106"/>
      <c r="Y255" s="79"/>
      <c r="Z255" s="79"/>
      <c r="AA255" s="79"/>
      <c r="AB255" s="79"/>
      <c r="AC255" s="79"/>
      <c r="AD255" s="79"/>
      <c r="AE255" s="79"/>
      <c r="AF255" s="79"/>
      <c r="AG255" s="79"/>
      <c r="AH255" s="79"/>
      <c r="AI255" s="79"/>
      <c r="AJ255" s="79"/>
      <c r="AK255" s="79"/>
      <c r="AL255" s="79"/>
      <c r="AM255" s="79"/>
      <c r="AN255" s="79"/>
      <c r="BC255" s="76"/>
      <c r="BR255" s="76"/>
    </row>
    <row r="256" spans="1:70" s="99" customFormat="1">
      <c r="A256" s="107"/>
      <c r="B256" s="108"/>
      <c r="C256" s="109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108"/>
      <c r="AP256" s="109"/>
      <c r="AQ256" s="109"/>
      <c r="AR256" s="108"/>
      <c r="AS256" s="80"/>
      <c r="AT256" s="80"/>
      <c r="AU256" s="76"/>
      <c r="AV256" s="80"/>
      <c r="AW256" s="80"/>
      <c r="AX256" s="80"/>
      <c r="AY256" s="80"/>
      <c r="AZ256" s="80"/>
      <c r="BA256" s="80"/>
      <c r="BB256" s="80"/>
      <c r="BC256" s="76">
        <f t="shared" ref="BC256" si="324">BB256*8.36</f>
        <v>0</v>
      </c>
      <c r="BD256" s="80"/>
      <c r="BE256" s="80"/>
      <c r="BF256" s="80"/>
      <c r="BG256" s="80"/>
      <c r="BH256" s="80"/>
      <c r="BI256" s="80"/>
      <c r="BJ256" s="80"/>
      <c r="BK256" s="80"/>
      <c r="BL256" s="80"/>
      <c r="BM256" s="80"/>
      <c r="BN256" s="80"/>
      <c r="BO256" s="80"/>
      <c r="BP256" s="80"/>
      <c r="BQ256" s="80"/>
      <c r="BR256" s="75"/>
    </row>
    <row r="257" spans="1:70">
      <c r="A257" s="48" t="s">
        <v>0</v>
      </c>
      <c r="B257" s="68" t="s">
        <v>39</v>
      </c>
      <c r="C257" s="69" t="s">
        <v>1</v>
      </c>
      <c r="D257" s="70" t="s">
        <v>2</v>
      </c>
      <c r="E257" s="71" t="s">
        <v>3</v>
      </c>
      <c r="F257" s="72" t="s">
        <v>28</v>
      </c>
      <c r="G257" s="73" t="s">
        <v>4</v>
      </c>
      <c r="H257" s="72" t="s">
        <v>5</v>
      </c>
      <c r="I257" s="71" t="s">
        <v>29</v>
      </c>
      <c r="J257" s="73" t="s">
        <v>8</v>
      </c>
      <c r="K257" s="72" t="s">
        <v>9</v>
      </c>
      <c r="L257" s="71" t="s">
        <v>33</v>
      </c>
      <c r="M257" s="73" t="s">
        <v>6</v>
      </c>
      <c r="N257" s="72" t="s">
        <v>7</v>
      </c>
      <c r="O257" s="71" t="s">
        <v>32</v>
      </c>
      <c r="P257" s="72" t="s">
        <v>10</v>
      </c>
      <c r="Q257" s="72" t="s">
        <v>11</v>
      </c>
      <c r="R257" s="73" t="s">
        <v>62</v>
      </c>
      <c r="S257" s="72" t="s">
        <v>63</v>
      </c>
      <c r="T257" s="71" t="s">
        <v>64</v>
      </c>
      <c r="U257" s="72" t="s">
        <v>12</v>
      </c>
      <c r="V257" s="72" t="s">
        <v>13</v>
      </c>
      <c r="W257" s="72" t="s">
        <v>34</v>
      </c>
      <c r="X257" s="72" t="s">
        <v>35</v>
      </c>
      <c r="Y257" s="72" t="s">
        <v>14</v>
      </c>
      <c r="Z257" s="72" t="s">
        <v>15</v>
      </c>
      <c r="AA257" s="49" t="s">
        <v>30</v>
      </c>
      <c r="AB257" s="72" t="s">
        <v>31</v>
      </c>
      <c r="AC257" s="72" t="s">
        <v>18</v>
      </c>
      <c r="AD257" s="72" t="s">
        <v>17</v>
      </c>
      <c r="AE257" s="72" t="s">
        <v>38</v>
      </c>
      <c r="AF257" s="72" t="s">
        <v>16</v>
      </c>
      <c r="AG257" s="72" t="s">
        <v>19</v>
      </c>
      <c r="AH257" s="72" t="s">
        <v>20</v>
      </c>
      <c r="AI257" s="72" t="s">
        <v>21</v>
      </c>
      <c r="AJ257" s="72" t="s">
        <v>22</v>
      </c>
      <c r="AK257" s="72" t="s">
        <v>23</v>
      </c>
      <c r="AL257" s="72" t="s">
        <v>24</v>
      </c>
      <c r="AM257" s="72" t="s">
        <v>57</v>
      </c>
      <c r="AN257" s="73" t="s">
        <v>25</v>
      </c>
      <c r="AP257" s="48" t="s">
        <v>1</v>
      </c>
      <c r="AQ257" s="49" t="s">
        <v>2</v>
      </c>
      <c r="AR257" s="49" t="s">
        <v>3</v>
      </c>
      <c r="AS257" s="49" t="s">
        <v>28</v>
      </c>
      <c r="AT257" s="49" t="s">
        <v>4</v>
      </c>
      <c r="AU257" s="49" t="s">
        <v>5</v>
      </c>
      <c r="AV257" s="49" t="s">
        <v>8</v>
      </c>
      <c r="AW257" s="49" t="s">
        <v>9</v>
      </c>
      <c r="AX257" s="49" t="s">
        <v>6</v>
      </c>
      <c r="AY257" s="49" t="s">
        <v>7</v>
      </c>
      <c r="AZ257" s="49" t="s">
        <v>10</v>
      </c>
      <c r="BA257" s="49" t="s">
        <v>11</v>
      </c>
      <c r="BB257" s="49" t="s">
        <v>62</v>
      </c>
      <c r="BC257" s="49" t="s">
        <v>63</v>
      </c>
      <c r="BD257" s="49" t="s">
        <v>27</v>
      </c>
      <c r="BE257" s="49" t="s">
        <v>13</v>
      </c>
      <c r="BF257" s="49" t="s">
        <v>13</v>
      </c>
      <c r="BG257" s="49" t="s">
        <v>14</v>
      </c>
      <c r="BH257" s="49" t="s">
        <v>15</v>
      </c>
      <c r="BI257" s="49" t="s">
        <v>18</v>
      </c>
      <c r="BJ257" s="49" t="s">
        <v>17</v>
      </c>
      <c r="BK257" s="49" t="s">
        <v>16</v>
      </c>
      <c r="BL257" s="49" t="s">
        <v>19</v>
      </c>
      <c r="BM257" s="49" t="s">
        <v>20</v>
      </c>
      <c r="BN257" s="49" t="s">
        <v>21</v>
      </c>
      <c r="BO257" s="49" t="s">
        <v>22</v>
      </c>
      <c r="BP257" s="49" t="s">
        <v>23</v>
      </c>
      <c r="BQ257" s="49" t="s">
        <v>24</v>
      </c>
      <c r="BR257" s="49" t="s">
        <v>57</v>
      </c>
    </row>
    <row r="258" spans="1:70" s="46" customFormat="1">
      <c r="A258" s="46">
        <v>3</v>
      </c>
      <c r="B258" s="46">
        <v>300</v>
      </c>
      <c r="C258" s="74" t="s">
        <v>218</v>
      </c>
      <c r="D258" s="46">
        <v>75</v>
      </c>
      <c r="E258" s="75">
        <f t="shared" ref="E258:H272" si="325">AR258*($D258/$AQ258)</f>
        <v>1276.9649999999999</v>
      </c>
      <c r="F258" s="76">
        <f t="shared" si="325"/>
        <v>305.34791965566711</v>
      </c>
      <c r="G258" s="76">
        <f t="shared" si="325"/>
        <v>3.75</v>
      </c>
      <c r="H258" s="76">
        <f t="shared" si="325"/>
        <v>138.75</v>
      </c>
      <c r="I258" s="75">
        <f t="shared" ref="I258:I272" si="326">H258/$E258*100</f>
        <v>10.865607123139633</v>
      </c>
      <c r="J258" s="76">
        <f t="shared" ref="J258:K272" si="327">AV258*($D258/$AQ258)</f>
        <v>12.495000000000001</v>
      </c>
      <c r="K258" s="76">
        <f t="shared" si="327"/>
        <v>212.41500000000002</v>
      </c>
      <c r="L258" s="75">
        <f t="shared" ref="L258:L272" si="328">K258/$E258*100</f>
        <v>16.634363510354632</v>
      </c>
      <c r="M258" s="76">
        <f t="shared" ref="M258:N272" si="329">AX258*($D258/$AQ258)</f>
        <v>50.025000000000006</v>
      </c>
      <c r="N258" s="76">
        <f t="shared" si="329"/>
        <v>800.40000000000009</v>
      </c>
      <c r="O258" s="75">
        <f t="shared" ref="O258:O272" si="330">N258/$E258*100</f>
        <v>62.679869847646572</v>
      </c>
      <c r="P258" s="76">
        <f t="shared" ref="P258:R272" si="331">AZ258*($D258/$AQ258)</f>
        <v>0</v>
      </c>
      <c r="Q258" s="76">
        <f t="shared" si="331"/>
        <v>0</v>
      </c>
      <c r="R258" s="76">
        <f t="shared" si="331"/>
        <v>15</v>
      </c>
      <c r="S258" s="76">
        <f t="shared" ref="S258:S272" si="332">R258*8.36</f>
        <v>125.39999999999999</v>
      </c>
      <c r="T258" s="75">
        <f t="shared" ref="T258:T272" si="333">S258/$E258*100</f>
        <v>9.8201595188591693</v>
      </c>
      <c r="U258" s="76">
        <f t="shared" ref="U258:V272" si="334">BD258*($D258/$AQ258)</f>
        <v>0</v>
      </c>
      <c r="V258" s="76">
        <f t="shared" si="334"/>
        <v>0</v>
      </c>
      <c r="W258" s="76">
        <f t="shared" ref="W258:W272" si="335">V258*37</f>
        <v>0</v>
      </c>
      <c r="X258" s="76">
        <f t="shared" ref="X258:X272" si="336">W258/$E258*100</f>
        <v>0</v>
      </c>
      <c r="Y258" s="76">
        <f t="shared" ref="Y258:Z270" si="337">BG258*($D258/$AQ258)</f>
        <v>0</v>
      </c>
      <c r="Z258" s="76">
        <f t="shared" si="337"/>
        <v>0</v>
      </c>
      <c r="AA258" s="76" t="e">
        <f t="shared" ref="AA258:AA270" si="338">V258/Y258</f>
        <v>#DIV/0!</v>
      </c>
      <c r="AB258" s="76" t="e">
        <f t="shared" ref="AB258:AB270" si="339">V258/Z258</f>
        <v>#DIV/0!</v>
      </c>
      <c r="AC258" s="76">
        <f t="shared" ref="AC258:AD270" si="340">BI258*($D258/$AQ258)</f>
        <v>2.25</v>
      </c>
      <c r="AD258" s="76">
        <f t="shared" si="340"/>
        <v>0</v>
      </c>
      <c r="AE258" s="76" t="e">
        <f t="shared" ref="AE258:AE270" si="341">AC258/AD258</f>
        <v>#DIV/0!</v>
      </c>
      <c r="AF258" s="76">
        <f t="shared" ref="AF258:AM270" si="342">BK258*($D258/$AQ258)</f>
        <v>0</v>
      </c>
      <c r="AG258" s="76">
        <f t="shared" si="342"/>
        <v>0</v>
      </c>
      <c r="AH258" s="76">
        <f t="shared" si="342"/>
        <v>0</v>
      </c>
      <c r="AI258" s="76">
        <f t="shared" si="342"/>
        <v>0</v>
      </c>
      <c r="AJ258" s="76">
        <f t="shared" si="342"/>
        <v>0</v>
      </c>
      <c r="AK258" s="76">
        <f t="shared" si="342"/>
        <v>0</v>
      </c>
      <c r="AL258" s="76">
        <f t="shared" si="342"/>
        <v>0</v>
      </c>
      <c r="AM258" s="76">
        <f t="shared" si="342"/>
        <v>75</v>
      </c>
      <c r="AN258" s="76">
        <f t="shared" ref="AN258:AN272" si="343">E258/D258*100</f>
        <v>1702.62</v>
      </c>
      <c r="AO258" s="31"/>
      <c r="AP258" s="74" t="s">
        <v>218</v>
      </c>
      <c r="AQ258" s="46">
        <v>100</v>
      </c>
      <c r="AR258" s="76">
        <v>1702.62</v>
      </c>
      <c r="AS258" s="76">
        <f>AR258/4.182</f>
        <v>407.13055954088946</v>
      </c>
      <c r="AT258" s="76">
        <v>5</v>
      </c>
      <c r="AU258" s="76">
        <f>AT258*37</f>
        <v>185</v>
      </c>
      <c r="AV258" s="76">
        <v>16.66</v>
      </c>
      <c r="AW258" s="76">
        <f>AV258*17</f>
        <v>283.22000000000003</v>
      </c>
      <c r="AX258" s="76">
        <v>66.7</v>
      </c>
      <c r="AY258" s="76">
        <f>AX258*16</f>
        <v>1067.2</v>
      </c>
      <c r="AZ258" s="76">
        <v>0</v>
      </c>
      <c r="BA258" s="76">
        <v>0</v>
      </c>
      <c r="BB258" s="76">
        <v>20</v>
      </c>
      <c r="BC258" s="76">
        <f>BB258*8.36</f>
        <v>167.2</v>
      </c>
      <c r="BD258" s="76">
        <v>0</v>
      </c>
      <c r="BE258" s="76">
        <v>0</v>
      </c>
      <c r="BF258" s="76">
        <v>0</v>
      </c>
      <c r="BG258" s="76">
        <v>0</v>
      </c>
      <c r="BH258" s="76">
        <v>0</v>
      </c>
      <c r="BI258" s="76">
        <v>3</v>
      </c>
      <c r="BJ258" s="76">
        <v>0</v>
      </c>
      <c r="BK258" s="76">
        <v>0</v>
      </c>
      <c r="BL258" s="76">
        <v>0</v>
      </c>
      <c r="BM258" s="76">
        <v>0</v>
      </c>
      <c r="BN258" s="76">
        <v>0</v>
      </c>
      <c r="BO258" s="76">
        <v>0</v>
      </c>
      <c r="BP258" s="76">
        <v>0</v>
      </c>
      <c r="BQ258" s="76">
        <v>0</v>
      </c>
      <c r="BR258" s="76">
        <v>100</v>
      </c>
    </row>
    <row r="259" spans="1:70" s="46" customFormat="1">
      <c r="A259" s="46">
        <v>3</v>
      </c>
      <c r="B259" s="46">
        <v>300</v>
      </c>
      <c r="C259" s="74" t="s">
        <v>122</v>
      </c>
      <c r="D259" s="46">
        <v>2.7</v>
      </c>
      <c r="E259" s="75">
        <f t="shared" si="325"/>
        <v>38.642831999999999</v>
      </c>
      <c r="F259" s="76">
        <f t="shared" si="325"/>
        <v>9.2446966507177049</v>
      </c>
      <c r="G259" s="76">
        <f t="shared" si="325"/>
        <v>3.2400000000000005E-2</v>
      </c>
      <c r="H259" s="76">
        <f t="shared" si="325"/>
        <v>1.1988000000000001</v>
      </c>
      <c r="I259" s="75">
        <f t="shared" si="326"/>
        <v>3.1022571016534197</v>
      </c>
      <c r="J259" s="76">
        <f t="shared" si="327"/>
        <v>0.24030000000000004</v>
      </c>
      <c r="K259" s="76">
        <f t="shared" si="327"/>
        <v>4.0851000000000006</v>
      </c>
      <c r="L259" s="75">
        <f t="shared" si="328"/>
        <v>10.571430168472126</v>
      </c>
      <c r="M259" s="76">
        <f t="shared" si="329"/>
        <v>2.0411999999999999</v>
      </c>
      <c r="N259" s="76">
        <f t="shared" si="329"/>
        <v>32.659199999999998</v>
      </c>
      <c r="O259" s="75">
        <f t="shared" si="330"/>
        <v>84.515544823422886</v>
      </c>
      <c r="P259" s="76">
        <f t="shared" si="331"/>
        <v>0</v>
      </c>
      <c r="Q259" s="76">
        <f t="shared" si="331"/>
        <v>0</v>
      </c>
      <c r="R259" s="76">
        <f t="shared" si="331"/>
        <v>8.3700000000000011E-2</v>
      </c>
      <c r="S259" s="76">
        <f t="shared" si="332"/>
        <v>0.69973200000000002</v>
      </c>
      <c r="T259" s="75">
        <f t="shared" si="333"/>
        <v>1.8107679064515769</v>
      </c>
      <c r="U259" s="76">
        <f t="shared" si="334"/>
        <v>2.4300000000000002E-2</v>
      </c>
      <c r="V259" s="76">
        <f t="shared" si="334"/>
        <v>5.4000000000000012E-3</v>
      </c>
      <c r="W259" s="76">
        <f t="shared" si="335"/>
        <v>0.19980000000000003</v>
      </c>
      <c r="X259" s="76">
        <f t="shared" si="336"/>
        <v>0.51704285027556995</v>
      </c>
      <c r="Y259" s="76">
        <f t="shared" si="337"/>
        <v>2.7000000000000006E-3</v>
      </c>
      <c r="Z259" s="76">
        <f t="shared" si="337"/>
        <v>1.3500000000000002E-2</v>
      </c>
      <c r="AA259" s="76">
        <f t="shared" si="338"/>
        <v>2</v>
      </c>
      <c r="AB259" s="76">
        <f t="shared" si="339"/>
        <v>0.4</v>
      </c>
      <c r="AC259" s="76">
        <f t="shared" si="340"/>
        <v>3.5100000000000006E-2</v>
      </c>
      <c r="AD259" s="76">
        <f t="shared" si="340"/>
        <v>2.0061</v>
      </c>
      <c r="AE259" s="76">
        <f t="shared" si="341"/>
        <v>1.7496635262449531E-2</v>
      </c>
      <c r="AF259" s="76">
        <f t="shared" si="342"/>
        <v>0</v>
      </c>
      <c r="AG259" s="76">
        <f t="shared" si="342"/>
        <v>0.11070000000000001</v>
      </c>
      <c r="AH259" s="76">
        <f t="shared" si="342"/>
        <v>8.1000000000000013E-3</v>
      </c>
      <c r="AI259" s="76">
        <f t="shared" si="342"/>
        <v>0</v>
      </c>
      <c r="AJ259" s="76">
        <f t="shared" si="342"/>
        <v>0</v>
      </c>
      <c r="AK259" s="76">
        <f t="shared" si="342"/>
        <v>0</v>
      </c>
      <c r="AL259" s="76">
        <f t="shared" si="342"/>
        <v>0</v>
      </c>
      <c r="AM259" s="76">
        <f t="shared" si="342"/>
        <v>0</v>
      </c>
      <c r="AN259" s="76">
        <f t="shared" si="343"/>
        <v>1431.2159999999999</v>
      </c>
      <c r="AO259" s="31"/>
      <c r="AP259" s="74" t="s">
        <v>122</v>
      </c>
      <c r="AQ259" s="46">
        <v>100</v>
      </c>
      <c r="AR259" s="76">
        <v>1431.2159999999999</v>
      </c>
      <c r="AS259" s="76">
        <v>342.39617224880385</v>
      </c>
      <c r="AT259" s="76">
        <v>1.2</v>
      </c>
      <c r="AU259" s="76">
        <v>44.4</v>
      </c>
      <c r="AV259" s="76">
        <v>8.9</v>
      </c>
      <c r="AW259" s="76">
        <v>151.30000000000001</v>
      </c>
      <c r="AX259" s="76">
        <v>75.599999999999994</v>
      </c>
      <c r="AY259" s="76">
        <v>1209.5999999999999</v>
      </c>
      <c r="AZ259" s="76">
        <v>0</v>
      </c>
      <c r="BA259" s="76">
        <v>0</v>
      </c>
      <c r="BB259" s="76">
        <v>3.1</v>
      </c>
      <c r="BC259" s="76">
        <v>25.916</v>
      </c>
      <c r="BD259" s="76">
        <v>0.9</v>
      </c>
      <c r="BE259" s="76">
        <v>0.2</v>
      </c>
      <c r="BF259" s="76">
        <v>7.4</v>
      </c>
      <c r="BG259" s="76">
        <v>0.1</v>
      </c>
      <c r="BH259" s="76">
        <v>0.5</v>
      </c>
      <c r="BI259" s="76">
        <v>1.3</v>
      </c>
      <c r="BJ259" s="76">
        <v>74.3</v>
      </c>
      <c r="BK259" s="76">
        <v>0</v>
      </c>
      <c r="BL259" s="76">
        <v>4.0999999999999996</v>
      </c>
      <c r="BM259" s="76">
        <v>0.3</v>
      </c>
      <c r="BN259" s="76">
        <v>0</v>
      </c>
      <c r="BO259" s="76">
        <v>0</v>
      </c>
      <c r="BP259" s="76">
        <v>0</v>
      </c>
      <c r="BQ259" s="76">
        <v>0</v>
      </c>
      <c r="BR259" s="76">
        <v>0</v>
      </c>
    </row>
    <row r="260" spans="1:70" s="46" customFormat="1">
      <c r="A260" s="46">
        <v>3</v>
      </c>
      <c r="B260" s="46">
        <v>300</v>
      </c>
      <c r="C260" s="74" t="s">
        <v>244</v>
      </c>
      <c r="D260" s="46">
        <v>95.9</v>
      </c>
      <c r="E260" s="75">
        <f t="shared" si="325"/>
        <v>134.06820000000002</v>
      </c>
      <c r="F260" s="76">
        <f t="shared" si="325"/>
        <v>32.073732057416272</v>
      </c>
      <c r="G260" s="76">
        <f t="shared" si="325"/>
        <v>9.5900000000000013E-2</v>
      </c>
      <c r="H260" s="76">
        <f t="shared" si="325"/>
        <v>3.5483000000000002</v>
      </c>
      <c r="I260" s="75">
        <f t="shared" si="326"/>
        <v>2.6466380543633763</v>
      </c>
      <c r="J260" s="76">
        <f t="shared" si="327"/>
        <v>3.1647000000000003</v>
      </c>
      <c r="K260" s="76">
        <f t="shared" si="327"/>
        <v>53.799900000000001</v>
      </c>
      <c r="L260" s="75">
        <f t="shared" si="328"/>
        <v>40.128755364806864</v>
      </c>
      <c r="M260" s="76">
        <f t="shared" si="329"/>
        <v>4.7949999999999999</v>
      </c>
      <c r="N260" s="76">
        <f t="shared" si="329"/>
        <v>76.72</v>
      </c>
      <c r="O260" s="75">
        <f t="shared" si="330"/>
        <v>57.22460658082975</v>
      </c>
      <c r="P260" s="76">
        <f t="shared" si="331"/>
        <v>0</v>
      </c>
      <c r="Q260" s="76">
        <f t="shared" si="331"/>
        <v>0</v>
      </c>
      <c r="R260" s="76">
        <f t="shared" si="331"/>
        <v>0</v>
      </c>
      <c r="S260" s="76">
        <f t="shared" si="332"/>
        <v>0</v>
      </c>
      <c r="T260" s="75">
        <f t="shared" si="333"/>
        <v>0</v>
      </c>
      <c r="U260" s="76">
        <f t="shared" si="334"/>
        <v>0.13186250000000002</v>
      </c>
      <c r="V260" s="76">
        <f t="shared" si="334"/>
        <v>9.5900000000000013E-2</v>
      </c>
      <c r="W260" s="76">
        <f t="shared" si="335"/>
        <v>3.5483000000000007</v>
      </c>
      <c r="X260" s="76">
        <f t="shared" si="336"/>
        <v>2.6466380543633763</v>
      </c>
      <c r="Y260" s="76">
        <f t="shared" si="337"/>
        <v>0</v>
      </c>
      <c r="Z260" s="76">
        <f t="shared" si="337"/>
        <v>0</v>
      </c>
      <c r="AA260" s="76" t="e">
        <f t="shared" si="338"/>
        <v>#DIV/0!</v>
      </c>
      <c r="AB260" s="76" t="e">
        <f t="shared" si="339"/>
        <v>#DIV/0!</v>
      </c>
      <c r="AC260" s="76">
        <f t="shared" si="340"/>
        <v>4.7949999999999999</v>
      </c>
      <c r="AD260" s="76">
        <f t="shared" si="340"/>
        <v>0</v>
      </c>
      <c r="AE260" s="76" t="e">
        <f t="shared" si="341"/>
        <v>#DIV/0!</v>
      </c>
      <c r="AF260" s="76">
        <f t="shared" si="342"/>
        <v>1.9180000000000001</v>
      </c>
      <c r="AG260" s="76">
        <f t="shared" si="342"/>
        <v>0</v>
      </c>
      <c r="AH260" s="76">
        <f t="shared" si="342"/>
        <v>0</v>
      </c>
      <c r="AI260" s="76">
        <f t="shared" si="342"/>
        <v>0.95900000000000007</v>
      </c>
      <c r="AJ260" s="76">
        <f t="shared" si="342"/>
        <v>0</v>
      </c>
      <c r="AK260" s="76">
        <f t="shared" si="342"/>
        <v>0</v>
      </c>
      <c r="AL260" s="76">
        <f t="shared" si="342"/>
        <v>0.95900000000000007</v>
      </c>
      <c r="AM260" s="76">
        <f t="shared" si="342"/>
        <v>0</v>
      </c>
      <c r="AN260" s="76">
        <f t="shared" si="343"/>
        <v>139.80000000000001</v>
      </c>
      <c r="AO260" s="31"/>
      <c r="AP260" s="74" t="s">
        <v>244</v>
      </c>
      <c r="AQ260" s="46">
        <v>100</v>
      </c>
      <c r="AR260" s="76">
        <v>139.80000000000001</v>
      </c>
      <c r="AS260" s="76">
        <v>33.444976076555029</v>
      </c>
      <c r="AT260" s="76">
        <v>0.1</v>
      </c>
      <c r="AU260" s="76">
        <v>3.7</v>
      </c>
      <c r="AV260" s="76">
        <v>3.3</v>
      </c>
      <c r="AW260" s="76">
        <v>56.099999999999994</v>
      </c>
      <c r="AX260" s="76">
        <v>5</v>
      </c>
      <c r="AY260" s="76">
        <v>80</v>
      </c>
      <c r="AZ260" s="76">
        <v>0</v>
      </c>
      <c r="BA260" s="76">
        <v>0</v>
      </c>
      <c r="BB260" s="76">
        <v>0</v>
      </c>
      <c r="BC260" s="76">
        <v>0</v>
      </c>
      <c r="BD260" s="76">
        <v>0.13750000000000001</v>
      </c>
      <c r="BE260" s="76">
        <v>0.1</v>
      </c>
      <c r="BF260" s="76">
        <v>3.7</v>
      </c>
      <c r="BG260" s="76">
        <v>0</v>
      </c>
      <c r="BH260" s="76">
        <v>0</v>
      </c>
      <c r="BI260" s="76">
        <v>5</v>
      </c>
      <c r="BJ260" s="76">
        <v>0</v>
      </c>
      <c r="BK260" s="76">
        <v>2</v>
      </c>
      <c r="BL260" s="76">
        <v>0</v>
      </c>
      <c r="BM260" s="76">
        <v>0</v>
      </c>
      <c r="BN260" s="76">
        <v>1</v>
      </c>
      <c r="BO260" s="76">
        <v>0</v>
      </c>
      <c r="BP260" s="76">
        <v>0</v>
      </c>
      <c r="BQ260" s="76">
        <v>1</v>
      </c>
      <c r="BR260" s="76">
        <v>0</v>
      </c>
    </row>
    <row r="261" spans="1:70" s="46" customFormat="1">
      <c r="A261" s="46">
        <v>3</v>
      </c>
      <c r="B261" s="46">
        <v>300</v>
      </c>
      <c r="C261" s="74" t="s">
        <v>85</v>
      </c>
      <c r="D261" s="46">
        <v>14.4</v>
      </c>
      <c r="E261" s="75">
        <f t="shared" si="325"/>
        <v>95.58720000000001</v>
      </c>
      <c r="F261" s="76">
        <f t="shared" si="325"/>
        <v>22.86775119617225</v>
      </c>
      <c r="G261" s="76">
        <f t="shared" si="325"/>
        <v>1.6704000000000001</v>
      </c>
      <c r="H261" s="76">
        <f t="shared" si="325"/>
        <v>61.804800000000007</v>
      </c>
      <c r="I261" s="75">
        <f t="shared" si="326"/>
        <v>64.658029526965947</v>
      </c>
      <c r="J261" s="76">
        <f t="shared" si="327"/>
        <v>1.9872000000000003</v>
      </c>
      <c r="K261" s="76">
        <f t="shared" si="327"/>
        <v>33.78240000000001</v>
      </c>
      <c r="L261" s="75">
        <f t="shared" si="328"/>
        <v>35.341970473034053</v>
      </c>
      <c r="M261" s="76">
        <f t="shared" si="329"/>
        <v>0</v>
      </c>
      <c r="N261" s="76">
        <f t="shared" si="329"/>
        <v>0</v>
      </c>
      <c r="O261" s="75">
        <f t="shared" si="330"/>
        <v>0</v>
      </c>
      <c r="P261" s="76">
        <f t="shared" si="331"/>
        <v>0</v>
      </c>
      <c r="Q261" s="76">
        <f t="shared" si="331"/>
        <v>0</v>
      </c>
      <c r="R261" s="76">
        <f t="shared" si="331"/>
        <v>0</v>
      </c>
      <c r="S261" s="76">
        <f t="shared" si="332"/>
        <v>0</v>
      </c>
      <c r="T261" s="75">
        <f t="shared" si="333"/>
        <v>0</v>
      </c>
      <c r="U261" s="76">
        <f t="shared" si="334"/>
        <v>5.4000000000000006E-2</v>
      </c>
      <c r="V261" s="76">
        <f t="shared" si="334"/>
        <v>0.47520000000000001</v>
      </c>
      <c r="W261" s="76">
        <f t="shared" si="335"/>
        <v>17.5824</v>
      </c>
      <c r="X261" s="76">
        <f t="shared" si="336"/>
        <v>18.394094606809279</v>
      </c>
      <c r="Y261" s="76">
        <f t="shared" si="337"/>
        <v>0.72000000000000008</v>
      </c>
      <c r="Z261" s="76">
        <f t="shared" si="337"/>
        <v>0.18720000000000003</v>
      </c>
      <c r="AA261" s="76">
        <f t="shared" si="338"/>
        <v>0.65999999999999992</v>
      </c>
      <c r="AB261" s="76">
        <f t="shared" si="339"/>
        <v>2.5384615384615379</v>
      </c>
      <c r="AC261" s="76">
        <f t="shared" si="340"/>
        <v>0</v>
      </c>
      <c r="AD261" s="76">
        <f t="shared" si="340"/>
        <v>0</v>
      </c>
      <c r="AE261" s="76" t="e">
        <f t="shared" si="341"/>
        <v>#DIV/0!</v>
      </c>
      <c r="AF261" s="76">
        <f t="shared" si="342"/>
        <v>59.760000000000005</v>
      </c>
      <c r="AG261" s="76">
        <f t="shared" si="342"/>
        <v>0</v>
      </c>
      <c r="AH261" s="76">
        <f t="shared" si="342"/>
        <v>0.17280000000000001</v>
      </c>
      <c r="AI261" s="76">
        <f t="shared" si="342"/>
        <v>0</v>
      </c>
      <c r="AJ261" s="76">
        <f t="shared" si="342"/>
        <v>0.27360000000000001</v>
      </c>
      <c r="AK261" s="76">
        <f t="shared" si="342"/>
        <v>0</v>
      </c>
      <c r="AL261" s="76">
        <f t="shared" si="342"/>
        <v>29.520000000000003</v>
      </c>
      <c r="AM261" s="76">
        <f t="shared" si="342"/>
        <v>0</v>
      </c>
      <c r="AN261" s="76">
        <f t="shared" si="343"/>
        <v>663.80000000000007</v>
      </c>
      <c r="AO261" s="31"/>
      <c r="AP261" s="74" t="s">
        <v>85</v>
      </c>
      <c r="AQ261" s="46">
        <v>100</v>
      </c>
      <c r="AR261" s="76">
        <v>663.8</v>
      </c>
      <c r="AS261" s="76">
        <v>158.80382775119617</v>
      </c>
      <c r="AT261" s="76">
        <v>11.6</v>
      </c>
      <c r="AU261" s="76">
        <v>429.2</v>
      </c>
      <c r="AV261" s="76">
        <v>13.8</v>
      </c>
      <c r="AW261" s="76">
        <v>234.60000000000002</v>
      </c>
      <c r="AX261" s="76">
        <v>0</v>
      </c>
      <c r="AY261" s="76">
        <v>0</v>
      </c>
      <c r="AZ261" s="76">
        <v>0</v>
      </c>
      <c r="BA261" s="76">
        <v>0</v>
      </c>
      <c r="BB261" s="76">
        <v>0</v>
      </c>
      <c r="BC261" s="76">
        <v>0</v>
      </c>
      <c r="BD261" s="76">
        <v>0.375</v>
      </c>
      <c r="BE261" s="76">
        <v>3.3</v>
      </c>
      <c r="BF261" s="76">
        <v>122.1</v>
      </c>
      <c r="BG261" s="76">
        <v>5</v>
      </c>
      <c r="BH261" s="76">
        <v>1.3</v>
      </c>
      <c r="BI261" s="76">
        <v>0</v>
      </c>
      <c r="BJ261" s="76">
        <v>0</v>
      </c>
      <c r="BK261" s="76">
        <v>415</v>
      </c>
      <c r="BL261" s="76">
        <v>0</v>
      </c>
      <c r="BM261" s="76">
        <v>1.2</v>
      </c>
      <c r="BN261" s="76">
        <v>0</v>
      </c>
      <c r="BO261" s="76">
        <v>1.9</v>
      </c>
      <c r="BP261" s="76">
        <v>0</v>
      </c>
      <c r="BQ261" s="76">
        <v>205</v>
      </c>
      <c r="BR261" s="76">
        <v>0</v>
      </c>
    </row>
    <row r="262" spans="1:70" s="46" customFormat="1">
      <c r="A262" s="46">
        <v>3</v>
      </c>
      <c r="B262" s="46">
        <v>300</v>
      </c>
      <c r="C262" s="74" t="s">
        <v>108</v>
      </c>
      <c r="D262" s="46">
        <v>6.7</v>
      </c>
      <c r="E262" s="75">
        <f t="shared" si="325"/>
        <v>247.63200000000001</v>
      </c>
      <c r="F262" s="76">
        <f t="shared" si="325"/>
        <v>60.233000000000004</v>
      </c>
      <c r="G262" s="76">
        <f t="shared" si="325"/>
        <v>6.6933000000000007</v>
      </c>
      <c r="H262" s="76">
        <f t="shared" si="325"/>
        <v>247.65210000000002</v>
      </c>
      <c r="I262" s="75">
        <f t="shared" si="326"/>
        <v>100.00811688311688</v>
      </c>
      <c r="J262" s="76">
        <f t="shared" si="327"/>
        <v>0</v>
      </c>
      <c r="K262" s="76">
        <f t="shared" si="327"/>
        <v>0</v>
      </c>
      <c r="L262" s="75">
        <f t="shared" si="328"/>
        <v>0</v>
      </c>
      <c r="M262" s="76">
        <f t="shared" si="329"/>
        <v>0</v>
      </c>
      <c r="N262" s="76">
        <f t="shared" si="329"/>
        <v>0</v>
      </c>
      <c r="O262" s="75">
        <f t="shared" si="330"/>
        <v>0</v>
      </c>
      <c r="P262" s="76">
        <f t="shared" si="331"/>
        <v>0</v>
      </c>
      <c r="Q262" s="76">
        <f t="shared" si="331"/>
        <v>0</v>
      </c>
      <c r="R262" s="76">
        <f t="shared" si="331"/>
        <v>0</v>
      </c>
      <c r="S262" s="76">
        <f t="shared" si="332"/>
        <v>0</v>
      </c>
      <c r="T262" s="75">
        <f t="shared" si="333"/>
        <v>0</v>
      </c>
      <c r="U262" s="76">
        <f t="shared" si="334"/>
        <v>0</v>
      </c>
      <c r="V262" s="76">
        <f t="shared" si="334"/>
        <v>0.80400000000000005</v>
      </c>
      <c r="W262" s="76">
        <f t="shared" si="335"/>
        <v>29.748000000000001</v>
      </c>
      <c r="X262" s="76">
        <f t="shared" si="336"/>
        <v>12.012987012987013</v>
      </c>
      <c r="Y262" s="76">
        <f t="shared" si="337"/>
        <v>1.3533999999999999</v>
      </c>
      <c r="Z262" s="76">
        <f t="shared" si="337"/>
        <v>4.2210000000000001</v>
      </c>
      <c r="AA262" s="76">
        <f t="shared" si="338"/>
        <v>0.59405940594059414</v>
      </c>
      <c r="AB262" s="76">
        <f t="shared" si="339"/>
        <v>0.19047619047619049</v>
      </c>
      <c r="AC262" s="76">
        <f t="shared" si="340"/>
        <v>0</v>
      </c>
      <c r="AD262" s="76">
        <f t="shared" si="340"/>
        <v>0</v>
      </c>
      <c r="AE262" s="76" t="e">
        <f t="shared" si="341"/>
        <v>#DIV/0!</v>
      </c>
      <c r="AF262" s="76">
        <f t="shared" si="342"/>
        <v>0</v>
      </c>
      <c r="AG262" s="76">
        <f t="shared" si="342"/>
        <v>0</v>
      </c>
      <c r="AH262" s="76">
        <f t="shared" si="342"/>
        <v>3.2977400000000001</v>
      </c>
      <c r="AI262" s="76">
        <f t="shared" si="342"/>
        <v>0</v>
      </c>
      <c r="AJ262" s="76">
        <f t="shared" si="342"/>
        <v>0</v>
      </c>
      <c r="AK262" s="76">
        <f t="shared" si="342"/>
        <v>0</v>
      </c>
      <c r="AL262" s="76">
        <f t="shared" si="342"/>
        <v>0</v>
      </c>
      <c r="AM262" s="76">
        <f t="shared" si="342"/>
        <v>0</v>
      </c>
      <c r="AN262" s="76">
        <f t="shared" si="343"/>
        <v>3696</v>
      </c>
      <c r="AO262" s="31"/>
      <c r="AP262" s="74" t="s">
        <v>108</v>
      </c>
      <c r="AQ262" s="46">
        <v>100</v>
      </c>
      <c r="AR262" s="76">
        <v>3696</v>
      </c>
      <c r="AS262" s="76">
        <v>899</v>
      </c>
      <c r="AT262" s="76">
        <v>99.9</v>
      </c>
      <c r="AU262" s="76">
        <v>3696.3</v>
      </c>
      <c r="AV262" s="76">
        <v>0</v>
      </c>
      <c r="AW262" s="76">
        <v>0</v>
      </c>
      <c r="AX262" s="76">
        <v>0</v>
      </c>
      <c r="AY262" s="76">
        <v>0</v>
      </c>
      <c r="AZ262" s="76">
        <v>0</v>
      </c>
      <c r="BA262" s="76">
        <v>0</v>
      </c>
      <c r="BB262" s="76">
        <v>0</v>
      </c>
      <c r="BC262" s="76">
        <v>0</v>
      </c>
      <c r="BD262" s="76">
        <v>0</v>
      </c>
      <c r="BE262" s="76">
        <v>12</v>
      </c>
      <c r="BF262" s="76">
        <f>BE262*37</f>
        <v>444</v>
      </c>
      <c r="BG262" s="76">
        <v>20.2</v>
      </c>
      <c r="BH262" s="76">
        <v>63</v>
      </c>
      <c r="BI262" s="76">
        <v>0</v>
      </c>
      <c r="BJ262" s="76">
        <v>0</v>
      </c>
      <c r="BK262" s="76">
        <v>0</v>
      </c>
      <c r="BL262" s="76">
        <v>0</v>
      </c>
      <c r="BM262" s="76">
        <v>49.22</v>
      </c>
      <c r="BN262" s="76">
        <v>0</v>
      </c>
      <c r="BO262" s="76">
        <v>0</v>
      </c>
      <c r="BP262" s="76">
        <v>0</v>
      </c>
      <c r="BQ262" s="76">
        <v>0</v>
      </c>
      <c r="BR262" s="76">
        <v>0</v>
      </c>
    </row>
    <row r="263" spans="1:70" s="46" customFormat="1">
      <c r="A263" s="46">
        <v>3</v>
      </c>
      <c r="B263" s="46">
        <v>300</v>
      </c>
      <c r="C263" s="74" t="s">
        <v>237</v>
      </c>
      <c r="D263" s="46">
        <v>5</v>
      </c>
      <c r="E263" s="75">
        <f t="shared" si="325"/>
        <v>79.400000000000006</v>
      </c>
      <c r="F263" s="76">
        <f t="shared" si="325"/>
        <v>18.900000000000002</v>
      </c>
      <c r="G263" s="76">
        <f t="shared" si="325"/>
        <v>0.22000000000000003</v>
      </c>
      <c r="H263" s="76">
        <f t="shared" si="325"/>
        <v>8.14</v>
      </c>
      <c r="I263" s="75">
        <f t="shared" si="326"/>
        <v>10.251889168765743</v>
      </c>
      <c r="J263" s="76">
        <f t="shared" si="327"/>
        <v>0.66500000000000004</v>
      </c>
      <c r="K263" s="76">
        <f t="shared" si="327"/>
        <v>11.305000000000001</v>
      </c>
      <c r="L263" s="75">
        <f t="shared" si="328"/>
        <v>14.238035264483628</v>
      </c>
      <c r="M263" s="76">
        <f t="shared" si="329"/>
        <v>3.665</v>
      </c>
      <c r="N263" s="76">
        <f t="shared" si="329"/>
        <v>58.64</v>
      </c>
      <c r="O263" s="75">
        <f t="shared" si="330"/>
        <v>73.853904282115863</v>
      </c>
      <c r="P263" s="76">
        <f t="shared" si="331"/>
        <v>0</v>
      </c>
      <c r="Q263" s="76">
        <f t="shared" si="331"/>
        <v>0</v>
      </c>
      <c r="R263" s="76">
        <f t="shared" si="331"/>
        <v>0.22500000000000001</v>
      </c>
      <c r="S263" s="76">
        <f t="shared" si="332"/>
        <v>1.881</v>
      </c>
      <c r="T263" s="75">
        <f t="shared" si="333"/>
        <v>2.3690176322418135</v>
      </c>
      <c r="U263" s="76">
        <f t="shared" si="334"/>
        <v>0</v>
      </c>
      <c r="V263" s="76">
        <f t="shared" si="334"/>
        <v>0</v>
      </c>
      <c r="W263" s="76">
        <f t="shared" si="335"/>
        <v>0</v>
      </c>
      <c r="X263" s="76">
        <f t="shared" si="336"/>
        <v>0</v>
      </c>
      <c r="Y263" s="76">
        <f t="shared" si="337"/>
        <v>0</v>
      </c>
      <c r="Z263" s="76">
        <f t="shared" si="337"/>
        <v>0</v>
      </c>
      <c r="AA263" s="76" t="e">
        <f t="shared" si="338"/>
        <v>#DIV/0!</v>
      </c>
      <c r="AB263" s="76" t="e">
        <f t="shared" si="339"/>
        <v>#DIV/0!</v>
      </c>
      <c r="AC263" s="76">
        <f t="shared" si="340"/>
        <v>0</v>
      </c>
      <c r="AD263" s="76">
        <f t="shared" si="340"/>
        <v>0</v>
      </c>
      <c r="AE263" s="76" t="e">
        <f t="shared" si="341"/>
        <v>#DIV/0!</v>
      </c>
      <c r="AF263" s="76">
        <f t="shared" si="342"/>
        <v>0</v>
      </c>
      <c r="AG263" s="76">
        <f t="shared" si="342"/>
        <v>0</v>
      </c>
      <c r="AH263" s="76">
        <f t="shared" si="342"/>
        <v>0</v>
      </c>
      <c r="AI263" s="76">
        <f t="shared" si="342"/>
        <v>0</v>
      </c>
      <c r="AJ263" s="76">
        <f t="shared" si="342"/>
        <v>0</v>
      </c>
      <c r="AK263" s="76">
        <f t="shared" si="342"/>
        <v>0</v>
      </c>
      <c r="AL263" s="76">
        <f t="shared" si="342"/>
        <v>0</v>
      </c>
      <c r="AM263" s="76">
        <f t="shared" si="342"/>
        <v>5</v>
      </c>
      <c r="AN263" s="76">
        <f t="shared" si="343"/>
        <v>1588</v>
      </c>
      <c r="AO263" s="31"/>
      <c r="AP263" s="74" t="s">
        <v>237</v>
      </c>
      <c r="AQ263" s="46">
        <v>100</v>
      </c>
      <c r="AR263" s="76">
        <v>1588</v>
      </c>
      <c r="AS263" s="76">
        <v>378</v>
      </c>
      <c r="AT263" s="76">
        <v>4.4000000000000004</v>
      </c>
      <c r="AU263" s="76">
        <f>AT263*37</f>
        <v>162.80000000000001</v>
      </c>
      <c r="AV263" s="76">
        <v>13.3</v>
      </c>
      <c r="AW263" s="76">
        <f>AV263*17</f>
        <v>226.10000000000002</v>
      </c>
      <c r="AX263" s="76">
        <v>73.3</v>
      </c>
      <c r="AY263" s="76">
        <f>AX263*16</f>
        <v>1172.8</v>
      </c>
      <c r="AZ263" s="76">
        <v>0</v>
      </c>
      <c r="BA263" s="76">
        <v>0</v>
      </c>
      <c r="BB263" s="76">
        <v>4.5</v>
      </c>
      <c r="BC263" s="76">
        <f>BB263*8.36</f>
        <v>37.619999999999997</v>
      </c>
      <c r="BD263" s="76">
        <v>0</v>
      </c>
      <c r="BE263" s="76"/>
      <c r="BF263" s="76"/>
      <c r="BG263" s="76"/>
      <c r="BH263" s="76"/>
      <c r="BI263" s="76"/>
      <c r="BJ263" s="76">
        <v>0</v>
      </c>
      <c r="BK263" s="76">
        <v>0</v>
      </c>
      <c r="BL263" s="76">
        <v>0</v>
      </c>
      <c r="BM263" s="76">
        <v>0</v>
      </c>
      <c r="BN263" s="76">
        <v>0</v>
      </c>
      <c r="BO263" s="76">
        <v>0</v>
      </c>
      <c r="BP263" s="76">
        <v>0</v>
      </c>
      <c r="BQ263" s="76">
        <v>0</v>
      </c>
      <c r="BR263" s="76">
        <v>100</v>
      </c>
    </row>
    <row r="264" spans="1:70" s="46" customFormat="1">
      <c r="A264" s="46">
        <v>3</v>
      </c>
      <c r="B264" s="46">
        <v>300</v>
      </c>
      <c r="C264" s="74" t="s">
        <v>210</v>
      </c>
      <c r="D264" s="46">
        <v>100</v>
      </c>
      <c r="E264" s="75">
        <f t="shared" si="325"/>
        <v>137</v>
      </c>
      <c r="F264" s="76">
        <f t="shared" si="325"/>
        <v>32</v>
      </c>
      <c r="G264" s="76">
        <f t="shared" si="325"/>
        <v>0.1</v>
      </c>
      <c r="H264" s="76">
        <f t="shared" si="325"/>
        <v>3.7</v>
      </c>
      <c r="I264" s="75">
        <f t="shared" si="326"/>
        <v>2.7007299270072993</v>
      </c>
      <c r="J264" s="76">
        <f t="shared" si="327"/>
        <v>0.9</v>
      </c>
      <c r="K264" s="76">
        <f t="shared" si="327"/>
        <v>15.3</v>
      </c>
      <c r="L264" s="75">
        <f t="shared" si="328"/>
        <v>11.167883211678832</v>
      </c>
      <c r="M264" s="76">
        <f t="shared" si="329"/>
        <v>7.4</v>
      </c>
      <c r="N264" s="76">
        <f t="shared" si="329"/>
        <v>118.4</v>
      </c>
      <c r="O264" s="75">
        <f t="shared" si="330"/>
        <v>86.423357664233578</v>
      </c>
      <c r="P264" s="76">
        <f t="shared" si="331"/>
        <v>0</v>
      </c>
      <c r="Q264" s="76">
        <f t="shared" si="331"/>
        <v>0</v>
      </c>
      <c r="R264" s="76">
        <f t="shared" si="331"/>
        <v>1.3</v>
      </c>
      <c r="S264" s="76">
        <f t="shared" si="332"/>
        <v>10.868</v>
      </c>
      <c r="T264" s="75">
        <f t="shared" si="333"/>
        <v>7.9328467153284681</v>
      </c>
      <c r="U264" s="76">
        <f t="shared" si="334"/>
        <v>0</v>
      </c>
      <c r="V264" s="76">
        <f t="shared" si="334"/>
        <v>0</v>
      </c>
      <c r="W264" s="76">
        <f t="shared" si="335"/>
        <v>0</v>
      </c>
      <c r="X264" s="76">
        <f t="shared" si="336"/>
        <v>0</v>
      </c>
      <c r="Y264" s="76">
        <f t="shared" si="337"/>
        <v>0</v>
      </c>
      <c r="Z264" s="76">
        <f t="shared" si="337"/>
        <v>0</v>
      </c>
      <c r="AA264" s="76" t="e">
        <f t="shared" si="338"/>
        <v>#DIV/0!</v>
      </c>
      <c r="AB264" s="76" t="e">
        <f t="shared" si="339"/>
        <v>#DIV/0!</v>
      </c>
      <c r="AC264" s="76">
        <f t="shared" si="340"/>
        <v>3.9</v>
      </c>
      <c r="AD264" s="76">
        <f t="shared" si="340"/>
        <v>0</v>
      </c>
      <c r="AE264" s="76" t="e">
        <f t="shared" si="341"/>
        <v>#DIV/0!</v>
      </c>
      <c r="AF264" s="76">
        <f t="shared" si="342"/>
        <v>0</v>
      </c>
      <c r="AG264" s="76">
        <f t="shared" si="342"/>
        <v>0</v>
      </c>
      <c r="AH264" s="76">
        <f t="shared" si="342"/>
        <v>0</v>
      </c>
      <c r="AI264" s="76">
        <f t="shared" si="342"/>
        <v>0</v>
      </c>
      <c r="AJ264" s="76">
        <f t="shared" si="342"/>
        <v>0</v>
      </c>
      <c r="AK264" s="76">
        <f t="shared" si="342"/>
        <v>0</v>
      </c>
      <c r="AL264" s="76">
        <f t="shared" si="342"/>
        <v>0</v>
      </c>
      <c r="AM264" s="76">
        <f t="shared" si="342"/>
        <v>0</v>
      </c>
      <c r="AN264" s="76">
        <f t="shared" si="343"/>
        <v>137</v>
      </c>
      <c r="AO264" s="31"/>
      <c r="AP264" s="74" t="s">
        <v>210</v>
      </c>
      <c r="AQ264" s="46">
        <v>100</v>
      </c>
      <c r="AR264" s="76">
        <v>137</v>
      </c>
      <c r="AS264" s="76">
        <v>32</v>
      </c>
      <c r="AT264" s="76">
        <v>0.1</v>
      </c>
      <c r="AU264" s="76">
        <v>3.7</v>
      </c>
      <c r="AV264" s="76">
        <v>0.9</v>
      </c>
      <c r="AW264" s="76">
        <v>15.3</v>
      </c>
      <c r="AX264" s="76">
        <v>7.4</v>
      </c>
      <c r="AY264" s="76">
        <v>118.4</v>
      </c>
      <c r="AZ264" s="76">
        <v>0</v>
      </c>
      <c r="BA264" s="76">
        <v>0</v>
      </c>
      <c r="BB264" s="76">
        <v>1.3</v>
      </c>
      <c r="BC264" s="76">
        <v>10.868</v>
      </c>
      <c r="BD264" s="76">
        <v>0</v>
      </c>
      <c r="BE264" s="76">
        <v>0</v>
      </c>
      <c r="BF264" s="76">
        <v>0</v>
      </c>
      <c r="BG264" s="76">
        <v>0</v>
      </c>
      <c r="BH264" s="76">
        <v>0</v>
      </c>
      <c r="BI264" s="76">
        <v>3.9</v>
      </c>
      <c r="BJ264" s="76">
        <v>0</v>
      </c>
      <c r="BK264" s="76">
        <v>0</v>
      </c>
      <c r="BL264" s="76">
        <v>0</v>
      </c>
      <c r="BM264" s="76">
        <v>0</v>
      </c>
      <c r="BN264" s="76">
        <v>0</v>
      </c>
      <c r="BO264" s="76">
        <v>0</v>
      </c>
      <c r="BP264" s="76">
        <v>0</v>
      </c>
      <c r="BQ264" s="76">
        <v>0</v>
      </c>
      <c r="BR264" s="76">
        <v>0</v>
      </c>
    </row>
    <row r="265" spans="1:70" s="46" customFormat="1">
      <c r="A265" s="46">
        <v>3</v>
      </c>
      <c r="B265" s="46">
        <v>300</v>
      </c>
      <c r="C265" s="74" t="s">
        <v>68</v>
      </c>
      <c r="D265" s="46">
        <v>0.1</v>
      </c>
      <c r="E265" s="75">
        <f t="shared" si="325"/>
        <v>0.30740000000000001</v>
      </c>
      <c r="F265" s="76">
        <f t="shared" si="325"/>
        <v>7.3540669856459337E-2</v>
      </c>
      <c r="G265" s="76">
        <f t="shared" si="325"/>
        <v>3.3E-3</v>
      </c>
      <c r="H265" s="76">
        <f t="shared" si="325"/>
        <v>0.1221</v>
      </c>
      <c r="I265" s="75">
        <f t="shared" si="326"/>
        <v>39.720234222511387</v>
      </c>
      <c r="J265" s="76">
        <f t="shared" si="327"/>
        <v>1.09E-2</v>
      </c>
      <c r="K265" s="76">
        <f t="shared" si="327"/>
        <v>0.18530000000000002</v>
      </c>
      <c r="L265" s="75">
        <f t="shared" si="328"/>
        <v>60.279765777488613</v>
      </c>
      <c r="M265" s="76">
        <f t="shared" si="329"/>
        <v>0</v>
      </c>
      <c r="N265" s="76">
        <f t="shared" si="329"/>
        <v>0</v>
      </c>
      <c r="O265" s="75">
        <f t="shared" si="330"/>
        <v>0</v>
      </c>
      <c r="P265" s="76">
        <f t="shared" si="331"/>
        <v>0</v>
      </c>
      <c r="Q265" s="76">
        <f t="shared" si="331"/>
        <v>0</v>
      </c>
      <c r="R265" s="76">
        <f t="shared" si="331"/>
        <v>0</v>
      </c>
      <c r="S265" s="76">
        <f t="shared" si="332"/>
        <v>0</v>
      </c>
      <c r="T265" s="75">
        <f t="shared" si="333"/>
        <v>0</v>
      </c>
      <c r="U265" s="76">
        <f t="shared" si="334"/>
        <v>1.1E-4</v>
      </c>
      <c r="V265" s="76">
        <f t="shared" si="334"/>
        <v>0</v>
      </c>
      <c r="W265" s="76">
        <f t="shared" si="335"/>
        <v>0</v>
      </c>
      <c r="X265" s="76">
        <f t="shared" si="336"/>
        <v>0</v>
      </c>
      <c r="Y265" s="76">
        <f t="shared" si="337"/>
        <v>0</v>
      </c>
      <c r="Z265" s="76">
        <f t="shared" si="337"/>
        <v>0</v>
      </c>
      <c r="AA265" s="76" t="e">
        <f t="shared" si="338"/>
        <v>#DIV/0!</v>
      </c>
      <c r="AB265" s="76" t="e">
        <f t="shared" si="339"/>
        <v>#DIV/0!</v>
      </c>
      <c r="AC265" s="76">
        <f t="shared" si="340"/>
        <v>0</v>
      </c>
      <c r="AD265" s="76">
        <f t="shared" si="340"/>
        <v>0</v>
      </c>
      <c r="AE265" s="76" t="e">
        <f t="shared" si="341"/>
        <v>#DIV/0!</v>
      </c>
      <c r="AF265" s="76">
        <f t="shared" si="342"/>
        <v>0</v>
      </c>
      <c r="AG265" s="76">
        <f t="shared" si="342"/>
        <v>0</v>
      </c>
      <c r="AH265" s="76">
        <f t="shared" si="342"/>
        <v>0</v>
      </c>
      <c r="AI265" s="76">
        <f t="shared" si="342"/>
        <v>0</v>
      </c>
      <c r="AJ265" s="76">
        <f t="shared" si="342"/>
        <v>0</v>
      </c>
      <c r="AK265" s="76">
        <f t="shared" si="342"/>
        <v>0.115</v>
      </c>
      <c r="AL265" s="76">
        <f t="shared" si="342"/>
        <v>0</v>
      </c>
      <c r="AM265" s="76">
        <f t="shared" si="342"/>
        <v>0</v>
      </c>
      <c r="AN265" s="76">
        <f t="shared" si="343"/>
        <v>307.39999999999998</v>
      </c>
      <c r="AO265" s="31"/>
      <c r="AP265" s="74" t="s">
        <v>68</v>
      </c>
      <c r="AQ265" s="46">
        <v>100</v>
      </c>
      <c r="AR265" s="76">
        <v>307.39999999999998</v>
      </c>
      <c r="AS265" s="76">
        <v>73.540669856459331</v>
      </c>
      <c r="AT265" s="76">
        <v>3.3</v>
      </c>
      <c r="AU265" s="76">
        <v>122.1</v>
      </c>
      <c r="AV265" s="76">
        <v>10.9</v>
      </c>
      <c r="AW265" s="76">
        <v>185.3</v>
      </c>
      <c r="AX265" s="76">
        <v>0</v>
      </c>
      <c r="AY265" s="76">
        <v>0</v>
      </c>
      <c r="AZ265" s="76">
        <v>0</v>
      </c>
      <c r="BA265" s="76">
        <v>0</v>
      </c>
      <c r="BB265" s="76">
        <v>0</v>
      </c>
      <c r="BC265" s="76">
        <v>0</v>
      </c>
      <c r="BD265" s="76">
        <v>0.11</v>
      </c>
      <c r="BE265" s="76">
        <v>0</v>
      </c>
      <c r="BF265" s="76">
        <v>0</v>
      </c>
      <c r="BG265" s="76">
        <v>0</v>
      </c>
      <c r="BH265" s="76">
        <v>0</v>
      </c>
      <c r="BI265" s="76">
        <v>0</v>
      </c>
      <c r="BJ265" s="76">
        <v>0</v>
      </c>
      <c r="BK265" s="76">
        <v>0</v>
      </c>
      <c r="BL265" s="76">
        <v>0</v>
      </c>
      <c r="BM265" s="76">
        <v>0</v>
      </c>
      <c r="BN265" s="76">
        <v>0</v>
      </c>
      <c r="BO265" s="76">
        <v>0</v>
      </c>
      <c r="BP265" s="76">
        <v>115</v>
      </c>
      <c r="BQ265" s="76">
        <v>0</v>
      </c>
      <c r="BR265" s="76">
        <v>0</v>
      </c>
    </row>
    <row r="266" spans="1:70" s="46" customFormat="1">
      <c r="A266" s="46">
        <v>3</v>
      </c>
      <c r="B266" s="46">
        <v>300</v>
      </c>
      <c r="C266" s="74" t="s">
        <v>65</v>
      </c>
      <c r="D266" s="46">
        <v>40.700000000000003</v>
      </c>
      <c r="E266" s="75">
        <f t="shared" si="325"/>
        <v>30.085440000000002</v>
      </c>
      <c r="F266" s="76">
        <f t="shared" si="325"/>
        <v>7.1974736842105278</v>
      </c>
      <c r="G266" s="76">
        <f t="shared" si="325"/>
        <v>0</v>
      </c>
      <c r="H266" s="76">
        <f t="shared" si="325"/>
        <v>0</v>
      </c>
      <c r="I266" s="75">
        <f t="shared" si="326"/>
        <v>0</v>
      </c>
      <c r="J266" s="76">
        <f t="shared" si="327"/>
        <v>0.23257142857142857</v>
      </c>
      <c r="K266" s="76">
        <f t="shared" si="327"/>
        <v>3.9537142857142857</v>
      </c>
      <c r="L266" s="75">
        <f t="shared" si="328"/>
        <v>13.141620284477426</v>
      </c>
      <c r="M266" s="76">
        <f t="shared" si="329"/>
        <v>1.5117142857142858</v>
      </c>
      <c r="N266" s="76">
        <f t="shared" si="329"/>
        <v>24.187428571428573</v>
      </c>
      <c r="O266" s="75">
        <f t="shared" si="330"/>
        <v>80.395794681508974</v>
      </c>
      <c r="P266" s="76">
        <f t="shared" si="331"/>
        <v>0</v>
      </c>
      <c r="Q266" s="76">
        <f t="shared" si="331"/>
        <v>0</v>
      </c>
      <c r="R266" s="76">
        <f t="shared" si="331"/>
        <v>0.23257142857142857</v>
      </c>
      <c r="S266" s="76">
        <f t="shared" si="332"/>
        <v>1.9442971428571427</v>
      </c>
      <c r="T266" s="75">
        <f t="shared" si="333"/>
        <v>6.4625850340136042</v>
      </c>
      <c r="U266" s="76">
        <f t="shared" si="334"/>
        <v>2.0350000000000004E-3</v>
      </c>
      <c r="V266" s="76">
        <f t="shared" si="334"/>
        <v>0</v>
      </c>
      <c r="W266" s="76">
        <f t="shared" si="335"/>
        <v>0</v>
      </c>
      <c r="X266" s="76">
        <f t="shared" si="336"/>
        <v>0</v>
      </c>
      <c r="Y266" s="76">
        <f t="shared" si="337"/>
        <v>0</v>
      </c>
      <c r="Z266" s="76">
        <f t="shared" si="337"/>
        <v>0</v>
      </c>
      <c r="AA266" s="76" t="e">
        <f t="shared" si="338"/>
        <v>#DIV/0!</v>
      </c>
      <c r="AB266" s="76" t="e">
        <f t="shared" si="339"/>
        <v>#DIV/0!</v>
      </c>
      <c r="AC266" s="76">
        <f t="shared" si="340"/>
        <v>1.0465714285714285</v>
      </c>
      <c r="AD266" s="76">
        <f t="shared" si="340"/>
        <v>0</v>
      </c>
      <c r="AE266" s="76" t="e">
        <f t="shared" si="341"/>
        <v>#DIV/0!</v>
      </c>
      <c r="AF266" s="76">
        <f t="shared" si="342"/>
        <v>0</v>
      </c>
      <c r="AG266" s="76">
        <f t="shared" si="342"/>
        <v>0.23257142857142857</v>
      </c>
      <c r="AH266" s="76">
        <f t="shared" si="342"/>
        <v>0.11628571428571428</v>
      </c>
      <c r="AI266" s="76">
        <f t="shared" si="342"/>
        <v>1.2791428571428574</v>
      </c>
      <c r="AJ266" s="76">
        <f t="shared" si="342"/>
        <v>0</v>
      </c>
      <c r="AK266" s="76">
        <f t="shared" si="342"/>
        <v>2.093142857142857</v>
      </c>
      <c r="AL266" s="76">
        <f t="shared" si="342"/>
        <v>0</v>
      </c>
      <c r="AM266" s="76">
        <f t="shared" si="342"/>
        <v>0</v>
      </c>
      <c r="AN266" s="76">
        <f t="shared" si="343"/>
        <v>73.92</v>
      </c>
      <c r="AO266" s="31"/>
      <c r="AP266" s="74" t="s">
        <v>65</v>
      </c>
      <c r="AQ266" s="46">
        <v>100</v>
      </c>
      <c r="AR266" s="76">
        <v>73.92</v>
      </c>
      <c r="AS266" s="76">
        <v>17.684210526315791</v>
      </c>
      <c r="AT266" s="76">
        <v>0</v>
      </c>
      <c r="AU266" s="76">
        <v>0</v>
      </c>
      <c r="AV266" s="76">
        <v>0.5714285714285714</v>
      </c>
      <c r="AW266" s="76">
        <v>9.7142857142857135</v>
      </c>
      <c r="AX266" s="76">
        <v>3.7142857142857144</v>
      </c>
      <c r="AY266" s="76">
        <v>59.428571428571431</v>
      </c>
      <c r="AZ266" s="76">
        <v>0</v>
      </c>
      <c r="BA266" s="76">
        <v>0</v>
      </c>
      <c r="BB266" s="76">
        <v>0.5714285714285714</v>
      </c>
      <c r="BC266" s="76">
        <v>4.7771428571428567</v>
      </c>
      <c r="BD266" s="76">
        <v>5.0000000000000001E-3</v>
      </c>
      <c r="BE266" s="76">
        <v>0</v>
      </c>
      <c r="BF266" s="76">
        <v>0</v>
      </c>
      <c r="BG266" s="76">
        <v>0</v>
      </c>
      <c r="BH266" s="76">
        <v>0</v>
      </c>
      <c r="BI266" s="76">
        <v>2.5714285714285712</v>
      </c>
      <c r="BJ266" s="76">
        <v>0</v>
      </c>
      <c r="BK266" s="76">
        <v>0</v>
      </c>
      <c r="BL266" s="76">
        <v>0.5714285714285714</v>
      </c>
      <c r="BM266" s="76">
        <v>0.2857142857142857</v>
      </c>
      <c r="BN266" s="76">
        <v>3.1428571428571432</v>
      </c>
      <c r="BO266" s="76">
        <v>0</v>
      </c>
      <c r="BP266" s="76">
        <v>5.1428571428571423</v>
      </c>
      <c r="BQ266" s="76">
        <v>0</v>
      </c>
      <c r="BR266" s="76">
        <v>0</v>
      </c>
    </row>
    <row r="267" spans="1:70" s="46" customFormat="1">
      <c r="A267" s="46">
        <v>3</v>
      </c>
      <c r="B267" s="46">
        <v>300</v>
      </c>
      <c r="C267" s="74" t="s">
        <v>143</v>
      </c>
      <c r="D267" s="46">
        <v>5.9</v>
      </c>
      <c r="E267" s="75">
        <f t="shared" si="325"/>
        <v>27.258000000000003</v>
      </c>
      <c r="F267" s="76">
        <f t="shared" si="325"/>
        <v>6.5210526315789474</v>
      </c>
      <c r="G267" s="76">
        <f t="shared" si="325"/>
        <v>0.23600000000000002</v>
      </c>
      <c r="H267" s="76">
        <f t="shared" si="325"/>
        <v>8.7320000000000011</v>
      </c>
      <c r="I267" s="75">
        <f t="shared" si="326"/>
        <v>32.03463203463204</v>
      </c>
      <c r="J267" s="76">
        <f t="shared" si="327"/>
        <v>0.77880000000000005</v>
      </c>
      <c r="K267" s="76">
        <f t="shared" si="327"/>
        <v>13.239599999999999</v>
      </c>
      <c r="L267" s="75">
        <f t="shared" si="328"/>
        <v>48.571428571428562</v>
      </c>
      <c r="M267" s="76">
        <f t="shared" si="329"/>
        <v>0.33040000000000003</v>
      </c>
      <c r="N267" s="76">
        <f t="shared" si="329"/>
        <v>5.2864000000000004</v>
      </c>
      <c r="O267" s="75">
        <f t="shared" si="330"/>
        <v>19.393939393939394</v>
      </c>
      <c r="P267" s="76">
        <f t="shared" si="331"/>
        <v>0</v>
      </c>
      <c r="Q267" s="76">
        <f t="shared" si="331"/>
        <v>0</v>
      </c>
      <c r="R267" s="76">
        <f t="shared" si="331"/>
        <v>0</v>
      </c>
      <c r="S267" s="76">
        <f t="shared" si="332"/>
        <v>0</v>
      </c>
      <c r="T267" s="75">
        <f t="shared" si="333"/>
        <v>0</v>
      </c>
      <c r="U267" s="76">
        <f t="shared" si="334"/>
        <v>2.9500000000000002E-2</v>
      </c>
      <c r="V267" s="76">
        <f t="shared" si="334"/>
        <v>0.12980000000000003</v>
      </c>
      <c r="W267" s="76">
        <f t="shared" si="335"/>
        <v>4.8026000000000009</v>
      </c>
      <c r="X267" s="76">
        <f t="shared" si="336"/>
        <v>17.61904761904762</v>
      </c>
      <c r="Y267" s="76">
        <f t="shared" si="337"/>
        <v>5.3100000000000001E-2</v>
      </c>
      <c r="Z267" s="76">
        <f t="shared" si="337"/>
        <v>5.9000000000000007E-3</v>
      </c>
      <c r="AA267" s="76">
        <f t="shared" si="338"/>
        <v>2.4444444444444451</v>
      </c>
      <c r="AB267" s="76">
        <f t="shared" si="339"/>
        <v>22</v>
      </c>
      <c r="AC267" s="76">
        <f t="shared" si="340"/>
        <v>0.33040000000000003</v>
      </c>
      <c r="AD267" s="76">
        <f t="shared" si="340"/>
        <v>0</v>
      </c>
      <c r="AE267" s="76" t="e">
        <f t="shared" si="341"/>
        <v>#DIV/0!</v>
      </c>
      <c r="AF267" s="76">
        <f t="shared" si="342"/>
        <v>0</v>
      </c>
      <c r="AG267" s="76">
        <f t="shared" si="342"/>
        <v>0</v>
      </c>
      <c r="AH267" s="76">
        <f t="shared" si="342"/>
        <v>0</v>
      </c>
      <c r="AI267" s="76">
        <f t="shared" si="342"/>
        <v>0</v>
      </c>
      <c r="AJ267" s="76">
        <f t="shared" si="342"/>
        <v>0</v>
      </c>
      <c r="AK267" s="76">
        <f t="shared" si="342"/>
        <v>0.15930000000000002</v>
      </c>
      <c r="AL267" s="76">
        <f t="shared" si="342"/>
        <v>0.70210000000000006</v>
      </c>
      <c r="AM267" s="76">
        <f t="shared" si="342"/>
        <v>0</v>
      </c>
      <c r="AN267" s="76">
        <f t="shared" si="343"/>
        <v>462</v>
      </c>
      <c r="AO267" s="31"/>
      <c r="AP267" s="74" t="s">
        <v>143</v>
      </c>
      <c r="AQ267" s="46">
        <v>100</v>
      </c>
      <c r="AR267" s="76">
        <v>462</v>
      </c>
      <c r="AS267" s="76">
        <v>110.52631578947368</v>
      </c>
      <c r="AT267" s="76">
        <v>4</v>
      </c>
      <c r="AU267" s="76">
        <v>148</v>
      </c>
      <c r="AV267" s="76">
        <v>13.2</v>
      </c>
      <c r="AW267" s="76">
        <v>224.39999999999998</v>
      </c>
      <c r="AX267" s="76">
        <v>5.6</v>
      </c>
      <c r="AY267" s="76">
        <v>89.6</v>
      </c>
      <c r="AZ267" s="76">
        <v>0</v>
      </c>
      <c r="BA267" s="76">
        <v>0</v>
      </c>
      <c r="BB267" s="76">
        <v>0</v>
      </c>
      <c r="BC267" s="76">
        <v>0</v>
      </c>
      <c r="BD267" s="76">
        <v>0.5</v>
      </c>
      <c r="BE267" s="76">
        <v>2.2000000000000002</v>
      </c>
      <c r="BF267" s="76">
        <v>81.400000000000006</v>
      </c>
      <c r="BG267" s="76">
        <v>0.9</v>
      </c>
      <c r="BH267" s="76">
        <v>0.1</v>
      </c>
      <c r="BI267" s="76">
        <v>5.6</v>
      </c>
      <c r="BJ267" s="76">
        <v>0</v>
      </c>
      <c r="BK267" s="76">
        <v>0</v>
      </c>
      <c r="BL267" s="76">
        <v>0</v>
      </c>
      <c r="BM267" s="76">
        <v>0</v>
      </c>
      <c r="BN267" s="76">
        <v>0</v>
      </c>
      <c r="BO267" s="76">
        <v>0</v>
      </c>
      <c r="BP267" s="76">
        <v>2.7</v>
      </c>
      <c r="BQ267" s="76">
        <v>11.9</v>
      </c>
      <c r="BR267" s="76">
        <v>0</v>
      </c>
    </row>
    <row r="268" spans="1:70" s="46" customFormat="1">
      <c r="A268" s="46">
        <v>3</v>
      </c>
      <c r="B268" s="46">
        <v>300</v>
      </c>
      <c r="C268" s="74" t="s">
        <v>115</v>
      </c>
      <c r="D268" s="46">
        <v>34</v>
      </c>
      <c r="E268" s="75">
        <f t="shared" si="325"/>
        <v>334.18600000000004</v>
      </c>
      <c r="F268" s="76">
        <f t="shared" si="325"/>
        <v>79.948803827751206</v>
      </c>
      <c r="G268" s="76">
        <f t="shared" si="325"/>
        <v>7.82</v>
      </c>
      <c r="H268" s="76">
        <f t="shared" si="325"/>
        <v>289.34000000000003</v>
      </c>
      <c r="I268" s="75">
        <f t="shared" si="326"/>
        <v>86.580527011903555</v>
      </c>
      <c r="J268" s="76">
        <f t="shared" si="327"/>
        <v>1.87</v>
      </c>
      <c r="K268" s="76">
        <f t="shared" si="327"/>
        <v>31.790000000000003</v>
      </c>
      <c r="L268" s="75">
        <f t="shared" si="328"/>
        <v>9.5126665988401662</v>
      </c>
      <c r="M268" s="76">
        <f t="shared" si="329"/>
        <v>0.81600000000000006</v>
      </c>
      <c r="N268" s="76">
        <f t="shared" si="329"/>
        <v>13.056000000000001</v>
      </c>
      <c r="O268" s="75">
        <f t="shared" si="330"/>
        <v>3.9068063892562823</v>
      </c>
      <c r="P268" s="76">
        <f t="shared" si="331"/>
        <v>0</v>
      </c>
      <c r="Q268" s="76">
        <f t="shared" si="331"/>
        <v>0</v>
      </c>
      <c r="R268" s="76">
        <f t="shared" si="331"/>
        <v>0</v>
      </c>
      <c r="S268" s="76">
        <f t="shared" si="332"/>
        <v>0</v>
      </c>
      <c r="T268" s="75">
        <f t="shared" si="333"/>
        <v>0</v>
      </c>
      <c r="U268" s="76">
        <f t="shared" si="334"/>
        <v>0.17</v>
      </c>
      <c r="V268" s="76">
        <f t="shared" si="334"/>
        <v>5.3380000000000001</v>
      </c>
      <c r="W268" s="76">
        <f t="shared" si="335"/>
        <v>197.506</v>
      </c>
      <c r="X268" s="76">
        <f t="shared" si="336"/>
        <v>59.100620612473286</v>
      </c>
      <c r="Y268" s="76">
        <f t="shared" si="337"/>
        <v>1.8360000000000003</v>
      </c>
      <c r="Z268" s="76">
        <f t="shared" si="337"/>
        <v>0.13600000000000001</v>
      </c>
      <c r="AA268" s="76">
        <f t="shared" si="338"/>
        <v>2.907407407407407</v>
      </c>
      <c r="AB268" s="76">
        <f t="shared" si="339"/>
        <v>39.25</v>
      </c>
      <c r="AC268" s="76">
        <f t="shared" si="340"/>
        <v>0.81600000000000006</v>
      </c>
      <c r="AD268" s="76">
        <f t="shared" si="340"/>
        <v>0</v>
      </c>
      <c r="AE268" s="76" t="e">
        <f t="shared" si="341"/>
        <v>#DIV/0!</v>
      </c>
      <c r="AF268" s="76">
        <f t="shared" si="342"/>
        <v>0</v>
      </c>
      <c r="AG268" s="76">
        <f t="shared" si="342"/>
        <v>0</v>
      </c>
      <c r="AH268" s="76">
        <f t="shared" si="342"/>
        <v>0</v>
      </c>
      <c r="AI268" s="76">
        <f t="shared" si="342"/>
        <v>0</v>
      </c>
      <c r="AJ268" s="76">
        <f t="shared" si="342"/>
        <v>0</v>
      </c>
      <c r="AK268" s="76">
        <f t="shared" si="342"/>
        <v>0</v>
      </c>
      <c r="AL268" s="76">
        <f t="shared" si="342"/>
        <v>0</v>
      </c>
      <c r="AM268" s="76">
        <f t="shared" si="342"/>
        <v>0</v>
      </c>
      <c r="AN268" s="76">
        <f t="shared" si="343"/>
        <v>982.90000000000009</v>
      </c>
      <c r="AO268" s="31"/>
      <c r="AP268" s="74" t="s">
        <v>115</v>
      </c>
      <c r="AQ268" s="46">
        <v>100</v>
      </c>
      <c r="AR268" s="76">
        <v>982.9</v>
      </c>
      <c r="AS268" s="76">
        <v>235.14354066985646</v>
      </c>
      <c r="AT268" s="76">
        <v>23</v>
      </c>
      <c r="AU268" s="76">
        <v>851</v>
      </c>
      <c r="AV268" s="76">
        <v>5.5</v>
      </c>
      <c r="AW268" s="76">
        <v>93.5</v>
      </c>
      <c r="AX268" s="76">
        <v>2.4</v>
      </c>
      <c r="AY268" s="76">
        <v>38.4</v>
      </c>
      <c r="AZ268" s="76">
        <v>0</v>
      </c>
      <c r="BA268" s="76">
        <v>0</v>
      </c>
      <c r="BB268" s="76">
        <v>0</v>
      </c>
      <c r="BC268" s="76">
        <v>0</v>
      </c>
      <c r="BD268" s="76">
        <v>0.5</v>
      </c>
      <c r="BE268" s="76">
        <v>15.7</v>
      </c>
      <c r="BF268" s="76">
        <v>580.9</v>
      </c>
      <c r="BG268" s="76">
        <v>5.4</v>
      </c>
      <c r="BH268" s="76">
        <v>0.4</v>
      </c>
      <c r="BI268" s="76">
        <v>2.4</v>
      </c>
      <c r="BJ268" s="76">
        <v>0</v>
      </c>
      <c r="BK268" s="76">
        <v>0</v>
      </c>
      <c r="BL268" s="76">
        <v>0</v>
      </c>
      <c r="BM268" s="76">
        <v>0</v>
      </c>
      <c r="BN268" s="76">
        <v>0</v>
      </c>
      <c r="BO268" s="76">
        <v>0</v>
      </c>
      <c r="BP268" s="76">
        <v>0</v>
      </c>
      <c r="BQ268" s="76">
        <v>0</v>
      </c>
      <c r="BR268" s="76">
        <v>0</v>
      </c>
    </row>
    <row r="269" spans="1:70" s="46" customFormat="1">
      <c r="A269" s="46">
        <v>3</v>
      </c>
      <c r="B269" s="46">
        <v>300</v>
      </c>
      <c r="C269" s="74" t="s">
        <v>245</v>
      </c>
      <c r="D269" s="46">
        <v>20</v>
      </c>
      <c r="E269" s="75">
        <f t="shared" si="325"/>
        <v>20.6</v>
      </c>
      <c r="F269" s="76">
        <f t="shared" si="325"/>
        <v>5</v>
      </c>
      <c r="G269" s="76">
        <f t="shared" si="325"/>
        <v>0.16000000000000003</v>
      </c>
      <c r="H269" s="76">
        <f t="shared" si="325"/>
        <v>5.9200000000000008</v>
      </c>
      <c r="I269" s="75">
        <f t="shared" si="326"/>
        <v>28.737864077669904</v>
      </c>
      <c r="J269" s="76">
        <f t="shared" si="327"/>
        <v>0.55999999999999994</v>
      </c>
      <c r="K269" s="76">
        <f t="shared" si="327"/>
        <v>9.52</v>
      </c>
      <c r="L269" s="75">
        <f t="shared" si="328"/>
        <v>46.213592233009706</v>
      </c>
      <c r="M269" s="76">
        <f t="shared" si="329"/>
        <v>0.32000000000000006</v>
      </c>
      <c r="N269" s="76">
        <f t="shared" si="329"/>
        <v>5.120000000000001</v>
      </c>
      <c r="O269" s="75">
        <f t="shared" si="330"/>
        <v>24.854368932038838</v>
      </c>
      <c r="P269" s="76">
        <f t="shared" si="331"/>
        <v>0</v>
      </c>
      <c r="Q269" s="76">
        <f t="shared" si="331"/>
        <v>0</v>
      </c>
      <c r="R269" s="76">
        <f t="shared" si="331"/>
        <v>0.55999999999999994</v>
      </c>
      <c r="S269" s="76">
        <f t="shared" si="332"/>
        <v>4.6815999999999995</v>
      </c>
      <c r="T269" s="75">
        <f t="shared" si="333"/>
        <v>22.726213592233005</v>
      </c>
      <c r="U269" s="76">
        <f t="shared" si="334"/>
        <v>6.9999999999999993E-2</v>
      </c>
      <c r="V269" s="76">
        <f t="shared" si="334"/>
        <v>2.0000000000000004E-2</v>
      </c>
      <c r="W269" s="76">
        <f t="shared" si="335"/>
        <v>0.7400000000000001</v>
      </c>
      <c r="X269" s="76">
        <f t="shared" si="336"/>
        <v>3.592233009708738</v>
      </c>
      <c r="Y269" s="76">
        <f t="shared" si="337"/>
        <v>2.0000000000000004E-2</v>
      </c>
      <c r="Z269" s="76">
        <f t="shared" si="337"/>
        <v>0.1</v>
      </c>
      <c r="AA269" s="76">
        <f t="shared" si="338"/>
        <v>1</v>
      </c>
      <c r="AB269" s="76">
        <f t="shared" si="339"/>
        <v>0.20000000000000004</v>
      </c>
      <c r="AC269" s="76">
        <f t="shared" si="340"/>
        <v>0.30000000000000004</v>
      </c>
      <c r="AD269" s="76">
        <f t="shared" si="340"/>
        <v>2.0000000000000004E-2</v>
      </c>
      <c r="AE269" s="76">
        <f t="shared" si="341"/>
        <v>15</v>
      </c>
      <c r="AF269" s="76">
        <f t="shared" si="342"/>
        <v>0</v>
      </c>
      <c r="AG269" s="76">
        <f t="shared" si="342"/>
        <v>0</v>
      </c>
      <c r="AH269" s="76">
        <f t="shared" si="342"/>
        <v>0</v>
      </c>
      <c r="AI269" s="76">
        <f t="shared" si="342"/>
        <v>0</v>
      </c>
      <c r="AJ269" s="76">
        <f t="shared" si="342"/>
        <v>0</v>
      </c>
      <c r="AK269" s="76">
        <f t="shared" si="342"/>
        <v>0</v>
      </c>
      <c r="AL269" s="76">
        <f t="shared" si="342"/>
        <v>0</v>
      </c>
      <c r="AM269" s="76">
        <f t="shared" si="342"/>
        <v>0</v>
      </c>
      <c r="AN269" s="76">
        <f t="shared" si="343"/>
        <v>103</v>
      </c>
      <c r="AO269" s="31"/>
      <c r="AP269" s="74" t="s">
        <v>245</v>
      </c>
      <c r="AQ269" s="46">
        <v>100</v>
      </c>
      <c r="AR269" s="76">
        <v>103</v>
      </c>
      <c r="AS269" s="76">
        <v>25</v>
      </c>
      <c r="AT269" s="76">
        <v>0.8</v>
      </c>
      <c r="AU269" s="76">
        <f>AT269*37</f>
        <v>29.6</v>
      </c>
      <c r="AV269" s="76">
        <v>2.8</v>
      </c>
      <c r="AW269" s="76">
        <f>AV269*17</f>
        <v>47.599999999999994</v>
      </c>
      <c r="AX269" s="76">
        <v>1.6</v>
      </c>
      <c r="AY269" s="76">
        <f>AX269*16</f>
        <v>25.6</v>
      </c>
      <c r="AZ269" s="76">
        <v>0</v>
      </c>
      <c r="BA269" s="76">
        <v>0</v>
      </c>
      <c r="BB269" s="76">
        <v>2.8</v>
      </c>
      <c r="BC269" s="76">
        <f>BB269*8.36</f>
        <v>23.407999999999998</v>
      </c>
      <c r="BD269" s="76">
        <v>0.35</v>
      </c>
      <c r="BE269" s="76">
        <v>0.1</v>
      </c>
      <c r="BF269" s="76">
        <f>BE269*37</f>
        <v>3.7</v>
      </c>
      <c r="BG269" s="76">
        <v>0.1</v>
      </c>
      <c r="BH269" s="76">
        <v>0.5</v>
      </c>
      <c r="BI269" s="76">
        <v>1.5</v>
      </c>
      <c r="BJ269" s="76">
        <v>0.1</v>
      </c>
      <c r="BK269" s="76"/>
      <c r="BL269" s="76"/>
      <c r="BM269" s="76"/>
      <c r="BN269" s="76"/>
      <c r="BO269" s="76"/>
      <c r="BP269" s="76"/>
      <c r="BQ269" s="76"/>
      <c r="BR269" s="76"/>
    </row>
    <row r="270" spans="1:70" s="46" customFormat="1">
      <c r="A270" s="46">
        <v>3</v>
      </c>
      <c r="B270" s="46">
        <v>300</v>
      </c>
      <c r="C270" s="74" t="s">
        <v>106</v>
      </c>
      <c r="D270" s="46">
        <v>94.9</v>
      </c>
      <c r="E270" s="75">
        <f t="shared" si="325"/>
        <v>150.52766857142848</v>
      </c>
      <c r="F270" s="76">
        <f t="shared" si="325"/>
        <v>36.011403964456576</v>
      </c>
      <c r="G270" s="76">
        <f t="shared" si="325"/>
        <v>0.27114285714285741</v>
      </c>
      <c r="H270" s="76">
        <f t="shared" si="325"/>
        <v>10.032285714285726</v>
      </c>
      <c r="I270" s="75">
        <f t="shared" si="326"/>
        <v>6.6647452986526527</v>
      </c>
      <c r="J270" s="76">
        <f t="shared" si="327"/>
        <v>1.0845714285714259</v>
      </c>
      <c r="K270" s="76">
        <f t="shared" si="327"/>
        <v>18.43771428571424</v>
      </c>
      <c r="L270" s="75">
        <f t="shared" si="328"/>
        <v>12.248721089415641</v>
      </c>
      <c r="M270" s="76">
        <f t="shared" si="329"/>
        <v>6.7785714285714258</v>
      </c>
      <c r="N270" s="76">
        <f t="shared" si="329"/>
        <v>108.45714285714281</v>
      </c>
      <c r="O270" s="75">
        <f t="shared" si="330"/>
        <v>72.051300525974511</v>
      </c>
      <c r="P270" s="76">
        <f t="shared" si="331"/>
        <v>0</v>
      </c>
      <c r="Q270" s="76">
        <f t="shared" si="331"/>
        <v>0</v>
      </c>
      <c r="R270" s="76">
        <f t="shared" si="331"/>
        <v>1.6268571428571388</v>
      </c>
      <c r="S270" s="76">
        <f t="shared" si="332"/>
        <v>13.600525714285679</v>
      </c>
      <c r="T270" s="75">
        <f t="shared" si="333"/>
        <v>9.0352330859571843</v>
      </c>
      <c r="U270" s="76">
        <f t="shared" si="334"/>
        <v>0.166075</v>
      </c>
      <c r="V270" s="76">
        <f t="shared" si="334"/>
        <v>0</v>
      </c>
      <c r="W270" s="76">
        <f t="shared" si="335"/>
        <v>0</v>
      </c>
      <c r="X270" s="76">
        <f t="shared" si="336"/>
        <v>0</v>
      </c>
      <c r="Y270" s="76">
        <f t="shared" si="337"/>
        <v>0</v>
      </c>
      <c r="Z270" s="76">
        <f t="shared" si="337"/>
        <v>0.27114285714285741</v>
      </c>
      <c r="AA270" s="76" t="e">
        <f t="shared" si="338"/>
        <v>#DIV/0!</v>
      </c>
      <c r="AB270" s="76">
        <f t="shared" si="339"/>
        <v>0</v>
      </c>
      <c r="AC270" s="76">
        <f t="shared" si="340"/>
        <v>6.2362857142857138</v>
      </c>
      <c r="AD270" s="76">
        <f t="shared" si="340"/>
        <v>0</v>
      </c>
      <c r="AE270" s="76" t="e">
        <f t="shared" si="341"/>
        <v>#DIV/0!</v>
      </c>
      <c r="AF270" s="76">
        <f t="shared" si="342"/>
        <v>0</v>
      </c>
      <c r="AG270" s="76">
        <f t="shared" si="342"/>
        <v>1.8980000000000001</v>
      </c>
      <c r="AH270" s="76">
        <f t="shared" si="342"/>
        <v>0.81342857142857139</v>
      </c>
      <c r="AI270" s="76">
        <f t="shared" si="342"/>
        <v>77.004571428571396</v>
      </c>
      <c r="AJ270" s="76">
        <f t="shared" si="342"/>
        <v>0</v>
      </c>
      <c r="AK270" s="76">
        <f t="shared" si="342"/>
        <v>3587.2200000000003</v>
      </c>
      <c r="AL270" s="76">
        <f t="shared" si="342"/>
        <v>0</v>
      </c>
      <c r="AM270" s="76">
        <f t="shared" si="342"/>
        <v>0</v>
      </c>
      <c r="AN270" s="76">
        <f t="shared" si="343"/>
        <v>158.61714285714274</v>
      </c>
      <c r="AO270" s="31"/>
      <c r="AP270" s="74" t="s">
        <v>106</v>
      </c>
      <c r="AQ270" s="46">
        <v>100</v>
      </c>
      <c r="AR270" s="76">
        <v>158.61714285714274</v>
      </c>
      <c r="AS270" s="76">
        <v>37.946684894053291</v>
      </c>
      <c r="AT270" s="76">
        <v>0.28571428571428598</v>
      </c>
      <c r="AU270" s="76">
        <f>AT270*37</f>
        <v>10.571428571428582</v>
      </c>
      <c r="AV270" s="76">
        <v>1.1428571428571399</v>
      </c>
      <c r="AW270" s="76">
        <f>AV270*17</f>
        <v>19.428571428571377</v>
      </c>
      <c r="AX270" s="76">
        <v>7.1428571428571397</v>
      </c>
      <c r="AY270" s="76">
        <f>AX270*16</f>
        <v>114.28571428571423</v>
      </c>
      <c r="AZ270" s="76">
        <v>0</v>
      </c>
      <c r="BA270" s="76">
        <v>0</v>
      </c>
      <c r="BB270" s="76">
        <v>1.71428571428571</v>
      </c>
      <c r="BC270" s="76">
        <f>BB270*8.36</f>
        <v>14.331428571428534</v>
      </c>
      <c r="BD270" s="76">
        <v>0.17499999999999999</v>
      </c>
      <c r="BE270" s="76">
        <v>0</v>
      </c>
      <c r="BF270" s="76">
        <f>BE270*37</f>
        <v>0</v>
      </c>
      <c r="BG270" s="76">
        <v>0</v>
      </c>
      <c r="BH270" s="76">
        <v>0.28571428571428598</v>
      </c>
      <c r="BI270" s="76">
        <v>6.5714285714285703</v>
      </c>
      <c r="BJ270" s="76">
        <v>0</v>
      </c>
      <c r="BK270" s="76">
        <v>0</v>
      </c>
      <c r="BL270" s="76">
        <v>2</v>
      </c>
      <c r="BM270" s="76">
        <v>0.85714285714285698</v>
      </c>
      <c r="BN270" s="76">
        <v>81.142857142857096</v>
      </c>
      <c r="BO270" s="76">
        <v>0</v>
      </c>
      <c r="BP270" s="76">
        <v>3780</v>
      </c>
      <c r="BQ270" s="76">
        <v>0</v>
      </c>
      <c r="BR270" s="76">
        <v>0</v>
      </c>
    </row>
    <row r="271" spans="1:70" s="46" customFormat="1">
      <c r="A271" s="46">
        <v>3</v>
      </c>
      <c r="B271" s="46">
        <v>300</v>
      </c>
      <c r="C271" s="74" t="s">
        <v>246</v>
      </c>
      <c r="D271" s="46">
        <v>12.2</v>
      </c>
      <c r="E271" s="75">
        <f t="shared" si="325"/>
        <v>205.20400000000001</v>
      </c>
      <c r="F271" s="76">
        <f t="shared" si="325"/>
        <v>48.8</v>
      </c>
      <c r="G271" s="76">
        <f t="shared" si="325"/>
        <v>1.5371999999999999</v>
      </c>
      <c r="H271" s="76">
        <f t="shared" si="325"/>
        <v>56.876399999999997</v>
      </c>
      <c r="I271" s="75">
        <f t="shared" si="326"/>
        <v>27.717003567181926</v>
      </c>
      <c r="J271" s="76">
        <f t="shared" si="327"/>
        <v>0.5978</v>
      </c>
      <c r="K271" s="76">
        <f t="shared" si="327"/>
        <v>10.162600000000001</v>
      </c>
      <c r="L271" s="75">
        <f t="shared" si="328"/>
        <v>4.9524375743162912</v>
      </c>
      <c r="M271" s="76">
        <f t="shared" si="329"/>
        <v>8.0153999999999996</v>
      </c>
      <c r="N271" s="76">
        <f t="shared" si="329"/>
        <v>128.24639999999999</v>
      </c>
      <c r="O271" s="75">
        <f t="shared" si="330"/>
        <v>62.497027348394759</v>
      </c>
      <c r="P271" s="76">
        <f t="shared" si="331"/>
        <v>0</v>
      </c>
      <c r="Q271" s="76">
        <f t="shared" si="331"/>
        <v>0</v>
      </c>
      <c r="R271" s="76">
        <f t="shared" si="331"/>
        <v>0.24399999999999999</v>
      </c>
      <c r="S271" s="76">
        <f t="shared" si="332"/>
        <v>2.0398399999999999</v>
      </c>
      <c r="T271" s="75">
        <f t="shared" si="333"/>
        <v>0.99405469678953606</v>
      </c>
      <c r="U271" s="76">
        <f t="shared" si="334"/>
        <v>4.8800000000000003E-2</v>
      </c>
      <c r="V271" s="76">
        <f t="shared" si="334"/>
        <v>0.86619999999999997</v>
      </c>
      <c r="W271" s="76">
        <f t="shared" si="335"/>
        <v>32.049399999999999</v>
      </c>
      <c r="X271" s="76">
        <f t="shared" si="336"/>
        <v>15.618311533888226</v>
      </c>
      <c r="Y271" s="76"/>
      <c r="Z271" s="76"/>
      <c r="AA271" s="76"/>
      <c r="AB271" s="76"/>
      <c r="AC271" s="76">
        <f>BI271*($D271/$AQ271)</f>
        <v>5.6242000000000001</v>
      </c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>
        <f t="shared" si="343"/>
        <v>1682</v>
      </c>
      <c r="AO271" s="31"/>
      <c r="AP271" s="74" t="s">
        <v>247</v>
      </c>
      <c r="AQ271" s="46">
        <v>100</v>
      </c>
      <c r="AR271" s="76">
        <v>1682</v>
      </c>
      <c r="AS271" s="76">
        <v>400</v>
      </c>
      <c r="AT271" s="76">
        <v>12.6</v>
      </c>
      <c r="AU271" s="76">
        <f>AT271*37</f>
        <v>466.2</v>
      </c>
      <c r="AV271" s="76">
        <v>4.9000000000000004</v>
      </c>
      <c r="AW271" s="76">
        <f>AV271*17</f>
        <v>83.300000000000011</v>
      </c>
      <c r="AX271" s="76">
        <v>65.7</v>
      </c>
      <c r="AY271" s="76">
        <f>AX271*16</f>
        <v>1051.2</v>
      </c>
      <c r="AZ271" s="76">
        <v>0</v>
      </c>
      <c r="BA271" s="76">
        <v>0</v>
      </c>
      <c r="BB271" s="76">
        <v>2</v>
      </c>
      <c r="BC271" s="76">
        <f>BB271*8.36</f>
        <v>16.72</v>
      </c>
      <c r="BD271" s="76">
        <v>0.4</v>
      </c>
      <c r="BE271" s="76">
        <v>7.1</v>
      </c>
      <c r="BF271" s="76">
        <f>BE271*37</f>
        <v>262.7</v>
      </c>
      <c r="BG271" s="76"/>
      <c r="BH271" s="76"/>
      <c r="BI271" s="76">
        <v>46.1</v>
      </c>
      <c r="BJ271" s="76"/>
      <c r="BK271" s="76"/>
      <c r="BL271" s="76"/>
      <c r="BM271" s="76"/>
      <c r="BN271" s="76"/>
      <c r="BO271" s="76"/>
      <c r="BP271" s="76"/>
      <c r="BQ271" s="76"/>
      <c r="BR271" s="76"/>
    </row>
    <row r="272" spans="1:70" s="46" customFormat="1">
      <c r="A272" s="46">
        <v>3</v>
      </c>
      <c r="B272" s="46">
        <v>300</v>
      </c>
      <c r="C272" s="74" t="s">
        <v>84</v>
      </c>
      <c r="D272" s="46">
        <v>14.9</v>
      </c>
      <c r="E272" s="75">
        <f t="shared" si="325"/>
        <v>0</v>
      </c>
      <c r="F272" s="76">
        <f t="shared" si="325"/>
        <v>0</v>
      </c>
      <c r="G272" s="76">
        <f t="shared" si="325"/>
        <v>0</v>
      </c>
      <c r="H272" s="76">
        <f t="shared" si="325"/>
        <v>0</v>
      </c>
      <c r="I272" s="75" t="e">
        <f t="shared" si="326"/>
        <v>#DIV/0!</v>
      </c>
      <c r="J272" s="76">
        <f t="shared" si="327"/>
        <v>0</v>
      </c>
      <c r="K272" s="76">
        <f t="shared" si="327"/>
        <v>0</v>
      </c>
      <c r="L272" s="75" t="e">
        <f t="shared" si="328"/>
        <v>#DIV/0!</v>
      </c>
      <c r="M272" s="76">
        <f t="shared" si="329"/>
        <v>0</v>
      </c>
      <c r="N272" s="76">
        <f t="shared" si="329"/>
        <v>0</v>
      </c>
      <c r="O272" s="75" t="e">
        <f t="shared" si="330"/>
        <v>#DIV/0!</v>
      </c>
      <c r="P272" s="76">
        <f t="shared" si="331"/>
        <v>0</v>
      </c>
      <c r="Q272" s="76">
        <f t="shared" si="331"/>
        <v>0</v>
      </c>
      <c r="R272" s="76">
        <f t="shared" si="331"/>
        <v>0</v>
      </c>
      <c r="S272" s="76">
        <f t="shared" si="332"/>
        <v>0</v>
      </c>
      <c r="T272" s="75" t="e">
        <f t="shared" si="333"/>
        <v>#DIV/0!</v>
      </c>
      <c r="U272" s="76">
        <f t="shared" si="334"/>
        <v>0</v>
      </c>
      <c r="V272" s="76">
        <f t="shared" si="334"/>
        <v>0</v>
      </c>
      <c r="W272" s="76">
        <f t="shared" si="335"/>
        <v>0</v>
      </c>
      <c r="X272" s="76" t="e">
        <f t="shared" si="336"/>
        <v>#DIV/0!</v>
      </c>
      <c r="Y272" s="76">
        <f>BG272*($D272/$AQ272)</f>
        <v>0</v>
      </c>
      <c r="Z272" s="76">
        <f>BH272*($D272/$AQ272)</f>
        <v>0</v>
      </c>
      <c r="AA272" s="76" t="e">
        <f>V272/Y272</f>
        <v>#DIV/0!</v>
      </c>
      <c r="AB272" s="76" t="e">
        <f>V272/Z272</f>
        <v>#DIV/0!</v>
      </c>
      <c r="AC272" s="76">
        <f>BI272*($D272/$AQ272)</f>
        <v>0</v>
      </c>
      <c r="AD272" s="76">
        <f>BJ272*($D272/$AQ272)</f>
        <v>0</v>
      </c>
      <c r="AE272" s="76" t="e">
        <f>AC272/AD272</f>
        <v>#DIV/0!</v>
      </c>
      <c r="AF272" s="76">
        <f t="shared" ref="AF272:AM272" si="344">BK272*($D272/$AQ272)</f>
        <v>0</v>
      </c>
      <c r="AG272" s="76">
        <f t="shared" si="344"/>
        <v>0</v>
      </c>
      <c r="AH272" s="76">
        <f t="shared" si="344"/>
        <v>0</v>
      </c>
      <c r="AI272" s="76">
        <f t="shared" si="344"/>
        <v>0</v>
      </c>
      <c r="AJ272" s="76">
        <f t="shared" si="344"/>
        <v>0</v>
      </c>
      <c r="AK272" s="76">
        <f t="shared" si="344"/>
        <v>0</v>
      </c>
      <c r="AL272" s="76">
        <f t="shared" si="344"/>
        <v>0</v>
      </c>
      <c r="AM272" s="76">
        <f t="shared" si="344"/>
        <v>0</v>
      </c>
      <c r="AN272" s="76">
        <f t="shared" si="343"/>
        <v>0</v>
      </c>
      <c r="AO272" s="31"/>
      <c r="AP272" s="74" t="s">
        <v>84</v>
      </c>
      <c r="AQ272" s="46">
        <v>100</v>
      </c>
      <c r="AR272" s="76">
        <v>0</v>
      </c>
      <c r="AS272" s="76">
        <v>0</v>
      </c>
      <c r="AT272" s="76">
        <v>0</v>
      </c>
      <c r="AU272" s="76">
        <v>0</v>
      </c>
      <c r="AV272" s="76">
        <v>0</v>
      </c>
      <c r="AW272" s="76">
        <v>0</v>
      </c>
      <c r="AX272" s="76">
        <v>0</v>
      </c>
      <c r="AY272" s="76">
        <v>0</v>
      </c>
      <c r="AZ272" s="76">
        <v>0</v>
      </c>
      <c r="BA272" s="76">
        <v>0</v>
      </c>
      <c r="BB272" s="76">
        <v>0</v>
      </c>
      <c r="BC272" s="76">
        <v>0</v>
      </c>
      <c r="BD272" s="76">
        <v>0</v>
      </c>
      <c r="BE272" s="76">
        <v>0</v>
      </c>
      <c r="BF272" s="76">
        <v>0</v>
      </c>
      <c r="BG272" s="76">
        <v>0</v>
      </c>
      <c r="BH272" s="76">
        <v>0</v>
      </c>
      <c r="BI272" s="76">
        <v>0</v>
      </c>
      <c r="BJ272" s="76">
        <v>0</v>
      </c>
      <c r="BK272" s="76">
        <v>0</v>
      </c>
      <c r="BL272" s="76">
        <v>0</v>
      </c>
      <c r="BM272" s="76">
        <v>0</v>
      </c>
      <c r="BN272" s="76">
        <v>0</v>
      </c>
      <c r="BO272" s="76">
        <v>0</v>
      </c>
      <c r="BP272" s="76">
        <v>0</v>
      </c>
      <c r="BQ272" s="76">
        <v>0</v>
      </c>
      <c r="BR272" s="76">
        <v>0</v>
      </c>
    </row>
    <row r="273" spans="1:70" s="99" customFormat="1">
      <c r="A273" s="107"/>
      <c r="B273" s="108"/>
      <c r="C273" s="110"/>
      <c r="D273" s="77"/>
      <c r="E273" s="77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  <c r="AC273" s="79"/>
      <c r="AD273" s="79"/>
      <c r="AE273" s="79"/>
      <c r="AF273" s="79"/>
      <c r="AG273" s="79"/>
      <c r="AH273" s="79"/>
      <c r="AI273" s="79"/>
      <c r="AJ273" s="79"/>
      <c r="AK273" s="79"/>
      <c r="AL273" s="79"/>
      <c r="AM273" s="79"/>
      <c r="AN273" s="79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6">
        <f t="shared" ref="BC273:BC280" si="345">BB273*8.36</f>
        <v>0</v>
      </c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80"/>
      <c r="BP273" s="80"/>
      <c r="BQ273" s="80"/>
      <c r="BR273" s="75"/>
    </row>
    <row r="274" spans="1:70" s="46" customFormat="1">
      <c r="A274" s="107"/>
      <c r="B274" s="108"/>
      <c r="C274" s="78" t="s">
        <v>26</v>
      </c>
      <c r="D274" s="77">
        <f>SUM(D258:D273)</f>
        <v>522.40000000000009</v>
      </c>
      <c r="E274" s="79">
        <f>SUM(E258:E273)</f>
        <v>2777.4637405714284</v>
      </c>
      <c r="F274" s="79">
        <f>SUM(F258:F273)</f>
        <v>664.21937433782705</v>
      </c>
      <c r="G274" s="79">
        <f>SUM(G258:G273)</f>
        <v>22.589642857142859</v>
      </c>
      <c r="H274" s="79">
        <f>SUM(H258:H273)</f>
        <v>835.81678571428574</v>
      </c>
      <c r="I274" s="80">
        <f>H274/$E274*100</f>
        <v>30.092806379619084</v>
      </c>
      <c r="J274" s="79">
        <f>SUM(J258:J273)</f>
        <v>24.586842857142852</v>
      </c>
      <c r="K274" s="79">
        <f>SUM(K258:K273)</f>
        <v>417.97632857142855</v>
      </c>
      <c r="L274" s="80">
        <f>K274/$E274*100</f>
        <v>15.04884915204816</v>
      </c>
      <c r="M274" s="79">
        <f>SUM(M258:M273)</f>
        <v>85.698285714285717</v>
      </c>
      <c r="N274" s="79">
        <f>SUM(N258:N273)</f>
        <v>1371.1725714285715</v>
      </c>
      <c r="O274" s="80">
        <f>N274/$E274*100</f>
        <v>49.367793768082457</v>
      </c>
      <c r="P274" s="79">
        <f>SUM(P258:P273)</f>
        <v>0</v>
      </c>
      <c r="Q274" s="79">
        <f>SUM(Q258:Q273)</f>
        <v>0</v>
      </c>
      <c r="R274" s="79">
        <f>SUM(R258:R273)</f>
        <v>19.272128571428567</v>
      </c>
      <c r="S274" s="79">
        <f>SUM(S258:S273)</f>
        <v>161.11499485714282</v>
      </c>
      <c r="T274" s="80">
        <f>S274/$E274*100</f>
        <v>5.8007956144909176</v>
      </c>
      <c r="U274" s="79">
        <f>SUM(U258:U273)</f>
        <v>0.69668249999999998</v>
      </c>
      <c r="V274" s="79">
        <f>SUM(V258:V273)</f>
        <v>7.7344999999999997</v>
      </c>
      <c r="W274" s="79">
        <f>SUM(W258:W273)</f>
        <v>286.17650000000003</v>
      </c>
      <c r="X274" s="80">
        <f>W274/$E274*100</f>
        <v>10.303518847778829</v>
      </c>
      <c r="Y274" s="79">
        <f>SUM(Y258:Y273)</f>
        <v>3.9852000000000007</v>
      </c>
      <c r="Z274" s="79">
        <f>SUM(Z258:Z273)</f>
        <v>4.9347428571428571</v>
      </c>
      <c r="AA274" s="79">
        <f>V274/Y274</f>
        <v>1.940805982133895</v>
      </c>
      <c r="AB274" s="79">
        <f>V274/Z274</f>
        <v>1.5673562379860579</v>
      </c>
      <c r="AC274" s="79">
        <f>SUM(AC258:AC273)</f>
        <v>25.333557142857146</v>
      </c>
      <c r="AD274" s="79">
        <f>SUM(AD258:AD273)</f>
        <v>2.0261</v>
      </c>
      <c r="AE274" s="79">
        <f>AC274/AD274</f>
        <v>12.503606506518507</v>
      </c>
      <c r="AF274" s="79">
        <f t="shared" ref="AF274:AM274" si="346">SUM(AF258:AF273)</f>
        <v>61.678000000000004</v>
      </c>
      <c r="AG274" s="79">
        <f t="shared" si="346"/>
        <v>2.2412714285714288</v>
      </c>
      <c r="AH274" s="79">
        <f t="shared" si="346"/>
        <v>4.4083542857142852</v>
      </c>
      <c r="AI274" s="79">
        <f t="shared" si="346"/>
        <v>79.242714285714257</v>
      </c>
      <c r="AJ274" s="79">
        <f t="shared" si="346"/>
        <v>0.27360000000000001</v>
      </c>
      <c r="AK274" s="79">
        <f t="shared" si="346"/>
        <v>3589.5874428571433</v>
      </c>
      <c r="AL274" s="79">
        <f t="shared" si="346"/>
        <v>31.181100000000004</v>
      </c>
      <c r="AM274" s="79">
        <f t="shared" si="346"/>
        <v>80</v>
      </c>
      <c r="AN274" s="79">
        <f>E274/D274*100</f>
        <v>531.67376350907887</v>
      </c>
      <c r="AU274" s="76"/>
      <c r="BC274" s="76">
        <f t="shared" si="345"/>
        <v>0</v>
      </c>
      <c r="BR274" s="79"/>
    </row>
    <row r="275" spans="1:70" s="46" customFormat="1">
      <c r="A275" s="107"/>
      <c r="B275" s="108"/>
      <c r="C275" s="78" t="s">
        <v>3</v>
      </c>
      <c r="D275" s="111"/>
      <c r="E275" s="80">
        <f>SUM(G275,J275,M275,R275)</f>
        <v>2786.0806805714283</v>
      </c>
      <c r="F275" s="81"/>
      <c r="G275" s="80">
        <f>G274*37</f>
        <v>835.81678571428574</v>
      </c>
      <c r="H275" s="80"/>
      <c r="I275" s="80"/>
      <c r="J275" s="80">
        <f>J274*17</f>
        <v>417.9763285714285</v>
      </c>
      <c r="K275" s="80"/>
      <c r="L275" s="80"/>
      <c r="M275" s="80">
        <f>M274*16</f>
        <v>1371.1725714285715</v>
      </c>
      <c r="N275" s="81"/>
      <c r="O275" s="80"/>
      <c r="P275" s="81"/>
      <c r="Q275" s="79"/>
      <c r="R275" s="80">
        <f>R274*8.36</f>
        <v>161.11499485714282</v>
      </c>
      <c r="S275" s="81"/>
      <c r="T275" s="80"/>
      <c r="U275" s="79"/>
      <c r="V275" s="79"/>
      <c r="W275" s="79"/>
      <c r="X275" s="80"/>
      <c r="Y275" s="79"/>
      <c r="Z275" s="79"/>
      <c r="AA275" s="79"/>
      <c r="AB275" s="79"/>
      <c r="AC275" s="79"/>
      <c r="AD275" s="79"/>
      <c r="AE275" s="79"/>
      <c r="AF275" s="79"/>
      <c r="AG275" s="79"/>
      <c r="AH275" s="79"/>
      <c r="AI275" s="79"/>
      <c r="AJ275" s="79"/>
      <c r="AK275" s="79"/>
      <c r="AL275" s="79"/>
      <c r="AM275" s="79"/>
      <c r="AN275" s="79"/>
      <c r="AU275" s="76"/>
      <c r="BC275" s="76">
        <f t="shared" si="345"/>
        <v>0</v>
      </c>
      <c r="BR275" s="76"/>
    </row>
    <row r="276" spans="1:70" s="46" customFormat="1">
      <c r="A276" s="107"/>
      <c r="B276" s="108"/>
      <c r="C276" s="78" t="s">
        <v>46</v>
      </c>
      <c r="D276" s="77"/>
      <c r="E276" s="79"/>
      <c r="F276" s="79"/>
      <c r="G276" s="81">
        <f>G275/$E275*100</f>
        <v>29.999733731431593</v>
      </c>
      <c r="H276" s="81"/>
      <c r="I276" s="80"/>
      <c r="J276" s="81">
        <f>J275/$E275*100</f>
        <v>15.002305262951001</v>
      </c>
      <c r="K276" s="81"/>
      <c r="L276" s="80"/>
      <c r="M276" s="81">
        <f>M275/$E275*100</f>
        <v>49.215106403427718</v>
      </c>
      <c r="N276" s="79"/>
      <c r="O276" s="80"/>
      <c r="P276" s="79"/>
      <c r="Q276" s="79"/>
      <c r="R276" s="81">
        <f>R275/$E275*100</f>
        <v>5.7828546021896949</v>
      </c>
      <c r="S276" s="79"/>
      <c r="T276" s="80"/>
      <c r="U276" s="79"/>
      <c r="V276" s="79"/>
      <c r="W276" s="79"/>
      <c r="X276" s="80"/>
      <c r="Y276" s="79"/>
      <c r="Z276" s="79"/>
      <c r="AA276" s="79"/>
      <c r="AB276" s="79"/>
      <c r="AC276" s="79"/>
      <c r="AD276" s="79"/>
      <c r="AE276" s="79"/>
      <c r="AF276" s="79"/>
      <c r="AG276" s="79"/>
      <c r="AH276" s="79"/>
      <c r="AI276" s="79"/>
      <c r="AJ276" s="79"/>
      <c r="AK276" s="79"/>
      <c r="AL276" s="79"/>
      <c r="AM276" s="79"/>
      <c r="AN276" s="79"/>
      <c r="AU276" s="76"/>
      <c r="BC276" s="76">
        <f t="shared" si="345"/>
        <v>0</v>
      </c>
      <c r="BR276" s="76"/>
    </row>
    <row r="277" spans="1:70" s="46" customFormat="1">
      <c r="A277" s="107"/>
      <c r="B277" s="108"/>
      <c r="C277" s="78" t="s">
        <v>47</v>
      </c>
      <c r="D277" s="82">
        <f>E275/D274*100</f>
        <v>533.32325432071741</v>
      </c>
      <c r="E277" s="79"/>
      <c r="F277" s="79"/>
      <c r="G277" s="105"/>
      <c r="H277" s="79"/>
      <c r="I277" s="80"/>
      <c r="J277" s="105"/>
      <c r="K277" s="79"/>
      <c r="L277" s="80"/>
      <c r="M277" s="79"/>
      <c r="N277" s="79"/>
      <c r="O277" s="80">
        <f>SUM(M276:R276)</f>
        <v>54.997961005617412</v>
      </c>
      <c r="P277" s="79"/>
      <c r="Q277" s="79"/>
      <c r="R277" s="79"/>
      <c r="S277" s="79"/>
      <c r="T277" s="80"/>
      <c r="U277" s="79"/>
      <c r="V277" s="79"/>
      <c r="W277" s="79"/>
      <c r="X277" s="80"/>
      <c r="Y277" s="79"/>
      <c r="Z277" s="79"/>
      <c r="AA277" s="79"/>
      <c r="AB277" s="79"/>
      <c r="AC277" s="79"/>
      <c r="AD277" s="79"/>
      <c r="AE277" s="79"/>
      <c r="AF277" s="79"/>
      <c r="AG277" s="79"/>
      <c r="AH277" s="79"/>
      <c r="AI277" s="79"/>
      <c r="AJ277" s="79"/>
      <c r="AK277" s="79"/>
      <c r="AL277" s="79"/>
      <c r="AM277" s="79"/>
      <c r="AN277" s="79"/>
      <c r="AU277" s="76"/>
      <c r="BC277" s="76">
        <f t="shared" si="345"/>
        <v>0</v>
      </c>
      <c r="BR277" s="76"/>
    </row>
    <row r="278" spans="1:70" s="99" customFormat="1">
      <c r="A278" s="107"/>
      <c r="B278" s="108"/>
      <c r="C278" s="109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108"/>
      <c r="AP278" s="109"/>
      <c r="AQ278" s="109"/>
      <c r="AR278" s="108"/>
      <c r="AS278" s="80"/>
      <c r="AT278" s="80"/>
      <c r="AU278" s="76"/>
      <c r="AV278" s="80"/>
      <c r="AW278" s="80"/>
      <c r="AX278" s="80"/>
      <c r="AY278" s="80"/>
      <c r="AZ278" s="80"/>
      <c r="BA278" s="80"/>
      <c r="BB278" s="80"/>
      <c r="BC278" s="76">
        <f t="shared" si="345"/>
        <v>0</v>
      </c>
      <c r="BD278" s="80"/>
      <c r="BE278" s="80"/>
      <c r="BF278" s="80"/>
      <c r="BG278" s="80"/>
      <c r="BH278" s="80"/>
      <c r="BI278" s="80"/>
      <c r="BJ278" s="80"/>
      <c r="BK278" s="80"/>
      <c r="BL278" s="80"/>
      <c r="BM278" s="80"/>
      <c r="BN278" s="80"/>
      <c r="BO278" s="80"/>
      <c r="BP278" s="80"/>
      <c r="BQ278" s="80"/>
      <c r="BR278" s="75"/>
    </row>
    <row r="279" spans="1:70" s="46" customFormat="1">
      <c r="A279" s="46">
        <v>4</v>
      </c>
      <c r="B279" s="46">
        <v>100</v>
      </c>
      <c r="C279" s="74" t="s">
        <v>104</v>
      </c>
      <c r="D279" s="46">
        <v>5.6</v>
      </c>
      <c r="E279" s="75">
        <f t="shared" ref="E279:H285" si="347">AR279*($D279/$AQ279)</f>
        <v>171.30399999999997</v>
      </c>
      <c r="F279" s="76">
        <f t="shared" si="347"/>
        <v>41.663999999999994</v>
      </c>
      <c r="G279" s="76">
        <f t="shared" si="347"/>
        <v>4.6031999999999993</v>
      </c>
      <c r="H279" s="76">
        <f t="shared" si="347"/>
        <v>170.3184</v>
      </c>
      <c r="I279" s="75">
        <f t="shared" ref="I279:I285" si="348">H279/$E279*100</f>
        <v>99.424648577966664</v>
      </c>
      <c r="J279" s="76">
        <f t="shared" ref="J279:K285" si="349">AV279*($D279/$AQ279)</f>
        <v>3.3599999999999998E-2</v>
      </c>
      <c r="K279" s="76">
        <f t="shared" si="349"/>
        <v>0.57119999999999993</v>
      </c>
      <c r="L279" s="75">
        <f t="shared" ref="L279:L285" si="350">K279/$E279*100</f>
        <v>0.33344230140568815</v>
      </c>
      <c r="M279" s="76">
        <f t="shared" ref="M279:N285" si="351">AX279*($D279/$AQ279)</f>
        <v>3.3599999999999998E-2</v>
      </c>
      <c r="N279" s="76">
        <f t="shared" si="351"/>
        <v>0.53759999999999997</v>
      </c>
      <c r="O279" s="75">
        <f t="shared" ref="O279:O285" si="352">N279/$E279*100</f>
        <v>0.31382804838182415</v>
      </c>
      <c r="P279" s="76">
        <f t="shared" ref="P279:R285" si="353">AZ279*($D279/$AQ279)</f>
        <v>0</v>
      </c>
      <c r="Q279" s="76">
        <f t="shared" si="353"/>
        <v>0</v>
      </c>
      <c r="R279" s="76">
        <f t="shared" si="353"/>
        <v>0</v>
      </c>
      <c r="S279" s="76">
        <f t="shared" ref="S279:S285" si="354">R279*8.36</f>
        <v>0</v>
      </c>
      <c r="T279" s="75">
        <f t="shared" ref="T279:T285" si="355">S279/$E279*100</f>
        <v>0</v>
      </c>
      <c r="U279" s="76">
        <f t="shared" ref="U279:V285" si="356">BD279*($D279/$AQ279)</f>
        <v>8.4559999999999996E-2</v>
      </c>
      <c r="V279" s="76">
        <f t="shared" si="356"/>
        <v>2.9175999999999997</v>
      </c>
      <c r="W279" s="76">
        <f t="shared" ref="W279:W285" si="357">V279*37</f>
        <v>107.95119999999999</v>
      </c>
      <c r="X279" s="76">
        <f t="shared" ref="X279:X285" si="358">W279/$E279*100</f>
        <v>63.017325923504416</v>
      </c>
      <c r="Y279" s="76">
        <f t="shared" ref="Y279:Z285" si="359">BG279*($D279/$AQ279)</f>
        <v>1.1703999999999999</v>
      </c>
      <c r="Z279" s="76">
        <f t="shared" si="359"/>
        <v>0.15679999999999997</v>
      </c>
      <c r="AA279" s="76">
        <f t="shared" ref="AA279:AA285" si="360">V279/Y279</f>
        <v>2.4928229665071773</v>
      </c>
      <c r="AB279" s="76">
        <f t="shared" ref="AB279:AB285" si="361">V279/Z279</f>
        <v>18.607142857142861</v>
      </c>
      <c r="AC279" s="76">
        <f t="shared" ref="AC279:AD285" si="362">BI279*($D279/$AQ279)</f>
        <v>3.3599999999999998E-2</v>
      </c>
      <c r="AD279" s="76">
        <f t="shared" si="362"/>
        <v>0</v>
      </c>
      <c r="AE279" s="76" t="e">
        <f t="shared" ref="AE279:AE285" si="363">AC279/AD279</f>
        <v>#DIV/0!</v>
      </c>
      <c r="AF279" s="76">
        <f t="shared" ref="AF279:AM285" si="364">BK279*($D279/$AQ279)</f>
        <v>11.927999999999999</v>
      </c>
      <c r="AG279" s="76">
        <f t="shared" si="364"/>
        <v>0</v>
      </c>
      <c r="AH279" s="76">
        <f t="shared" si="364"/>
        <v>0.11199999999999999</v>
      </c>
      <c r="AI279" s="76">
        <f t="shared" si="364"/>
        <v>0</v>
      </c>
      <c r="AJ279" s="76">
        <f t="shared" si="364"/>
        <v>4.2559999999999994E-2</v>
      </c>
      <c r="AK279" s="76">
        <f t="shared" si="364"/>
        <v>24.08</v>
      </c>
      <c r="AL279" s="76">
        <f t="shared" si="364"/>
        <v>45.639999999999993</v>
      </c>
      <c r="AM279" s="76">
        <f t="shared" si="364"/>
        <v>0</v>
      </c>
      <c r="AN279" s="76">
        <f t="shared" ref="AN279:AN285" si="365">E279/D279*100</f>
        <v>3058.9999999999995</v>
      </c>
      <c r="AO279" s="31"/>
      <c r="AP279" s="74" t="s">
        <v>103</v>
      </c>
      <c r="AQ279" s="46">
        <v>100</v>
      </c>
      <c r="AR279" s="76">
        <v>3059</v>
      </c>
      <c r="AS279" s="76">
        <v>744</v>
      </c>
      <c r="AT279" s="76">
        <v>82.2</v>
      </c>
      <c r="AU279" s="76">
        <f>AT279*37</f>
        <v>3041.4</v>
      </c>
      <c r="AV279" s="76">
        <v>0.6</v>
      </c>
      <c r="AW279" s="76">
        <f>AV279*17</f>
        <v>10.199999999999999</v>
      </c>
      <c r="AX279" s="76">
        <v>0.6</v>
      </c>
      <c r="AY279" s="76">
        <f>AX279*16</f>
        <v>9.6</v>
      </c>
      <c r="AZ279" s="76">
        <v>0</v>
      </c>
      <c r="BA279" s="76">
        <v>0</v>
      </c>
      <c r="BB279" s="76">
        <v>0</v>
      </c>
      <c r="BC279" s="76">
        <f t="shared" si="345"/>
        <v>0</v>
      </c>
      <c r="BD279" s="76">
        <v>1.51</v>
      </c>
      <c r="BE279" s="76">
        <v>52.1</v>
      </c>
      <c r="BF279" s="76">
        <f>BE279*37</f>
        <v>1927.7</v>
      </c>
      <c r="BG279" s="76">
        <v>20.9</v>
      </c>
      <c r="BH279" s="76">
        <v>2.8</v>
      </c>
      <c r="BI279" s="76">
        <v>0.6</v>
      </c>
      <c r="BJ279" s="76">
        <v>0</v>
      </c>
      <c r="BK279" s="76">
        <v>213</v>
      </c>
      <c r="BL279" s="76">
        <v>0</v>
      </c>
      <c r="BM279" s="76">
        <v>2</v>
      </c>
      <c r="BN279" s="76">
        <v>0</v>
      </c>
      <c r="BO279" s="76">
        <v>0.76</v>
      </c>
      <c r="BP279" s="76">
        <v>430</v>
      </c>
      <c r="BQ279" s="76">
        <v>815</v>
      </c>
      <c r="BR279" s="76">
        <v>0</v>
      </c>
    </row>
    <row r="280" spans="1:70" s="46" customFormat="1">
      <c r="A280" s="46">
        <v>4</v>
      </c>
      <c r="B280" s="46">
        <v>100</v>
      </c>
      <c r="C280" s="74" t="s">
        <v>248</v>
      </c>
      <c r="D280" s="46">
        <v>45.7</v>
      </c>
      <c r="E280" s="75">
        <f t="shared" si="347"/>
        <v>168.40907000000001</v>
      </c>
      <c r="F280" s="76">
        <f t="shared" si="347"/>
        <v>40.289251196172252</v>
      </c>
      <c r="G280" s="76">
        <f t="shared" si="347"/>
        <v>0.22850000000000004</v>
      </c>
      <c r="H280" s="76">
        <f t="shared" si="347"/>
        <v>8.4545000000000012</v>
      </c>
      <c r="I280" s="75">
        <f t="shared" si="348"/>
        <v>5.020216547719194</v>
      </c>
      <c r="J280" s="76">
        <f t="shared" si="349"/>
        <v>2.17075</v>
      </c>
      <c r="K280" s="76">
        <f t="shared" si="349"/>
        <v>36.902749999999997</v>
      </c>
      <c r="L280" s="75">
        <f t="shared" si="350"/>
        <v>21.912566823152694</v>
      </c>
      <c r="M280" s="76">
        <f t="shared" si="351"/>
        <v>6.8550000000000004</v>
      </c>
      <c r="N280" s="76">
        <f t="shared" si="351"/>
        <v>109.68</v>
      </c>
      <c r="O280" s="75">
        <f t="shared" si="352"/>
        <v>65.127133592032777</v>
      </c>
      <c r="P280" s="76">
        <f t="shared" si="353"/>
        <v>0</v>
      </c>
      <c r="Q280" s="76">
        <f t="shared" si="353"/>
        <v>0</v>
      </c>
      <c r="R280" s="76">
        <f t="shared" si="353"/>
        <v>1.5994999999999999</v>
      </c>
      <c r="S280" s="76">
        <f t="shared" si="354"/>
        <v>13.371819999999998</v>
      </c>
      <c r="T280" s="75">
        <f t="shared" si="355"/>
        <v>7.9400830370953273</v>
      </c>
      <c r="U280" s="76">
        <f t="shared" si="356"/>
        <v>0.62837500000000013</v>
      </c>
      <c r="V280" s="76">
        <f t="shared" si="356"/>
        <v>0</v>
      </c>
      <c r="W280" s="76">
        <f t="shared" si="357"/>
        <v>0</v>
      </c>
      <c r="X280" s="76">
        <f t="shared" si="358"/>
        <v>0</v>
      </c>
      <c r="Y280" s="76">
        <f t="shared" si="359"/>
        <v>0</v>
      </c>
      <c r="Z280" s="76">
        <f t="shared" si="359"/>
        <v>0.11425000000000002</v>
      </c>
      <c r="AA280" s="76" t="e">
        <f t="shared" si="360"/>
        <v>#DIV/0!</v>
      </c>
      <c r="AB280" s="76">
        <f t="shared" si="361"/>
        <v>0</v>
      </c>
      <c r="AC280" s="76">
        <f t="shared" si="362"/>
        <v>2.6277499999999998</v>
      </c>
      <c r="AD280" s="76">
        <f t="shared" si="362"/>
        <v>4.2272500000000006</v>
      </c>
      <c r="AE280" s="76">
        <f t="shared" si="363"/>
        <v>0.62162162162162149</v>
      </c>
      <c r="AF280" s="76">
        <f t="shared" si="364"/>
        <v>0</v>
      </c>
      <c r="AG280" s="76">
        <f t="shared" si="364"/>
        <v>2.9705000000000004</v>
      </c>
      <c r="AH280" s="76">
        <f t="shared" si="364"/>
        <v>0.11425000000000002</v>
      </c>
      <c r="AI280" s="76">
        <f t="shared" si="364"/>
        <v>0</v>
      </c>
      <c r="AJ280" s="76">
        <f t="shared" si="364"/>
        <v>0</v>
      </c>
      <c r="AK280" s="76">
        <f t="shared" si="364"/>
        <v>31.990000000000002</v>
      </c>
      <c r="AL280" s="76">
        <f t="shared" si="364"/>
        <v>0</v>
      </c>
      <c r="AM280" s="76">
        <f t="shared" si="364"/>
        <v>0</v>
      </c>
      <c r="AN280" s="76">
        <f t="shared" si="365"/>
        <v>368.51000000000005</v>
      </c>
      <c r="AO280" s="31"/>
      <c r="AP280" s="74" t="s">
        <v>248</v>
      </c>
      <c r="AQ280" s="46">
        <v>40</v>
      </c>
      <c r="AR280" s="76">
        <v>147.404</v>
      </c>
      <c r="AS280" s="76">
        <v>35.264114832535888</v>
      </c>
      <c r="AT280" s="76">
        <v>0.2</v>
      </c>
      <c r="AU280" s="76">
        <v>7.4</v>
      </c>
      <c r="AV280" s="76">
        <v>1.9</v>
      </c>
      <c r="AW280" s="76">
        <v>32.299999999999997</v>
      </c>
      <c r="AX280" s="76">
        <v>6</v>
      </c>
      <c r="AY280" s="76">
        <v>96</v>
      </c>
      <c r="AZ280" s="76">
        <v>0</v>
      </c>
      <c r="BA280" s="76">
        <v>0</v>
      </c>
      <c r="BB280" s="76">
        <v>1.4</v>
      </c>
      <c r="BC280" s="76">
        <f t="shared" si="345"/>
        <v>11.703999999999999</v>
      </c>
      <c r="BD280" s="76">
        <v>0.55000000000000004</v>
      </c>
      <c r="BE280" s="76">
        <v>0</v>
      </c>
      <c r="BF280" s="76">
        <v>0</v>
      </c>
      <c r="BG280" s="76">
        <v>0</v>
      </c>
      <c r="BH280" s="76">
        <v>0.1</v>
      </c>
      <c r="BI280" s="76">
        <v>2.2999999999999998</v>
      </c>
      <c r="BJ280" s="76">
        <v>3.7</v>
      </c>
      <c r="BK280" s="76">
        <v>0</v>
      </c>
      <c r="BL280" s="76">
        <v>2.6</v>
      </c>
      <c r="BM280" s="76">
        <v>0.1</v>
      </c>
      <c r="BN280" s="76">
        <v>0</v>
      </c>
      <c r="BO280" s="76">
        <v>0</v>
      </c>
      <c r="BP280" s="76">
        <v>28</v>
      </c>
      <c r="BQ280" s="76">
        <v>0</v>
      </c>
      <c r="BR280" s="76">
        <v>0</v>
      </c>
    </row>
    <row r="281" spans="1:70" s="46" customFormat="1">
      <c r="A281" s="46">
        <v>4</v>
      </c>
      <c r="B281" s="46">
        <v>100</v>
      </c>
      <c r="C281" s="74" t="s">
        <v>90</v>
      </c>
      <c r="D281" s="46">
        <v>6</v>
      </c>
      <c r="E281" s="75">
        <f t="shared" si="347"/>
        <v>36.473999999999997</v>
      </c>
      <c r="F281" s="76">
        <f t="shared" si="347"/>
        <v>8.7258373205741631</v>
      </c>
      <c r="G281" s="76">
        <f t="shared" si="347"/>
        <v>2.4E-2</v>
      </c>
      <c r="H281" s="76">
        <f t="shared" si="347"/>
        <v>0.88800000000000001</v>
      </c>
      <c r="I281" s="75">
        <f t="shared" si="348"/>
        <v>2.4346109557493012</v>
      </c>
      <c r="J281" s="76">
        <f t="shared" si="349"/>
        <v>6.6000000000000003E-2</v>
      </c>
      <c r="K281" s="76">
        <f t="shared" si="349"/>
        <v>1.1220000000000001</v>
      </c>
      <c r="L281" s="75">
        <f t="shared" si="350"/>
        <v>3.076163842737293</v>
      </c>
      <c r="M281" s="76">
        <f t="shared" si="351"/>
        <v>2.1539999999999999</v>
      </c>
      <c r="N281" s="76">
        <f t="shared" si="351"/>
        <v>34.463999999999999</v>
      </c>
      <c r="O281" s="75">
        <f t="shared" si="352"/>
        <v>94.48922520151342</v>
      </c>
      <c r="P281" s="76">
        <f t="shared" si="353"/>
        <v>0</v>
      </c>
      <c r="Q281" s="76">
        <f t="shared" si="353"/>
        <v>0</v>
      </c>
      <c r="R281" s="76">
        <f t="shared" si="353"/>
        <v>0</v>
      </c>
      <c r="S281" s="76">
        <f t="shared" si="354"/>
        <v>0</v>
      </c>
      <c r="T281" s="75">
        <f t="shared" si="355"/>
        <v>0</v>
      </c>
      <c r="U281" s="76">
        <f t="shared" si="356"/>
        <v>0</v>
      </c>
      <c r="V281" s="76">
        <f t="shared" si="356"/>
        <v>0</v>
      </c>
      <c r="W281" s="76">
        <f t="shared" si="357"/>
        <v>0</v>
      </c>
      <c r="X281" s="76">
        <f t="shared" si="358"/>
        <v>0</v>
      </c>
      <c r="Y281" s="76">
        <f t="shared" si="359"/>
        <v>0</v>
      </c>
      <c r="Z281" s="76">
        <f t="shared" si="359"/>
        <v>0</v>
      </c>
      <c r="AA281" s="76" t="e">
        <f t="shared" si="360"/>
        <v>#DIV/0!</v>
      </c>
      <c r="AB281" s="76" t="e">
        <f t="shared" si="361"/>
        <v>#DIV/0!</v>
      </c>
      <c r="AC281" s="76">
        <f t="shared" si="362"/>
        <v>0</v>
      </c>
      <c r="AD281" s="76">
        <f t="shared" si="362"/>
        <v>0</v>
      </c>
      <c r="AE281" s="76" t="e">
        <f t="shared" si="363"/>
        <v>#DIV/0!</v>
      </c>
      <c r="AF281" s="76">
        <f t="shared" si="364"/>
        <v>0</v>
      </c>
      <c r="AG281" s="76">
        <f t="shared" si="364"/>
        <v>0</v>
      </c>
      <c r="AH281" s="76">
        <f t="shared" si="364"/>
        <v>0</v>
      </c>
      <c r="AI281" s="76">
        <f t="shared" si="364"/>
        <v>0</v>
      </c>
      <c r="AJ281" s="76">
        <f t="shared" si="364"/>
        <v>0</v>
      </c>
      <c r="AK281" s="76">
        <f t="shared" si="364"/>
        <v>0</v>
      </c>
      <c r="AL281" s="76">
        <f t="shared" si="364"/>
        <v>0</v>
      </c>
      <c r="AM281" s="76">
        <f t="shared" si="364"/>
        <v>0</v>
      </c>
      <c r="AN281" s="76">
        <f t="shared" si="365"/>
        <v>607.9</v>
      </c>
      <c r="AO281" s="31"/>
      <c r="AP281" s="74" t="s">
        <v>90</v>
      </c>
      <c r="AQ281" s="46">
        <v>100</v>
      </c>
      <c r="AR281" s="76">
        <v>607.9</v>
      </c>
      <c r="AS281" s="76">
        <v>145.43062200956939</v>
      </c>
      <c r="AT281" s="76">
        <v>0.4</v>
      </c>
      <c r="AU281" s="76">
        <v>14.8</v>
      </c>
      <c r="AV281" s="76">
        <v>1.1000000000000001</v>
      </c>
      <c r="AW281" s="76">
        <v>18.700000000000003</v>
      </c>
      <c r="AX281" s="76">
        <v>35.9</v>
      </c>
      <c r="AY281" s="76">
        <v>574.4</v>
      </c>
      <c r="AZ281" s="76">
        <v>0</v>
      </c>
      <c r="BA281" s="76">
        <v>0</v>
      </c>
      <c r="BB281" s="76">
        <v>0</v>
      </c>
      <c r="BC281" s="76">
        <v>0</v>
      </c>
      <c r="BD281" s="76">
        <v>0</v>
      </c>
      <c r="BE281" s="76">
        <v>0</v>
      </c>
      <c r="BF281" s="76">
        <v>0</v>
      </c>
      <c r="BG281" s="76">
        <v>0</v>
      </c>
      <c r="BH281" s="76">
        <v>0</v>
      </c>
      <c r="BI281" s="76">
        <v>0</v>
      </c>
      <c r="BJ281" s="76">
        <v>0</v>
      </c>
      <c r="BK281" s="76">
        <v>0</v>
      </c>
      <c r="BL281" s="76">
        <v>0</v>
      </c>
      <c r="BM281" s="76">
        <v>0</v>
      </c>
      <c r="BN281" s="76">
        <v>0</v>
      </c>
      <c r="BO281" s="76">
        <v>0</v>
      </c>
      <c r="BP281" s="76">
        <v>0</v>
      </c>
      <c r="BQ281" s="76">
        <v>0</v>
      </c>
      <c r="BR281" s="76">
        <v>0</v>
      </c>
    </row>
    <row r="282" spans="1:70" s="46" customFormat="1">
      <c r="A282" s="46">
        <v>4</v>
      </c>
      <c r="B282" s="46">
        <v>100</v>
      </c>
      <c r="C282" s="97" t="s">
        <v>191</v>
      </c>
      <c r="D282" s="46">
        <v>122.1</v>
      </c>
      <c r="E282" s="75">
        <f t="shared" si="347"/>
        <v>1224.8402720326033</v>
      </c>
      <c r="F282" s="76">
        <f t="shared" si="347"/>
        <v>293.16937748344367</v>
      </c>
      <c r="G282" s="76">
        <f t="shared" si="347"/>
        <v>6.3631329597554753</v>
      </c>
      <c r="H282" s="76">
        <f t="shared" si="347"/>
        <v>235.4359195109526</v>
      </c>
      <c r="I282" s="75">
        <f t="shared" si="348"/>
        <v>19.221765064946009</v>
      </c>
      <c r="J282" s="76">
        <f t="shared" si="349"/>
        <v>12.278420784513498</v>
      </c>
      <c r="K282" s="76">
        <f t="shared" si="349"/>
        <v>208.73315333672949</v>
      </c>
      <c r="L282" s="75">
        <f t="shared" si="350"/>
        <v>17.041663154195614</v>
      </c>
      <c r="M282" s="76">
        <f t="shared" si="351"/>
        <v>42.291508914926126</v>
      </c>
      <c r="N282" s="76">
        <f t="shared" si="351"/>
        <v>676.66414263881802</v>
      </c>
      <c r="O282" s="75">
        <f t="shared" si="352"/>
        <v>55.245092612435457</v>
      </c>
      <c r="P282" s="76">
        <f t="shared" si="353"/>
        <v>0</v>
      </c>
      <c r="Q282" s="76">
        <f t="shared" si="353"/>
        <v>0</v>
      </c>
      <c r="R282" s="76">
        <f t="shared" si="353"/>
        <v>12.440142638818134</v>
      </c>
      <c r="S282" s="76">
        <f t="shared" si="354"/>
        <v>103.99959246051959</v>
      </c>
      <c r="T282" s="75">
        <f t="shared" si="355"/>
        <v>8.4908697758552538</v>
      </c>
      <c r="U282" s="76">
        <f t="shared" si="356"/>
        <v>0.83224554253693328</v>
      </c>
      <c r="V282" s="76">
        <f t="shared" si="356"/>
        <v>0.62200713194090673</v>
      </c>
      <c r="W282" s="76">
        <f t="shared" si="357"/>
        <v>23.014263881813548</v>
      </c>
      <c r="X282" s="76">
        <f t="shared" si="358"/>
        <v>1.8789604169057683</v>
      </c>
      <c r="Y282" s="76">
        <f t="shared" si="359"/>
        <v>1.5836301579215486</v>
      </c>
      <c r="Z282" s="76">
        <f t="shared" si="359"/>
        <v>0.69913601630157918</v>
      </c>
      <c r="AA282" s="76">
        <f t="shared" si="360"/>
        <v>0.39277297721916732</v>
      </c>
      <c r="AB282" s="76">
        <f t="shared" si="361"/>
        <v>0.88967971530249113</v>
      </c>
      <c r="AC282" s="76">
        <f t="shared" si="362"/>
        <v>2.6497503820682629</v>
      </c>
      <c r="AD282" s="76">
        <f t="shared" si="362"/>
        <v>1.9904228222109015E-2</v>
      </c>
      <c r="AE282" s="76">
        <f t="shared" si="363"/>
        <v>133.125</v>
      </c>
      <c r="AF282" s="76">
        <f t="shared" si="364"/>
        <v>0.2633545821861511</v>
      </c>
      <c r="AG282" s="76">
        <f t="shared" si="364"/>
        <v>1.5834435557819664</v>
      </c>
      <c r="AH282" s="76">
        <f t="shared" si="364"/>
        <v>0.69926041772796732</v>
      </c>
      <c r="AI282" s="76">
        <f t="shared" si="364"/>
        <v>4.8833069642813212E-2</v>
      </c>
      <c r="AJ282" s="76">
        <f t="shared" si="364"/>
        <v>0.11058027520877924</v>
      </c>
      <c r="AK282" s="76">
        <f t="shared" si="364"/>
        <v>0.78372898624554244</v>
      </c>
      <c r="AL282" s="76">
        <f t="shared" si="364"/>
        <v>1.9593224656138563E-2</v>
      </c>
      <c r="AM282" s="76">
        <f t="shared" si="364"/>
        <v>62.200713194090675</v>
      </c>
      <c r="AN282" s="76">
        <f t="shared" si="365"/>
        <v>1003.1451859398879</v>
      </c>
      <c r="AO282" s="31"/>
      <c r="AP282" s="74" t="s">
        <v>191</v>
      </c>
      <c r="AQ282" s="46">
        <v>981.5</v>
      </c>
      <c r="AR282" s="76">
        <v>9845.8700000000008</v>
      </c>
      <c r="AS282" s="76">
        <v>2356.64</v>
      </c>
      <c r="AT282" s="76">
        <v>51.15</v>
      </c>
      <c r="AU282" s="76">
        <f>AT282*37</f>
        <v>1892.55</v>
      </c>
      <c r="AV282" s="76">
        <v>98.7</v>
      </c>
      <c r="AW282" s="76">
        <f>AV282*17</f>
        <v>1677.9</v>
      </c>
      <c r="AX282" s="76">
        <v>339.96</v>
      </c>
      <c r="AY282" s="76">
        <f>AX282*16</f>
        <v>5439.36</v>
      </c>
      <c r="AZ282" s="76">
        <v>0</v>
      </c>
      <c r="BA282" s="76">
        <v>0</v>
      </c>
      <c r="BB282" s="76">
        <v>100</v>
      </c>
      <c r="BC282" s="76">
        <f>BB282*8.36</f>
        <v>836</v>
      </c>
      <c r="BD282" s="76">
        <v>6.69</v>
      </c>
      <c r="BE282" s="76">
        <v>5</v>
      </c>
      <c r="BF282" s="76">
        <f>BE282*37</f>
        <v>185</v>
      </c>
      <c r="BG282" s="76">
        <v>12.73</v>
      </c>
      <c r="BH282" s="76">
        <v>5.62</v>
      </c>
      <c r="BI282" s="76">
        <v>21.3</v>
      </c>
      <c r="BJ282" s="76">
        <v>0.16</v>
      </c>
      <c r="BK282" s="76">
        <v>2.1169739755586185</v>
      </c>
      <c r="BL282" s="76">
        <v>12.7285</v>
      </c>
      <c r="BM282" s="76">
        <v>5.6209999999999996</v>
      </c>
      <c r="BN282" s="76">
        <v>0.39254429037199978</v>
      </c>
      <c r="BO282" s="76">
        <v>0.88889877246041626</v>
      </c>
      <c r="BP282" s="76">
        <v>6.3</v>
      </c>
      <c r="BQ282" s="76">
        <v>0.1575</v>
      </c>
      <c r="BR282" s="76">
        <v>500</v>
      </c>
    </row>
    <row r="283" spans="1:70" s="46" customFormat="1">
      <c r="A283" s="46">
        <v>4</v>
      </c>
      <c r="B283" s="46">
        <v>100</v>
      </c>
      <c r="C283" s="74" t="s">
        <v>249</v>
      </c>
      <c r="D283" s="46">
        <v>86.1</v>
      </c>
      <c r="E283" s="75">
        <f t="shared" si="347"/>
        <v>0</v>
      </c>
      <c r="F283" s="76">
        <f t="shared" si="347"/>
        <v>0</v>
      </c>
      <c r="G283" s="76">
        <f t="shared" si="347"/>
        <v>0</v>
      </c>
      <c r="H283" s="76">
        <f t="shared" si="347"/>
        <v>0</v>
      </c>
      <c r="I283" s="75" t="e">
        <f t="shared" si="348"/>
        <v>#DIV/0!</v>
      </c>
      <c r="J283" s="76">
        <f t="shared" si="349"/>
        <v>0</v>
      </c>
      <c r="K283" s="76">
        <f t="shared" si="349"/>
        <v>0</v>
      </c>
      <c r="L283" s="75" t="e">
        <f t="shared" si="350"/>
        <v>#DIV/0!</v>
      </c>
      <c r="M283" s="76">
        <f t="shared" si="351"/>
        <v>0</v>
      </c>
      <c r="N283" s="76">
        <f t="shared" si="351"/>
        <v>0</v>
      </c>
      <c r="O283" s="75" t="e">
        <f t="shared" si="352"/>
        <v>#DIV/0!</v>
      </c>
      <c r="P283" s="76">
        <f t="shared" si="353"/>
        <v>0</v>
      </c>
      <c r="Q283" s="76">
        <f t="shared" si="353"/>
        <v>0</v>
      </c>
      <c r="R283" s="76">
        <f t="shared" si="353"/>
        <v>0</v>
      </c>
      <c r="S283" s="76">
        <f t="shared" si="354"/>
        <v>0</v>
      </c>
      <c r="T283" s="75" t="e">
        <f t="shared" si="355"/>
        <v>#DIV/0!</v>
      </c>
      <c r="U283" s="76">
        <f t="shared" si="356"/>
        <v>0</v>
      </c>
      <c r="V283" s="76">
        <f t="shared" si="356"/>
        <v>0</v>
      </c>
      <c r="W283" s="76">
        <f t="shared" si="357"/>
        <v>0</v>
      </c>
      <c r="X283" s="76" t="e">
        <f t="shared" si="358"/>
        <v>#DIV/0!</v>
      </c>
      <c r="Y283" s="76">
        <f t="shared" si="359"/>
        <v>0</v>
      </c>
      <c r="Z283" s="76">
        <f t="shared" si="359"/>
        <v>0</v>
      </c>
      <c r="AA283" s="76" t="e">
        <f t="shared" si="360"/>
        <v>#DIV/0!</v>
      </c>
      <c r="AB283" s="76" t="e">
        <f t="shared" si="361"/>
        <v>#DIV/0!</v>
      </c>
      <c r="AC283" s="76">
        <f t="shared" si="362"/>
        <v>0</v>
      </c>
      <c r="AD283" s="76">
        <f t="shared" si="362"/>
        <v>0</v>
      </c>
      <c r="AE283" s="76" t="e">
        <f t="shared" si="363"/>
        <v>#DIV/0!</v>
      </c>
      <c r="AF283" s="76">
        <f t="shared" si="364"/>
        <v>0</v>
      </c>
      <c r="AG283" s="76">
        <f t="shared" si="364"/>
        <v>0</v>
      </c>
      <c r="AH283" s="76">
        <f t="shared" si="364"/>
        <v>0</v>
      </c>
      <c r="AI283" s="76">
        <f t="shared" si="364"/>
        <v>0</v>
      </c>
      <c r="AJ283" s="76">
        <f t="shared" si="364"/>
        <v>0</v>
      </c>
      <c r="AK283" s="76">
        <f t="shared" si="364"/>
        <v>0</v>
      </c>
      <c r="AL283" s="76">
        <f t="shared" si="364"/>
        <v>0</v>
      </c>
      <c r="AM283" s="76">
        <f t="shared" si="364"/>
        <v>0</v>
      </c>
      <c r="AN283" s="76">
        <f t="shared" si="365"/>
        <v>0</v>
      </c>
      <c r="AO283" s="31"/>
      <c r="AP283" s="74" t="s">
        <v>84</v>
      </c>
      <c r="AQ283" s="46">
        <v>100</v>
      </c>
      <c r="AR283" s="76">
        <v>0</v>
      </c>
      <c r="AS283" s="76">
        <v>0</v>
      </c>
      <c r="AT283" s="76">
        <v>0</v>
      </c>
      <c r="AU283" s="76">
        <v>0</v>
      </c>
      <c r="AV283" s="76">
        <v>0</v>
      </c>
      <c r="AW283" s="76">
        <v>0</v>
      </c>
      <c r="AX283" s="76">
        <v>0</v>
      </c>
      <c r="AY283" s="76">
        <v>0</v>
      </c>
      <c r="AZ283" s="76">
        <v>0</v>
      </c>
      <c r="BA283" s="76">
        <v>0</v>
      </c>
      <c r="BB283" s="76">
        <v>0</v>
      </c>
      <c r="BC283" s="76">
        <v>0</v>
      </c>
      <c r="BD283" s="76">
        <v>0</v>
      </c>
      <c r="BE283" s="76">
        <v>0</v>
      </c>
      <c r="BF283" s="76">
        <v>0</v>
      </c>
      <c r="BG283" s="76">
        <v>0</v>
      </c>
      <c r="BH283" s="76">
        <v>0</v>
      </c>
      <c r="BI283" s="76">
        <v>0</v>
      </c>
      <c r="BJ283" s="76">
        <v>0</v>
      </c>
      <c r="BK283" s="76">
        <v>0</v>
      </c>
      <c r="BL283" s="76">
        <v>0</v>
      </c>
      <c r="BM283" s="76">
        <v>0</v>
      </c>
      <c r="BN283" s="76">
        <v>0</v>
      </c>
      <c r="BO283" s="76">
        <v>0</v>
      </c>
      <c r="BP283" s="76">
        <v>0</v>
      </c>
      <c r="BQ283" s="76">
        <v>0</v>
      </c>
      <c r="BR283" s="76">
        <v>0</v>
      </c>
    </row>
    <row r="284" spans="1:70" s="46" customFormat="1">
      <c r="A284" s="46">
        <v>4</v>
      </c>
      <c r="B284" s="46">
        <v>100</v>
      </c>
      <c r="C284" s="74" t="s">
        <v>241</v>
      </c>
      <c r="D284" s="46">
        <v>124.2</v>
      </c>
      <c r="E284" s="75">
        <f t="shared" si="347"/>
        <v>723.03278400000011</v>
      </c>
      <c r="F284" s="76">
        <f t="shared" si="347"/>
        <v>172.9743502392345</v>
      </c>
      <c r="G284" s="76">
        <f t="shared" si="347"/>
        <v>9.5633999999999997</v>
      </c>
      <c r="H284" s="76">
        <f t="shared" si="347"/>
        <v>353.84580000000005</v>
      </c>
      <c r="I284" s="75">
        <f t="shared" si="348"/>
        <v>48.93910868639118</v>
      </c>
      <c r="J284" s="76">
        <f t="shared" si="349"/>
        <v>4.2227999999999994</v>
      </c>
      <c r="K284" s="76">
        <f t="shared" si="349"/>
        <v>71.787599999999998</v>
      </c>
      <c r="L284" s="75">
        <f t="shared" si="350"/>
        <v>9.9286784207560892</v>
      </c>
      <c r="M284" s="76">
        <f t="shared" si="351"/>
        <v>18.133199999999999</v>
      </c>
      <c r="N284" s="76">
        <f t="shared" si="351"/>
        <v>290.13119999999998</v>
      </c>
      <c r="O284" s="75">
        <f t="shared" si="352"/>
        <v>40.126977146861982</v>
      </c>
      <c r="P284" s="76">
        <f t="shared" si="353"/>
        <v>0</v>
      </c>
      <c r="Q284" s="76">
        <f t="shared" si="353"/>
        <v>0</v>
      </c>
      <c r="R284" s="76">
        <f t="shared" si="353"/>
        <v>0.86939999999999995</v>
      </c>
      <c r="S284" s="76">
        <f t="shared" si="354"/>
        <v>7.2681839999999989</v>
      </c>
      <c r="T284" s="75">
        <f t="shared" si="355"/>
        <v>1.0052357459907375</v>
      </c>
      <c r="U284" s="76">
        <f t="shared" si="356"/>
        <v>0.3105</v>
      </c>
      <c r="V284" s="76">
        <f t="shared" si="356"/>
        <v>6.3341999999999992</v>
      </c>
      <c r="W284" s="76">
        <f t="shared" si="357"/>
        <v>234.36539999999997</v>
      </c>
      <c r="X284" s="76">
        <f t="shared" si="358"/>
        <v>32.414214844233115</v>
      </c>
      <c r="Y284" s="76">
        <f t="shared" si="359"/>
        <v>2.6082000000000001</v>
      </c>
      <c r="Z284" s="76">
        <f t="shared" si="359"/>
        <v>0.24840000000000001</v>
      </c>
      <c r="AA284" s="76">
        <f t="shared" si="360"/>
        <v>2.4285714285714284</v>
      </c>
      <c r="AB284" s="76">
        <f t="shared" si="361"/>
        <v>25.499999999999996</v>
      </c>
      <c r="AC284" s="76">
        <f t="shared" si="362"/>
        <v>17.7606</v>
      </c>
      <c r="AD284" s="76">
        <f t="shared" si="362"/>
        <v>0.37259999999999999</v>
      </c>
      <c r="AE284" s="76">
        <f t="shared" si="363"/>
        <v>47.666666666666671</v>
      </c>
      <c r="AF284" s="76">
        <f t="shared" si="364"/>
        <v>0</v>
      </c>
      <c r="AG284" s="76">
        <f t="shared" si="364"/>
        <v>0</v>
      </c>
      <c r="AH284" s="76">
        <f t="shared" si="364"/>
        <v>0</v>
      </c>
      <c r="AI284" s="76">
        <f t="shared" si="364"/>
        <v>0</v>
      </c>
      <c r="AJ284" s="76">
        <f t="shared" si="364"/>
        <v>0</v>
      </c>
      <c r="AK284" s="76">
        <f t="shared" si="364"/>
        <v>0</v>
      </c>
      <c r="AL284" s="76">
        <f t="shared" si="364"/>
        <v>0</v>
      </c>
      <c r="AM284" s="76">
        <f t="shared" si="364"/>
        <v>0</v>
      </c>
      <c r="AN284" s="76">
        <f t="shared" si="365"/>
        <v>582.15200000000004</v>
      </c>
      <c r="AO284" s="31"/>
      <c r="AP284" s="74" t="s">
        <v>241</v>
      </c>
      <c r="AQ284" s="46">
        <v>100</v>
      </c>
      <c r="AR284" s="76">
        <v>582.15200000000004</v>
      </c>
      <c r="AS284" s="76">
        <v>139.27081339712922</v>
      </c>
      <c r="AT284" s="76">
        <v>7.7</v>
      </c>
      <c r="AU284" s="76">
        <v>284.90000000000003</v>
      </c>
      <c r="AV284" s="76">
        <v>3.4</v>
      </c>
      <c r="AW284" s="76">
        <v>57.8</v>
      </c>
      <c r="AX284" s="76">
        <v>14.6</v>
      </c>
      <c r="AY284" s="76">
        <v>233.6</v>
      </c>
      <c r="AZ284" s="76">
        <v>0</v>
      </c>
      <c r="BA284" s="76">
        <v>0</v>
      </c>
      <c r="BB284" s="76">
        <v>0.7</v>
      </c>
      <c r="BC284" s="76">
        <v>5.8519999999999994</v>
      </c>
      <c r="BD284" s="76">
        <v>0.25</v>
      </c>
      <c r="BE284" s="76">
        <v>5.0999999999999996</v>
      </c>
      <c r="BF284" s="76">
        <v>188.7</v>
      </c>
      <c r="BG284" s="76">
        <v>2.1</v>
      </c>
      <c r="BH284" s="76">
        <v>0.2</v>
      </c>
      <c r="BI284" s="76">
        <v>14.3</v>
      </c>
      <c r="BJ284" s="76">
        <v>0.3</v>
      </c>
      <c r="BK284" s="76">
        <v>0</v>
      </c>
      <c r="BL284" s="76">
        <v>0</v>
      </c>
      <c r="BM284" s="76">
        <v>0</v>
      </c>
      <c r="BN284" s="76">
        <v>0</v>
      </c>
      <c r="BO284" s="76">
        <v>0</v>
      </c>
      <c r="BP284" s="76">
        <v>0</v>
      </c>
      <c r="BQ284" s="76">
        <v>0</v>
      </c>
      <c r="BR284" s="76">
        <v>0</v>
      </c>
    </row>
    <row r="285" spans="1:70" s="46" customFormat="1">
      <c r="A285" s="46">
        <v>4</v>
      </c>
      <c r="B285" s="46">
        <v>100</v>
      </c>
      <c r="C285" s="74" t="s">
        <v>250</v>
      </c>
      <c r="D285" s="46">
        <v>35.200000000000003</v>
      </c>
      <c r="E285" s="75">
        <f t="shared" si="347"/>
        <v>47.205052631578944</v>
      </c>
      <c r="F285" s="76">
        <f t="shared" si="347"/>
        <v>11.293074792243768</v>
      </c>
      <c r="G285" s="76">
        <f t="shared" si="347"/>
        <v>9.263157894736844E-2</v>
      </c>
      <c r="H285" s="76">
        <f t="shared" si="347"/>
        <v>3.4273684210526323</v>
      </c>
      <c r="I285" s="75">
        <f t="shared" si="348"/>
        <v>7.2605965463108335</v>
      </c>
      <c r="J285" s="76">
        <f t="shared" si="349"/>
        <v>0.46315789473684216</v>
      </c>
      <c r="K285" s="76">
        <f t="shared" si="349"/>
        <v>7.8736842105263163</v>
      </c>
      <c r="L285" s="75">
        <f t="shared" si="350"/>
        <v>16.679748822605966</v>
      </c>
      <c r="M285" s="76">
        <f t="shared" si="351"/>
        <v>1.76</v>
      </c>
      <c r="N285" s="76">
        <f t="shared" si="351"/>
        <v>28.16</v>
      </c>
      <c r="O285" s="75">
        <f t="shared" si="352"/>
        <v>59.654631083202517</v>
      </c>
      <c r="P285" s="76">
        <f t="shared" si="353"/>
        <v>0</v>
      </c>
      <c r="Q285" s="76">
        <f t="shared" si="353"/>
        <v>0</v>
      </c>
      <c r="R285" s="76">
        <f t="shared" si="353"/>
        <v>0.92631578947368431</v>
      </c>
      <c r="S285" s="76">
        <f t="shared" si="354"/>
        <v>7.7440000000000007</v>
      </c>
      <c r="T285" s="75">
        <f t="shared" si="355"/>
        <v>16.405023547880692</v>
      </c>
      <c r="U285" s="76">
        <f t="shared" si="356"/>
        <v>1.065263157894737E-2</v>
      </c>
      <c r="V285" s="76">
        <f t="shared" si="356"/>
        <v>0</v>
      </c>
      <c r="W285" s="76">
        <f t="shared" si="357"/>
        <v>0</v>
      </c>
      <c r="X285" s="76">
        <f t="shared" si="358"/>
        <v>0</v>
      </c>
      <c r="Y285" s="76">
        <f t="shared" si="359"/>
        <v>0</v>
      </c>
      <c r="Z285" s="76">
        <f t="shared" si="359"/>
        <v>0</v>
      </c>
      <c r="AA285" s="76" t="e">
        <f t="shared" si="360"/>
        <v>#DIV/0!</v>
      </c>
      <c r="AB285" s="76" t="e">
        <f t="shared" si="361"/>
        <v>#DIV/0!</v>
      </c>
      <c r="AC285" s="76">
        <f t="shared" si="362"/>
        <v>1.76</v>
      </c>
      <c r="AD285" s="76">
        <f t="shared" si="362"/>
        <v>0</v>
      </c>
      <c r="AE285" s="76" t="e">
        <f t="shared" si="363"/>
        <v>#DIV/0!</v>
      </c>
      <c r="AF285" s="76">
        <f t="shared" si="364"/>
        <v>0</v>
      </c>
      <c r="AG285" s="76">
        <f t="shared" si="364"/>
        <v>2.5010526315789479</v>
      </c>
      <c r="AH285" s="76">
        <f t="shared" si="364"/>
        <v>0.18526315789473688</v>
      </c>
      <c r="AI285" s="76">
        <f t="shared" si="364"/>
        <v>7.781052631578949</v>
      </c>
      <c r="AJ285" s="76">
        <f t="shared" si="364"/>
        <v>0</v>
      </c>
      <c r="AK285" s="76">
        <f t="shared" si="364"/>
        <v>1.3894736842105264</v>
      </c>
      <c r="AL285" s="76">
        <f t="shared" si="364"/>
        <v>0</v>
      </c>
      <c r="AM285" s="76">
        <f t="shared" si="364"/>
        <v>0</v>
      </c>
      <c r="AN285" s="76">
        <f t="shared" si="365"/>
        <v>134.10526315789474</v>
      </c>
      <c r="AO285" s="31"/>
      <c r="AP285" s="74" t="s">
        <v>250</v>
      </c>
      <c r="AQ285" s="46">
        <v>38</v>
      </c>
      <c r="AR285" s="76">
        <v>50.959999999999994</v>
      </c>
      <c r="AS285" s="76">
        <v>12.191387559808613</v>
      </c>
      <c r="AT285" s="76">
        <v>0.1</v>
      </c>
      <c r="AU285" s="76">
        <v>3.7</v>
      </c>
      <c r="AV285" s="76">
        <v>0.5</v>
      </c>
      <c r="AW285" s="76">
        <v>8.5</v>
      </c>
      <c r="AX285" s="76">
        <v>1.9</v>
      </c>
      <c r="AY285" s="76">
        <v>30.4</v>
      </c>
      <c r="AZ285" s="76">
        <v>0</v>
      </c>
      <c r="BA285" s="76">
        <v>0</v>
      </c>
      <c r="BB285" s="76">
        <v>1</v>
      </c>
      <c r="BC285" s="76">
        <v>8.36</v>
      </c>
      <c r="BD285" s="76">
        <v>1.15E-2</v>
      </c>
      <c r="BE285" s="76">
        <v>0</v>
      </c>
      <c r="BF285" s="76">
        <v>0</v>
      </c>
      <c r="BG285" s="76">
        <v>0</v>
      </c>
      <c r="BH285" s="76">
        <v>0</v>
      </c>
      <c r="BI285" s="76">
        <v>1.9</v>
      </c>
      <c r="BJ285" s="76">
        <v>0</v>
      </c>
      <c r="BK285" s="76">
        <v>0</v>
      </c>
      <c r="BL285" s="76">
        <v>2.7</v>
      </c>
      <c r="BM285" s="76">
        <v>0.2</v>
      </c>
      <c r="BN285" s="76">
        <v>8.4</v>
      </c>
      <c r="BO285" s="76">
        <v>0</v>
      </c>
      <c r="BP285" s="76">
        <v>1.5</v>
      </c>
      <c r="BQ285" s="76">
        <v>0</v>
      </c>
      <c r="BR285" s="76">
        <v>0</v>
      </c>
    </row>
    <row r="286" spans="1:70" s="46" customFormat="1">
      <c r="A286" s="46">
        <v>4</v>
      </c>
      <c r="B286" s="46">
        <v>100</v>
      </c>
      <c r="C286" s="74"/>
      <c r="E286" s="75"/>
      <c r="F286" s="76"/>
      <c r="G286" s="76"/>
      <c r="H286" s="76"/>
      <c r="I286" s="75"/>
      <c r="J286" s="76"/>
      <c r="K286" s="76"/>
      <c r="L286" s="75"/>
      <c r="M286" s="76"/>
      <c r="N286" s="76"/>
      <c r="O286" s="75"/>
      <c r="P286" s="76"/>
      <c r="Q286" s="76"/>
      <c r="R286" s="76"/>
      <c r="S286" s="76"/>
      <c r="T286" s="75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31"/>
      <c r="AP286" s="74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</row>
    <row r="287" spans="1:70" s="46" customFormat="1">
      <c r="A287" s="46">
        <v>4</v>
      </c>
      <c r="B287" s="46">
        <v>100</v>
      </c>
      <c r="C287" s="74" t="s">
        <v>105</v>
      </c>
      <c r="D287" s="46">
        <v>79.8</v>
      </c>
      <c r="E287" s="75">
        <f t="shared" ref="E287:H288" si="366">AR287*($D287/$AQ287)</f>
        <v>155.8494</v>
      </c>
      <c r="F287" s="76">
        <f t="shared" si="366"/>
        <v>37.284545454545459</v>
      </c>
      <c r="G287" s="76">
        <f t="shared" si="366"/>
        <v>1.2767999999999999</v>
      </c>
      <c r="H287" s="76">
        <f t="shared" si="366"/>
        <v>47.241599999999998</v>
      </c>
      <c r="I287" s="75">
        <f>H287/$E287*100</f>
        <v>30.312339989759341</v>
      </c>
      <c r="J287" s="76">
        <f>AV287*($D287/$AQ287)</f>
        <v>2.6333999999999995</v>
      </c>
      <c r="K287" s="76">
        <f>AW287*($D287/$AQ287)</f>
        <v>44.767799999999994</v>
      </c>
      <c r="L287" s="75">
        <f>K287/$E287*100</f>
        <v>28.725038402457752</v>
      </c>
      <c r="M287" s="76">
        <f>AX287*($D287/$AQ287)</f>
        <v>3.9899999999999998</v>
      </c>
      <c r="N287" s="76">
        <f>AY287*($D287/$AQ287)</f>
        <v>63.839999999999996</v>
      </c>
      <c r="O287" s="75">
        <f>N287/$E287*100</f>
        <v>40.962621607782893</v>
      </c>
      <c r="P287" s="76">
        <f t="shared" ref="P287:R288" si="367">AZ287*($D287/$AQ287)</f>
        <v>0</v>
      </c>
      <c r="Q287" s="76">
        <f t="shared" si="367"/>
        <v>0</v>
      </c>
      <c r="R287" s="76">
        <f t="shared" si="367"/>
        <v>0</v>
      </c>
      <c r="S287" s="76">
        <f>R287*8.36</f>
        <v>0</v>
      </c>
      <c r="T287" s="75">
        <f>S287/$E287*100</f>
        <v>0</v>
      </c>
      <c r="U287" s="76">
        <f>BD287*($D287/$AQ287)</f>
        <v>0.109725</v>
      </c>
      <c r="V287" s="76">
        <f>BE287*($D287/$AQ287)</f>
        <v>0.79799999999999993</v>
      </c>
      <c r="W287" s="76">
        <f>V287*37</f>
        <v>29.525999999999996</v>
      </c>
      <c r="X287" s="76">
        <f>W287/$E287*100</f>
        <v>18.945212493599588</v>
      </c>
      <c r="Y287" s="76">
        <f>BG287*($D287/$AQ287)</f>
        <v>0.39899999999999997</v>
      </c>
      <c r="Z287" s="76">
        <f>BH287*($D287/$AQ287)</f>
        <v>0</v>
      </c>
      <c r="AA287" s="76">
        <f>V287/Y287</f>
        <v>2</v>
      </c>
      <c r="AB287" s="76" t="e">
        <f>V287/Z287</f>
        <v>#DIV/0!</v>
      </c>
      <c r="AC287" s="76">
        <f>BI287*($D287/$AQ287)</f>
        <v>3.9899999999999998</v>
      </c>
      <c r="AD287" s="76">
        <f>BJ287*($D287/$AQ287)</f>
        <v>0</v>
      </c>
      <c r="AE287" s="76" t="e">
        <f>AC287/AD287</f>
        <v>#DIV/0!</v>
      </c>
      <c r="AF287" s="76">
        <f t="shared" ref="AF287:AM288" si="368">BK287*($D287/$AQ287)</f>
        <v>5.5859999999999994</v>
      </c>
      <c r="AG287" s="76">
        <f t="shared" si="368"/>
        <v>0</v>
      </c>
      <c r="AH287" s="76">
        <f t="shared" si="368"/>
        <v>3.9899999999999998E-2</v>
      </c>
      <c r="AI287" s="76">
        <f t="shared" si="368"/>
        <v>0.79799999999999993</v>
      </c>
      <c r="AJ287" s="76">
        <f t="shared" si="368"/>
        <v>0</v>
      </c>
      <c r="AK287" s="76">
        <f t="shared" si="368"/>
        <v>7.1819999999999995</v>
      </c>
      <c r="AL287" s="76">
        <f t="shared" si="368"/>
        <v>16.757999999999999</v>
      </c>
      <c r="AM287" s="76">
        <f t="shared" si="368"/>
        <v>0</v>
      </c>
      <c r="AN287" s="76">
        <f>E287/D287*100</f>
        <v>195.3</v>
      </c>
      <c r="AO287" s="31"/>
      <c r="AP287" s="74" t="s">
        <v>105</v>
      </c>
      <c r="AQ287" s="46">
        <v>100</v>
      </c>
      <c r="AR287" s="76">
        <v>195.3</v>
      </c>
      <c r="AS287" s="76">
        <v>46.722488038277518</v>
      </c>
      <c r="AT287" s="76">
        <v>1.6</v>
      </c>
      <c r="AU287" s="76">
        <v>59.2</v>
      </c>
      <c r="AV287" s="76">
        <v>3.3</v>
      </c>
      <c r="AW287" s="76">
        <v>56.099999999999994</v>
      </c>
      <c r="AX287" s="76">
        <v>5</v>
      </c>
      <c r="AY287" s="76">
        <v>80</v>
      </c>
      <c r="AZ287" s="76">
        <v>0</v>
      </c>
      <c r="BA287" s="76">
        <v>0</v>
      </c>
      <c r="BB287" s="76">
        <v>0</v>
      </c>
      <c r="BC287" s="76">
        <v>0</v>
      </c>
      <c r="BD287" s="76">
        <v>0.13750000000000001</v>
      </c>
      <c r="BE287" s="76">
        <v>1</v>
      </c>
      <c r="BF287" s="76">
        <v>37</v>
      </c>
      <c r="BG287" s="76">
        <v>0.5</v>
      </c>
      <c r="BH287" s="76">
        <v>0</v>
      </c>
      <c r="BI287" s="76">
        <v>5</v>
      </c>
      <c r="BJ287" s="76">
        <v>0</v>
      </c>
      <c r="BK287" s="76">
        <v>7</v>
      </c>
      <c r="BL287" s="76">
        <v>0</v>
      </c>
      <c r="BM287" s="76">
        <v>0.05</v>
      </c>
      <c r="BN287" s="76">
        <v>1</v>
      </c>
      <c r="BO287" s="76">
        <v>0</v>
      </c>
      <c r="BP287" s="76">
        <v>9</v>
      </c>
      <c r="BQ287" s="76">
        <v>21</v>
      </c>
      <c r="BR287" s="76">
        <v>0</v>
      </c>
    </row>
    <row r="288" spans="1:70">
      <c r="A288" s="46">
        <v>4</v>
      </c>
      <c r="B288" s="46">
        <v>100</v>
      </c>
      <c r="C288" s="74" t="s">
        <v>251</v>
      </c>
      <c r="D288" s="46">
        <v>17.8</v>
      </c>
      <c r="E288" s="75">
        <f t="shared" si="366"/>
        <v>256.14200000000005</v>
      </c>
      <c r="F288" s="76">
        <f t="shared" si="366"/>
        <v>60.52</v>
      </c>
      <c r="G288" s="76">
        <f t="shared" si="366"/>
        <v>0.44500000000000006</v>
      </c>
      <c r="H288" s="76">
        <f t="shared" si="366"/>
        <v>16.465000000000003</v>
      </c>
      <c r="I288" s="75">
        <f>H288/$E288*100</f>
        <v>6.428075052119528</v>
      </c>
      <c r="J288" s="76">
        <f>AV288*($D288/$AQ288)</f>
        <v>2.7234000000000003</v>
      </c>
      <c r="K288" s="76">
        <f>AW288*($D288/$AQ288)</f>
        <v>46.297800000000009</v>
      </c>
      <c r="L288" s="75">
        <f>K288/$E288*100</f>
        <v>18.075052119527449</v>
      </c>
      <c r="M288" s="76">
        <f>AX288*($D288/$AQ288)</f>
        <v>11.837000000000002</v>
      </c>
      <c r="N288" s="76">
        <f>AY288*($D288/$AQ288)</f>
        <v>189.39200000000002</v>
      </c>
      <c r="O288" s="75">
        <f>N288/$E288*100</f>
        <v>73.940236275191097</v>
      </c>
      <c r="P288" s="76">
        <f t="shared" si="367"/>
        <v>0</v>
      </c>
      <c r="Q288" s="76">
        <f t="shared" si="367"/>
        <v>0</v>
      </c>
      <c r="R288" s="76">
        <f t="shared" si="367"/>
        <v>0.8722000000000002</v>
      </c>
      <c r="S288" s="76">
        <f>R288*8.36</f>
        <v>7.2915920000000014</v>
      </c>
      <c r="T288" s="75">
        <f>S288/$E288*100</f>
        <v>2.8466990965948575</v>
      </c>
      <c r="U288" s="76">
        <f>BD288*($D288/$AQ288)</f>
        <v>3.5600000000000007E-3</v>
      </c>
      <c r="V288" s="76">
        <f>BE288*($D288/$AQ288)</f>
        <v>0.10680000000000001</v>
      </c>
      <c r="W288" s="76">
        <f>V288*37</f>
        <v>3.9516</v>
      </c>
      <c r="X288" s="76">
        <f>W288/$E288*100</f>
        <v>1.5427380125086863</v>
      </c>
      <c r="Y288" s="76">
        <f>BG288*($D288/$AQ288)</f>
        <v>0</v>
      </c>
      <c r="Z288" s="76">
        <f>BH288*($D288/$AQ288)</f>
        <v>0</v>
      </c>
      <c r="AA288" s="76" t="e">
        <f>V288/Y288</f>
        <v>#DIV/0!</v>
      </c>
      <c r="AB288" s="76" t="e">
        <f>V288/Z288</f>
        <v>#DIV/0!</v>
      </c>
      <c r="AC288" s="76">
        <f>BI288*($D288/$AQ288)</f>
        <v>0.26700000000000002</v>
      </c>
      <c r="AD288" s="76">
        <f>BJ288*($D288/$AQ288)</f>
        <v>0</v>
      </c>
      <c r="AE288" s="76" t="e">
        <f>AC288/AD288</f>
        <v>#DIV/0!</v>
      </c>
      <c r="AF288" s="76">
        <f t="shared" si="368"/>
        <v>0</v>
      </c>
      <c r="AG288" s="76">
        <f t="shared" si="368"/>
        <v>0</v>
      </c>
      <c r="AH288" s="76">
        <f t="shared" si="368"/>
        <v>0</v>
      </c>
      <c r="AI288" s="76">
        <f t="shared" si="368"/>
        <v>0</v>
      </c>
      <c r="AJ288" s="76">
        <f t="shared" si="368"/>
        <v>0</v>
      </c>
      <c r="AK288" s="76">
        <f t="shared" si="368"/>
        <v>0</v>
      </c>
      <c r="AL288" s="76">
        <f t="shared" si="368"/>
        <v>0</v>
      </c>
      <c r="AM288" s="76">
        <f t="shared" si="368"/>
        <v>17.8</v>
      </c>
      <c r="AN288" s="76">
        <f>E288/D288*100</f>
        <v>1439.0000000000002</v>
      </c>
      <c r="AO288" s="30"/>
      <c r="AP288" s="74" t="s">
        <v>251</v>
      </c>
      <c r="AQ288" s="46">
        <v>100</v>
      </c>
      <c r="AR288" s="76">
        <v>1439</v>
      </c>
      <c r="AS288" s="76">
        <v>340</v>
      </c>
      <c r="AT288" s="76">
        <v>2.5</v>
      </c>
      <c r="AU288" s="76">
        <v>92.5</v>
      </c>
      <c r="AV288" s="76">
        <v>15.3</v>
      </c>
      <c r="AW288" s="76">
        <v>260.10000000000002</v>
      </c>
      <c r="AX288" s="76">
        <v>66.5</v>
      </c>
      <c r="AY288" s="76">
        <v>1064</v>
      </c>
      <c r="AZ288" s="76">
        <v>0</v>
      </c>
      <c r="BA288" s="76">
        <v>0</v>
      </c>
      <c r="BB288" s="76">
        <v>4.9000000000000004</v>
      </c>
      <c r="BC288" s="76">
        <v>40.963999999999999</v>
      </c>
      <c r="BD288" s="76">
        <v>0.02</v>
      </c>
      <c r="BE288" s="76">
        <v>0.6</v>
      </c>
      <c r="BF288" s="76">
        <v>22.2</v>
      </c>
      <c r="BG288" s="76"/>
      <c r="BH288" s="76"/>
      <c r="BI288" s="76">
        <v>1.5</v>
      </c>
      <c r="BJ288" s="76"/>
      <c r="BK288" s="76"/>
      <c r="BL288" s="76"/>
      <c r="BM288" s="76"/>
      <c r="BN288" s="76"/>
      <c r="BO288" s="76"/>
      <c r="BP288" s="76"/>
      <c r="BQ288" s="49"/>
      <c r="BR288" s="76">
        <v>100</v>
      </c>
    </row>
    <row r="289" spans="1:70">
      <c r="B289" s="48"/>
      <c r="D289" s="77"/>
      <c r="E289" s="77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  <c r="AC289" s="79"/>
      <c r="AD289" s="79"/>
      <c r="AE289" s="79"/>
      <c r="AF289" s="79"/>
      <c r="AG289" s="79"/>
      <c r="AH289" s="79"/>
      <c r="AI289" s="79"/>
      <c r="AJ289" s="79"/>
      <c r="AK289" s="79"/>
      <c r="AL289" s="79"/>
      <c r="AM289" s="79"/>
      <c r="AN289" s="79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6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49"/>
      <c r="BP289" s="49"/>
      <c r="BQ289" s="49"/>
    </row>
    <row r="290" spans="1:70" s="46" customFormat="1">
      <c r="B290" s="77"/>
      <c r="C290" s="78" t="s">
        <v>26</v>
      </c>
      <c r="D290" s="77">
        <f>SUM(D279:D289)</f>
        <v>522.5</v>
      </c>
      <c r="E290" s="79">
        <f>SUM(E279:E289)</f>
        <v>2783.2565786641826</v>
      </c>
      <c r="F290" s="79">
        <f>SUM(F279:F289)</f>
        <v>665.9204364862137</v>
      </c>
      <c r="G290" s="79">
        <f>SUM(G279:G289)</f>
        <v>22.596664538702846</v>
      </c>
      <c r="H290" s="79">
        <f>SUM(H279:H289)</f>
        <v>836.07658793200528</v>
      </c>
      <c r="I290" s="80">
        <f>H290/$E290*100</f>
        <v>30.039508191274205</v>
      </c>
      <c r="J290" s="79">
        <f>SUM(J279:J289)</f>
        <v>24.591528679250338</v>
      </c>
      <c r="K290" s="79">
        <f>SUM(K279:K289)</f>
        <v>418.05598754725582</v>
      </c>
      <c r="L290" s="80">
        <f>K290/$E290*100</f>
        <v>15.020389810697971</v>
      </c>
      <c r="M290" s="79">
        <f>SUM(M279:M289)</f>
        <v>87.054308914926125</v>
      </c>
      <c r="N290" s="79">
        <f>SUM(N279:N289)</f>
        <v>1392.868942638818</v>
      </c>
      <c r="O290" s="80">
        <f>N290/$E290*100</f>
        <v>50.044575599541815</v>
      </c>
      <c r="P290" s="79">
        <f>SUM(P279:P289)</f>
        <v>0</v>
      </c>
      <c r="Q290" s="79">
        <f>SUM(Q279:Q289)</f>
        <v>0</v>
      </c>
      <c r="R290" s="79">
        <f>SUM(R279:R289)</f>
        <v>16.707558428291819</v>
      </c>
      <c r="S290" s="79">
        <f>SUM(S279:S289)</f>
        <v>139.67518846051962</v>
      </c>
      <c r="T290" s="80">
        <f>S290/$E290*100</f>
        <v>5.0184086343759366</v>
      </c>
      <c r="U290" s="79">
        <f>SUM(U279:U289)</f>
        <v>1.9796181741158809</v>
      </c>
      <c r="V290" s="79">
        <f>SUM(V279:V289)</f>
        <v>10.778607131940905</v>
      </c>
      <c r="W290" s="79">
        <f>SUM(W279:W289)</f>
        <v>398.80846388181351</v>
      </c>
      <c r="X290" s="80">
        <f>W290/$E290*100</f>
        <v>14.328842943873349</v>
      </c>
      <c r="Y290" s="79">
        <f>SUM(Y279:Y289)</f>
        <v>5.7612301579215481</v>
      </c>
      <c r="Z290" s="79">
        <f>SUM(Z279:Z289)</f>
        <v>1.2185860163015791</v>
      </c>
      <c r="AA290" s="79">
        <f>V290/Y290</f>
        <v>1.8708863969130949</v>
      </c>
      <c r="AB290" s="79">
        <f>V290/Z290</f>
        <v>8.8451754638167337</v>
      </c>
      <c r="AC290" s="79">
        <f>SUM(AC279:AC289)</f>
        <v>29.088700382068264</v>
      </c>
      <c r="AD290" s="79">
        <f>SUM(AD279:AD289)</f>
        <v>4.61975422822211</v>
      </c>
      <c r="AE290" s="79">
        <f>AC290/AD290</f>
        <v>6.2965904559089303</v>
      </c>
      <c r="AF290" s="79">
        <f t="shared" ref="AF290:AM290" si="369">SUM(AF279:AF289)</f>
        <v>17.777354582186149</v>
      </c>
      <c r="AG290" s="79">
        <f t="shared" si="369"/>
        <v>7.0549961873609144</v>
      </c>
      <c r="AH290" s="79">
        <f t="shared" si="369"/>
        <v>1.1506735756227042</v>
      </c>
      <c r="AI290" s="79">
        <f t="shared" si="369"/>
        <v>8.6278857012217625</v>
      </c>
      <c r="AJ290" s="79">
        <f t="shared" si="369"/>
        <v>0.15314027520877924</v>
      </c>
      <c r="AK290" s="79">
        <f t="shared" si="369"/>
        <v>65.425202670456073</v>
      </c>
      <c r="AL290" s="79">
        <f t="shared" si="369"/>
        <v>62.41759322465613</v>
      </c>
      <c r="AM290" s="79">
        <f t="shared" si="369"/>
        <v>80.000713194090679</v>
      </c>
      <c r="AN290" s="79">
        <f>E290/D290*100</f>
        <v>532.68068491180532</v>
      </c>
      <c r="BC290" s="76"/>
      <c r="BR290" s="79"/>
    </row>
    <row r="291" spans="1:70" s="46" customFormat="1">
      <c r="A291" s="77"/>
      <c r="B291" s="77"/>
      <c r="C291" s="78" t="s">
        <v>36</v>
      </c>
      <c r="D291" s="77"/>
      <c r="E291" s="80">
        <f>SUM(G291,J291,M291,R291)</f>
        <v>2786.6767065785984</v>
      </c>
      <c r="F291" s="81"/>
      <c r="G291" s="80">
        <f>G290*37</f>
        <v>836.07658793200528</v>
      </c>
      <c r="H291" s="80"/>
      <c r="I291" s="80"/>
      <c r="J291" s="80">
        <f>J290*17</f>
        <v>418.05598754725577</v>
      </c>
      <c r="K291" s="80"/>
      <c r="L291" s="80"/>
      <c r="M291" s="80">
        <f>M290*16</f>
        <v>1392.868942638818</v>
      </c>
      <c r="N291" s="81"/>
      <c r="O291" s="80"/>
      <c r="P291" s="81"/>
      <c r="Q291" s="79"/>
      <c r="R291" s="80">
        <f>R290*8.36</f>
        <v>139.67518846051959</v>
      </c>
      <c r="S291" s="81"/>
      <c r="T291" s="80"/>
      <c r="U291" s="79"/>
      <c r="V291" s="79"/>
      <c r="W291" s="79"/>
      <c r="X291" s="80"/>
      <c r="Y291" s="79"/>
      <c r="Z291" s="79"/>
      <c r="AA291" s="79"/>
      <c r="AB291" s="79"/>
      <c r="AC291" s="79"/>
      <c r="AD291" s="79"/>
      <c r="AE291" s="79"/>
      <c r="AF291" s="79"/>
      <c r="AG291" s="79"/>
      <c r="AH291" s="79"/>
      <c r="AI291" s="79"/>
      <c r="AJ291" s="79"/>
      <c r="AK291" s="79"/>
      <c r="AL291" s="79"/>
      <c r="AM291" s="79"/>
      <c r="AN291" s="79"/>
      <c r="BC291" s="76"/>
      <c r="BR291" s="76"/>
    </row>
    <row r="292" spans="1:70" s="46" customFormat="1">
      <c r="A292" s="77"/>
      <c r="B292" s="77"/>
      <c r="C292" s="78" t="s">
        <v>37</v>
      </c>
      <c r="D292" s="77"/>
      <c r="E292" s="79"/>
      <c r="F292" s="79"/>
      <c r="G292" s="81">
        <f>G291/$E291*100</f>
        <v>30.002640276076953</v>
      </c>
      <c r="H292" s="81"/>
      <c r="I292" s="80"/>
      <c r="J292" s="81">
        <f>J291/$E291*100</f>
        <v>15.001955072877216</v>
      </c>
      <c r="K292" s="81"/>
      <c r="L292" s="80"/>
      <c r="M292" s="81">
        <f>M291/$E291*100</f>
        <v>49.983155180887216</v>
      </c>
      <c r="N292" s="79"/>
      <c r="O292" s="80"/>
      <c r="P292" s="79"/>
      <c r="Q292" s="79"/>
      <c r="R292" s="81">
        <f>R291/$E291*100</f>
        <v>5.0122494701586238</v>
      </c>
      <c r="S292" s="79"/>
      <c r="T292" s="80"/>
      <c r="U292" s="79"/>
      <c r="V292" s="79"/>
      <c r="W292" s="79"/>
      <c r="X292" s="80"/>
      <c r="Y292" s="79"/>
      <c r="Z292" s="79"/>
      <c r="AA292" s="79"/>
      <c r="AB292" s="79"/>
      <c r="AC292" s="79"/>
      <c r="AD292" s="79"/>
      <c r="AE292" s="79"/>
      <c r="AF292" s="79"/>
      <c r="AG292" s="79"/>
      <c r="AH292" s="79"/>
      <c r="AI292" s="79"/>
      <c r="AJ292" s="79"/>
      <c r="AK292" s="79"/>
      <c r="AL292" s="79"/>
      <c r="AM292" s="79"/>
      <c r="AN292" s="79"/>
      <c r="BC292" s="76"/>
      <c r="BR292" s="76"/>
    </row>
    <row r="293" spans="1:70" s="46" customFormat="1">
      <c r="A293" s="77"/>
      <c r="B293" s="77"/>
      <c r="C293" s="78" t="s">
        <v>40</v>
      </c>
      <c r="D293" s="82">
        <f>E291/D290*100</f>
        <v>533.33525484757865</v>
      </c>
      <c r="E293" s="79"/>
      <c r="F293" s="79"/>
      <c r="G293" s="79"/>
      <c r="H293" s="79"/>
      <c r="I293" s="80"/>
      <c r="J293" s="79"/>
      <c r="K293" s="79"/>
      <c r="L293" s="80"/>
      <c r="M293" s="79"/>
      <c r="N293" s="79"/>
      <c r="O293" s="80">
        <f>SUM(M292:R292)</f>
        <v>54.995404651045838</v>
      </c>
      <c r="P293" s="79"/>
      <c r="Q293" s="79"/>
      <c r="R293" s="79"/>
      <c r="S293" s="79"/>
      <c r="T293" s="80"/>
      <c r="U293" s="79"/>
      <c r="V293" s="79"/>
      <c r="W293" s="79"/>
      <c r="X293" s="80"/>
      <c r="Y293" s="79"/>
      <c r="Z293" s="79"/>
      <c r="AA293" s="79"/>
      <c r="AB293" s="79"/>
      <c r="AC293" s="79"/>
      <c r="AD293" s="79"/>
      <c r="AE293" s="79"/>
      <c r="AF293" s="79"/>
      <c r="AG293" s="79"/>
      <c r="AH293" s="79"/>
      <c r="AI293" s="79"/>
      <c r="AJ293" s="79"/>
      <c r="AK293" s="79"/>
      <c r="AL293" s="79"/>
      <c r="AM293" s="79"/>
      <c r="AN293" s="79"/>
      <c r="BC293" s="76"/>
      <c r="BR293" s="76"/>
    </row>
    <row r="294" spans="1:70" s="70" customFormat="1">
      <c r="B294" s="84"/>
      <c r="C294" s="85"/>
      <c r="E294" s="71"/>
      <c r="F294" s="72"/>
      <c r="G294" s="73"/>
      <c r="H294" s="72"/>
      <c r="I294" s="71"/>
      <c r="J294" s="73"/>
      <c r="K294" s="72"/>
      <c r="L294" s="71"/>
      <c r="M294" s="73"/>
      <c r="N294" s="72"/>
      <c r="O294" s="71"/>
      <c r="P294" s="72"/>
      <c r="Q294" s="72"/>
      <c r="R294" s="73"/>
      <c r="S294" s="72"/>
      <c r="T294" s="71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P294" s="85"/>
      <c r="AQ294" s="85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6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</row>
    <row r="295" spans="1:70" s="46" customFormat="1">
      <c r="A295" s="46">
        <v>4</v>
      </c>
      <c r="B295" s="46">
        <v>200</v>
      </c>
      <c r="C295" s="74" t="s">
        <v>91</v>
      </c>
      <c r="D295" s="46">
        <v>23.1</v>
      </c>
      <c r="E295" s="75">
        <f t="shared" ref="E295:H300" si="370">AR295*($D295/$AQ295)</f>
        <v>252.2155263157895</v>
      </c>
      <c r="F295" s="76">
        <f t="shared" si="370"/>
        <v>60.338642659279792</v>
      </c>
      <c r="G295" s="76">
        <f t="shared" si="370"/>
        <v>3.4650000000000003</v>
      </c>
      <c r="H295" s="76">
        <f t="shared" si="370"/>
        <v>128.20500000000001</v>
      </c>
      <c r="I295" s="75">
        <f t="shared" ref="I295:I300" si="371">H295/$E295*100</f>
        <v>50.831525668835866</v>
      </c>
      <c r="J295" s="76">
        <f t="shared" ref="J295:K300" si="372">AV295*($D295/$AQ295)</f>
        <v>7.2947368421052632</v>
      </c>
      <c r="K295" s="76">
        <f t="shared" si="372"/>
        <v>124.01052631578949</v>
      </c>
      <c r="L295" s="75">
        <f t="shared" ref="L295:L300" si="373">K295/$E295*100</f>
        <v>49.168474331164134</v>
      </c>
      <c r="M295" s="76">
        <f t="shared" ref="M295:N300" si="374">AX295*($D295/$AQ295)</f>
        <v>0</v>
      </c>
      <c r="N295" s="76">
        <f t="shared" si="374"/>
        <v>0</v>
      </c>
      <c r="O295" s="75">
        <f t="shared" ref="O295:O300" si="375">N295/$E295*100</f>
        <v>0</v>
      </c>
      <c r="P295" s="76">
        <f t="shared" ref="P295:R300" si="376">AZ295*($D295/$AQ295)</f>
        <v>0</v>
      </c>
      <c r="Q295" s="76">
        <f t="shared" si="376"/>
        <v>0</v>
      </c>
      <c r="R295" s="76">
        <f t="shared" si="376"/>
        <v>0</v>
      </c>
      <c r="S295" s="76">
        <f t="shared" ref="S295:S300" si="377">R295*8.36</f>
        <v>0</v>
      </c>
      <c r="T295" s="75">
        <f t="shared" ref="T295:T300" si="378">S295/$E295*100</f>
        <v>0</v>
      </c>
      <c r="U295" s="76">
        <f t="shared" ref="U295:V300" si="379">BD295*($D295/$AQ295)</f>
        <v>0.38692500000000002</v>
      </c>
      <c r="V295" s="76">
        <f t="shared" si="379"/>
        <v>2.1884210526315795</v>
      </c>
      <c r="W295" s="76">
        <f t="shared" ref="W295:W300" si="380">V295*37</f>
        <v>80.971578947368442</v>
      </c>
      <c r="X295" s="76">
        <f t="shared" ref="X295:X300" si="381">W295/$E295*100</f>
        <v>32.104121475054235</v>
      </c>
      <c r="Y295" s="76">
        <f t="shared" ref="Y295:Z300" si="382">BG295*($D295/$AQ295)</f>
        <v>1.033421052631579</v>
      </c>
      <c r="Z295" s="76">
        <f t="shared" si="382"/>
        <v>0.12157894736842105</v>
      </c>
      <c r="AA295" s="76">
        <f t="shared" ref="AA295:AA300" si="383">V295/Y295</f>
        <v>2.1176470588235299</v>
      </c>
      <c r="AB295" s="76">
        <f t="shared" ref="AB295:AB300" si="384">V295/Z295</f>
        <v>18.000000000000004</v>
      </c>
      <c r="AC295" s="76">
        <f t="shared" ref="AC295:AD300" si="385">BI295*($D295/$AQ295)</f>
        <v>0</v>
      </c>
      <c r="AD295" s="76">
        <f t="shared" si="385"/>
        <v>0</v>
      </c>
      <c r="AE295" s="76" t="e">
        <f t="shared" ref="AE295:AE300" si="386">AC295/AD295</f>
        <v>#DIV/0!</v>
      </c>
      <c r="AF295" s="76">
        <f t="shared" ref="AF295:AM300" si="387">BK295*($D295/$AQ295)</f>
        <v>9.9086842105263155</v>
      </c>
      <c r="AG295" s="76">
        <f t="shared" si="387"/>
        <v>0</v>
      </c>
      <c r="AH295" s="76">
        <f t="shared" si="387"/>
        <v>6.0789473684210525E-2</v>
      </c>
      <c r="AI295" s="76">
        <f t="shared" si="387"/>
        <v>0</v>
      </c>
      <c r="AJ295" s="76">
        <f t="shared" si="387"/>
        <v>0</v>
      </c>
      <c r="AK295" s="76">
        <f t="shared" si="387"/>
        <v>23.1</v>
      </c>
      <c r="AL295" s="76">
        <f t="shared" si="387"/>
        <v>38.115000000000002</v>
      </c>
      <c r="AM295" s="76">
        <f t="shared" si="387"/>
        <v>0</v>
      </c>
      <c r="AN295" s="76">
        <f t="shared" ref="AN295:AN300" si="388">E295/D295*100</f>
        <v>1091.8421052631579</v>
      </c>
      <c r="AO295" s="31"/>
      <c r="AP295" s="74" t="s">
        <v>91</v>
      </c>
      <c r="AQ295" s="46">
        <v>100</v>
      </c>
      <c r="AR295" s="76">
        <v>1091.8421052631579</v>
      </c>
      <c r="AS295" s="76">
        <v>261.20624527826749</v>
      </c>
      <c r="AT295" s="76">
        <v>15</v>
      </c>
      <c r="AU295" s="76">
        <v>555</v>
      </c>
      <c r="AV295" s="76">
        <v>31.578947368421051</v>
      </c>
      <c r="AW295" s="76">
        <v>536.84210526315792</v>
      </c>
      <c r="AX295" s="76">
        <v>0</v>
      </c>
      <c r="AY295" s="76">
        <v>0</v>
      </c>
      <c r="AZ295" s="76">
        <v>0</v>
      </c>
      <c r="BA295" s="76">
        <v>0</v>
      </c>
      <c r="BB295" s="76">
        <v>0</v>
      </c>
      <c r="BC295" s="76">
        <v>0</v>
      </c>
      <c r="BD295" s="76">
        <v>1.675</v>
      </c>
      <c r="BE295" s="76">
        <v>9.4736842105263168</v>
      </c>
      <c r="BF295" s="76">
        <v>350.5263157894737</v>
      </c>
      <c r="BG295" s="76">
        <v>4.4736842105263159</v>
      </c>
      <c r="BH295" s="76">
        <v>0.52631578947368418</v>
      </c>
      <c r="BI295" s="76">
        <v>0</v>
      </c>
      <c r="BJ295" s="76">
        <v>0</v>
      </c>
      <c r="BK295" s="76">
        <v>42.89473684210526</v>
      </c>
      <c r="BL295" s="76">
        <v>0</v>
      </c>
      <c r="BM295" s="76">
        <v>0.26315789473684209</v>
      </c>
      <c r="BN295" s="76">
        <v>0</v>
      </c>
      <c r="BO295" s="76">
        <v>0</v>
      </c>
      <c r="BP295" s="76">
        <v>100</v>
      </c>
      <c r="BQ295" s="76">
        <v>165</v>
      </c>
      <c r="BR295" s="76">
        <v>0</v>
      </c>
    </row>
    <row r="296" spans="1:70" s="46" customFormat="1">
      <c r="A296" s="46">
        <v>4</v>
      </c>
      <c r="B296" s="46">
        <v>200</v>
      </c>
      <c r="C296" s="74" t="s">
        <v>143</v>
      </c>
      <c r="D296" s="46">
        <v>0</v>
      </c>
      <c r="E296" s="75">
        <f t="shared" si="370"/>
        <v>0</v>
      </c>
      <c r="F296" s="76">
        <f t="shared" si="370"/>
        <v>0</v>
      </c>
      <c r="G296" s="76">
        <f t="shared" si="370"/>
        <v>0</v>
      </c>
      <c r="H296" s="76">
        <f t="shared" si="370"/>
        <v>0</v>
      </c>
      <c r="I296" s="75" t="e">
        <f t="shared" si="371"/>
        <v>#DIV/0!</v>
      </c>
      <c r="J296" s="76">
        <f t="shared" si="372"/>
        <v>0</v>
      </c>
      <c r="K296" s="76">
        <f t="shared" si="372"/>
        <v>0</v>
      </c>
      <c r="L296" s="75" t="e">
        <f t="shared" si="373"/>
        <v>#DIV/0!</v>
      </c>
      <c r="M296" s="76">
        <f t="shared" si="374"/>
        <v>0</v>
      </c>
      <c r="N296" s="76">
        <f t="shared" si="374"/>
        <v>0</v>
      </c>
      <c r="O296" s="75" t="e">
        <f t="shared" si="375"/>
        <v>#DIV/0!</v>
      </c>
      <c r="P296" s="76">
        <f t="shared" si="376"/>
        <v>0</v>
      </c>
      <c r="Q296" s="76">
        <f t="shared" si="376"/>
        <v>0</v>
      </c>
      <c r="R296" s="76">
        <f t="shared" si="376"/>
        <v>0</v>
      </c>
      <c r="S296" s="76">
        <f t="shared" si="377"/>
        <v>0</v>
      </c>
      <c r="T296" s="75" t="e">
        <f t="shared" si="378"/>
        <v>#DIV/0!</v>
      </c>
      <c r="U296" s="76">
        <f t="shared" si="379"/>
        <v>0</v>
      </c>
      <c r="V296" s="76">
        <f t="shared" si="379"/>
        <v>0</v>
      </c>
      <c r="W296" s="76">
        <f t="shared" si="380"/>
        <v>0</v>
      </c>
      <c r="X296" s="76" t="e">
        <f t="shared" si="381"/>
        <v>#DIV/0!</v>
      </c>
      <c r="Y296" s="76">
        <f t="shared" si="382"/>
        <v>0</v>
      </c>
      <c r="Z296" s="76">
        <f t="shared" si="382"/>
        <v>0</v>
      </c>
      <c r="AA296" s="76" t="e">
        <f t="shared" si="383"/>
        <v>#DIV/0!</v>
      </c>
      <c r="AB296" s="76" t="e">
        <f t="shared" si="384"/>
        <v>#DIV/0!</v>
      </c>
      <c r="AC296" s="76">
        <f t="shared" si="385"/>
        <v>0</v>
      </c>
      <c r="AD296" s="76">
        <f t="shared" si="385"/>
        <v>0</v>
      </c>
      <c r="AE296" s="76" t="e">
        <f t="shared" si="386"/>
        <v>#DIV/0!</v>
      </c>
      <c r="AF296" s="76">
        <f t="shared" si="387"/>
        <v>0</v>
      </c>
      <c r="AG296" s="76">
        <f t="shared" si="387"/>
        <v>0</v>
      </c>
      <c r="AH296" s="76">
        <f t="shared" si="387"/>
        <v>0</v>
      </c>
      <c r="AI296" s="76">
        <f t="shared" si="387"/>
        <v>0</v>
      </c>
      <c r="AJ296" s="76">
        <f t="shared" si="387"/>
        <v>0</v>
      </c>
      <c r="AK296" s="76">
        <f t="shared" si="387"/>
        <v>0</v>
      </c>
      <c r="AL296" s="76">
        <f t="shared" si="387"/>
        <v>0</v>
      </c>
      <c r="AM296" s="76">
        <f t="shared" si="387"/>
        <v>0</v>
      </c>
      <c r="AN296" s="76" t="e">
        <f t="shared" si="388"/>
        <v>#DIV/0!</v>
      </c>
      <c r="AO296" s="31"/>
      <c r="AP296" s="74" t="s">
        <v>143</v>
      </c>
      <c r="AQ296" s="46">
        <v>100</v>
      </c>
      <c r="AR296" s="76">
        <v>462</v>
      </c>
      <c r="AS296" s="76">
        <v>110.52631578947368</v>
      </c>
      <c r="AT296" s="76">
        <v>4</v>
      </c>
      <c r="AU296" s="76">
        <v>148</v>
      </c>
      <c r="AV296" s="76">
        <v>13.2</v>
      </c>
      <c r="AW296" s="76">
        <v>224.39999999999998</v>
      </c>
      <c r="AX296" s="76">
        <v>5.6</v>
      </c>
      <c r="AY296" s="76">
        <v>89.6</v>
      </c>
      <c r="AZ296" s="76">
        <v>0</v>
      </c>
      <c r="BA296" s="76">
        <v>0</v>
      </c>
      <c r="BB296" s="76">
        <v>0</v>
      </c>
      <c r="BC296" s="76">
        <v>0</v>
      </c>
      <c r="BD296" s="76">
        <v>0.5</v>
      </c>
      <c r="BE296" s="76">
        <v>2.2000000000000002</v>
      </c>
      <c r="BF296" s="76">
        <v>81.400000000000006</v>
      </c>
      <c r="BG296" s="76">
        <v>0.9</v>
      </c>
      <c r="BH296" s="76">
        <v>0.1</v>
      </c>
      <c r="BI296" s="76">
        <v>5.6</v>
      </c>
      <c r="BJ296" s="76">
        <v>0</v>
      </c>
      <c r="BK296" s="76">
        <v>0</v>
      </c>
      <c r="BL296" s="76">
        <v>0</v>
      </c>
      <c r="BM296" s="76">
        <v>0</v>
      </c>
      <c r="BN296" s="76">
        <v>0</v>
      </c>
      <c r="BO296" s="76">
        <v>0</v>
      </c>
      <c r="BP296" s="76">
        <v>2.7</v>
      </c>
      <c r="BQ296" s="76">
        <v>11.9</v>
      </c>
      <c r="BR296" s="76">
        <v>0</v>
      </c>
    </row>
    <row r="297" spans="1:70" s="46" customFormat="1">
      <c r="A297" s="46">
        <v>4</v>
      </c>
      <c r="B297" s="46">
        <v>200</v>
      </c>
      <c r="C297" s="97" t="s">
        <v>191</v>
      </c>
      <c r="D297" s="46">
        <v>121.9</v>
      </c>
      <c r="E297" s="75">
        <f t="shared" si="370"/>
        <v>1222.8339816607236</v>
      </c>
      <c r="F297" s="76">
        <f t="shared" si="370"/>
        <v>292.6891655629139</v>
      </c>
      <c r="G297" s="76">
        <f t="shared" si="370"/>
        <v>6.3527101375445749</v>
      </c>
      <c r="H297" s="76">
        <f t="shared" si="370"/>
        <v>235.05027508914927</v>
      </c>
      <c r="I297" s="75">
        <f t="shared" si="371"/>
        <v>19.221765064946013</v>
      </c>
      <c r="J297" s="76">
        <f t="shared" si="372"/>
        <v>12.258308711156394</v>
      </c>
      <c r="K297" s="76">
        <f t="shared" si="372"/>
        <v>208.39124808965872</v>
      </c>
      <c r="L297" s="75">
        <f t="shared" si="373"/>
        <v>17.041663154195614</v>
      </c>
      <c r="M297" s="76">
        <f t="shared" si="374"/>
        <v>42.222235354049921</v>
      </c>
      <c r="N297" s="76">
        <f t="shared" si="374"/>
        <v>675.55576566479874</v>
      </c>
      <c r="O297" s="75">
        <f t="shared" si="375"/>
        <v>55.245092612435457</v>
      </c>
      <c r="P297" s="76">
        <f t="shared" si="376"/>
        <v>0</v>
      </c>
      <c r="Q297" s="76">
        <f t="shared" si="376"/>
        <v>0</v>
      </c>
      <c r="R297" s="76">
        <f t="shared" si="376"/>
        <v>12.419765664798778</v>
      </c>
      <c r="S297" s="76">
        <f t="shared" si="377"/>
        <v>103.82924095771777</v>
      </c>
      <c r="T297" s="75">
        <f t="shared" si="378"/>
        <v>8.4908697758552556</v>
      </c>
      <c r="U297" s="76">
        <f t="shared" si="379"/>
        <v>0.83088232297503828</v>
      </c>
      <c r="V297" s="76">
        <f t="shared" si="379"/>
        <v>0.62098828323993893</v>
      </c>
      <c r="W297" s="76">
        <f t="shared" si="380"/>
        <v>22.976566479877739</v>
      </c>
      <c r="X297" s="76">
        <f t="shared" si="381"/>
        <v>1.8789604169057685</v>
      </c>
      <c r="Y297" s="76">
        <f t="shared" si="382"/>
        <v>1.5810361691288846</v>
      </c>
      <c r="Z297" s="76">
        <f t="shared" si="382"/>
        <v>0.69799083036169129</v>
      </c>
      <c r="AA297" s="76">
        <f t="shared" si="383"/>
        <v>0.39277297721916732</v>
      </c>
      <c r="AB297" s="76">
        <f t="shared" si="384"/>
        <v>0.88967971530249124</v>
      </c>
      <c r="AC297" s="76">
        <f t="shared" si="385"/>
        <v>2.6454100866021397</v>
      </c>
      <c r="AD297" s="76">
        <f t="shared" si="385"/>
        <v>1.9871625063678046E-2</v>
      </c>
      <c r="AE297" s="76">
        <f t="shared" si="386"/>
        <v>133.125</v>
      </c>
      <c r="AF297" s="76">
        <f t="shared" si="387"/>
        <v>0.262923206949155</v>
      </c>
      <c r="AG297" s="76">
        <f t="shared" si="387"/>
        <v>1.5808498726439124</v>
      </c>
      <c r="AH297" s="76">
        <f t="shared" si="387"/>
        <v>0.69811502801833925</v>
      </c>
      <c r="AI297" s="76">
        <f t="shared" si="387"/>
        <v>4.8753080994749641E-2</v>
      </c>
      <c r="AJ297" s="76">
        <f t="shared" si="387"/>
        <v>0.11039914453685659</v>
      </c>
      <c r="AK297" s="76">
        <f t="shared" si="387"/>
        <v>0.78244523688232293</v>
      </c>
      <c r="AL297" s="76">
        <f t="shared" si="387"/>
        <v>1.9561130922058075E-2</v>
      </c>
      <c r="AM297" s="76">
        <f t="shared" si="387"/>
        <v>62.098828323993892</v>
      </c>
      <c r="AN297" s="76">
        <f t="shared" si="388"/>
        <v>1003.1451859398879</v>
      </c>
      <c r="AO297" s="31"/>
      <c r="AP297" s="74" t="s">
        <v>191</v>
      </c>
      <c r="AQ297" s="46">
        <v>981.5</v>
      </c>
      <c r="AR297" s="76">
        <v>9845.8700000000008</v>
      </c>
      <c r="AS297" s="76">
        <v>2356.64</v>
      </c>
      <c r="AT297" s="76">
        <v>51.15</v>
      </c>
      <c r="AU297" s="76">
        <f>AT297*37</f>
        <v>1892.55</v>
      </c>
      <c r="AV297" s="76">
        <v>98.7</v>
      </c>
      <c r="AW297" s="76">
        <f>AV297*17</f>
        <v>1677.9</v>
      </c>
      <c r="AX297" s="76">
        <v>339.96</v>
      </c>
      <c r="AY297" s="76">
        <f>AX297*16</f>
        <v>5439.36</v>
      </c>
      <c r="AZ297" s="76">
        <v>0</v>
      </c>
      <c r="BA297" s="76">
        <v>0</v>
      </c>
      <c r="BB297" s="76">
        <v>100</v>
      </c>
      <c r="BC297" s="76">
        <f>BB297*8.36</f>
        <v>836</v>
      </c>
      <c r="BD297" s="76">
        <v>6.69</v>
      </c>
      <c r="BE297" s="76">
        <v>5</v>
      </c>
      <c r="BF297" s="76">
        <f>BE297*37</f>
        <v>185</v>
      </c>
      <c r="BG297" s="76">
        <v>12.73</v>
      </c>
      <c r="BH297" s="76">
        <v>5.62</v>
      </c>
      <c r="BI297" s="76">
        <v>21.3</v>
      </c>
      <c r="BJ297" s="76">
        <v>0.16</v>
      </c>
      <c r="BK297" s="76">
        <v>2.1169739755586185</v>
      </c>
      <c r="BL297" s="76">
        <v>12.7285</v>
      </c>
      <c r="BM297" s="76">
        <v>5.6209999999999996</v>
      </c>
      <c r="BN297" s="76">
        <v>0.39254429037199978</v>
      </c>
      <c r="BO297" s="76">
        <v>0.88889877246041626</v>
      </c>
      <c r="BP297" s="76">
        <v>6.3</v>
      </c>
      <c r="BQ297" s="76">
        <v>0.1575</v>
      </c>
      <c r="BR297" s="76">
        <v>500</v>
      </c>
    </row>
    <row r="298" spans="1:70" s="46" customFormat="1">
      <c r="A298" s="46">
        <v>4</v>
      </c>
      <c r="B298" s="46">
        <v>200</v>
      </c>
      <c r="C298" s="74" t="s">
        <v>88</v>
      </c>
      <c r="D298" s="46">
        <v>13.1</v>
      </c>
      <c r="E298" s="75">
        <f t="shared" si="370"/>
        <v>286.61489999999998</v>
      </c>
      <c r="F298" s="76">
        <f t="shared" si="370"/>
        <v>68.568157894736828</v>
      </c>
      <c r="G298" s="76">
        <f t="shared" si="370"/>
        <v>7.7290000000000001</v>
      </c>
      <c r="H298" s="76">
        <f t="shared" si="370"/>
        <v>285.97300000000001</v>
      </c>
      <c r="I298" s="75">
        <f t="shared" si="371"/>
        <v>99.776040952511551</v>
      </c>
      <c r="J298" s="76">
        <f t="shared" si="372"/>
        <v>1.3100000000000001E-2</v>
      </c>
      <c r="K298" s="76">
        <f t="shared" si="372"/>
        <v>0.22270000000000004</v>
      </c>
      <c r="L298" s="75">
        <f t="shared" si="373"/>
        <v>7.7700077700077724E-2</v>
      </c>
      <c r="M298" s="76">
        <f t="shared" si="374"/>
        <v>2.6200000000000001E-2</v>
      </c>
      <c r="N298" s="76">
        <f t="shared" si="374"/>
        <v>0.41920000000000002</v>
      </c>
      <c r="O298" s="75">
        <f t="shared" si="375"/>
        <v>0.14625896978838157</v>
      </c>
      <c r="P298" s="76">
        <f t="shared" si="376"/>
        <v>0</v>
      </c>
      <c r="Q298" s="76">
        <f t="shared" si="376"/>
        <v>0</v>
      </c>
      <c r="R298" s="76">
        <f t="shared" si="376"/>
        <v>0</v>
      </c>
      <c r="S298" s="76">
        <f t="shared" si="377"/>
        <v>0</v>
      </c>
      <c r="T298" s="75">
        <f t="shared" si="378"/>
        <v>0</v>
      </c>
      <c r="U298" s="76">
        <f t="shared" si="379"/>
        <v>0.16375000000000001</v>
      </c>
      <c r="V298" s="76">
        <f t="shared" si="379"/>
        <v>1.8340000000000001</v>
      </c>
      <c r="W298" s="76">
        <f t="shared" si="380"/>
        <v>67.858000000000004</v>
      </c>
      <c r="X298" s="76">
        <f t="shared" si="381"/>
        <v>23.675670734494268</v>
      </c>
      <c r="Y298" s="76">
        <f t="shared" si="382"/>
        <v>2.0960000000000001</v>
      </c>
      <c r="Z298" s="76">
        <f t="shared" si="382"/>
        <v>3.4060000000000001</v>
      </c>
      <c r="AA298" s="76">
        <f t="shared" si="383"/>
        <v>0.875</v>
      </c>
      <c r="AB298" s="76">
        <f t="shared" si="384"/>
        <v>0.53846153846153844</v>
      </c>
      <c r="AC298" s="76">
        <f t="shared" si="385"/>
        <v>2.6200000000000001E-2</v>
      </c>
      <c r="AD298" s="76">
        <f t="shared" si="385"/>
        <v>0</v>
      </c>
      <c r="AE298" s="76" t="e">
        <f t="shared" si="386"/>
        <v>#DIV/0!</v>
      </c>
      <c r="AF298" s="76">
        <f t="shared" si="387"/>
        <v>0</v>
      </c>
      <c r="AG298" s="76">
        <f t="shared" si="387"/>
        <v>0</v>
      </c>
      <c r="AH298" s="76">
        <f t="shared" si="387"/>
        <v>4.9779999999999998</v>
      </c>
      <c r="AI298" s="76">
        <f t="shared" si="387"/>
        <v>0</v>
      </c>
      <c r="AJ298" s="76">
        <f t="shared" si="387"/>
        <v>0.98250000000000004</v>
      </c>
      <c r="AK298" s="76">
        <f t="shared" si="387"/>
        <v>0</v>
      </c>
      <c r="AL298" s="76">
        <f t="shared" si="387"/>
        <v>0</v>
      </c>
      <c r="AM298" s="76">
        <f t="shared" si="387"/>
        <v>0</v>
      </c>
      <c r="AN298" s="76">
        <f t="shared" si="388"/>
        <v>2187.8999999999996</v>
      </c>
      <c r="AO298" s="31"/>
      <c r="AP298" s="74" t="s">
        <v>88</v>
      </c>
      <c r="AQ298" s="46">
        <v>100</v>
      </c>
      <c r="AR298" s="76">
        <v>2187.8999999999996</v>
      </c>
      <c r="AS298" s="76">
        <v>523.42105263157885</v>
      </c>
      <c r="AT298" s="76">
        <v>59</v>
      </c>
      <c r="AU298" s="76">
        <v>2183</v>
      </c>
      <c r="AV298" s="76">
        <v>0.1</v>
      </c>
      <c r="AW298" s="76">
        <v>1.7000000000000002</v>
      </c>
      <c r="AX298" s="76">
        <v>0.2</v>
      </c>
      <c r="AY298" s="76">
        <v>3.2</v>
      </c>
      <c r="AZ298" s="76">
        <v>0</v>
      </c>
      <c r="BA298" s="76">
        <v>0</v>
      </c>
      <c r="BB298" s="76">
        <v>0</v>
      </c>
      <c r="BC298" s="76">
        <v>0</v>
      </c>
      <c r="BD298" s="76">
        <v>1.25</v>
      </c>
      <c r="BE298" s="76">
        <v>14</v>
      </c>
      <c r="BF298" s="76">
        <v>518</v>
      </c>
      <c r="BG298" s="76">
        <v>16</v>
      </c>
      <c r="BH298" s="76">
        <v>26</v>
      </c>
      <c r="BI298" s="76">
        <v>0.2</v>
      </c>
      <c r="BJ298" s="76">
        <v>0</v>
      </c>
      <c r="BK298" s="76">
        <v>0</v>
      </c>
      <c r="BL298" s="76">
        <v>0</v>
      </c>
      <c r="BM298" s="76">
        <v>38</v>
      </c>
      <c r="BN298" s="76">
        <v>0</v>
      </c>
      <c r="BO298" s="76">
        <v>7.5</v>
      </c>
      <c r="BP298" s="76">
        <v>0</v>
      </c>
      <c r="BQ298" s="76">
        <v>0</v>
      </c>
      <c r="BR298" s="76">
        <v>0</v>
      </c>
    </row>
    <row r="299" spans="1:70" s="46" customFormat="1">
      <c r="A299" s="46">
        <v>4</v>
      </c>
      <c r="B299" s="46">
        <v>200</v>
      </c>
      <c r="C299" s="74" t="s">
        <v>96</v>
      </c>
      <c r="D299" s="46">
        <v>45.4</v>
      </c>
      <c r="E299" s="75">
        <f t="shared" si="370"/>
        <v>37.543704615384648</v>
      </c>
      <c r="F299" s="76">
        <f t="shared" si="370"/>
        <v>8.9817475156422617</v>
      </c>
      <c r="G299" s="76">
        <f t="shared" si="370"/>
        <v>0.13969230769230781</v>
      </c>
      <c r="H299" s="76">
        <f t="shared" si="370"/>
        <v>5.1686153846153893</v>
      </c>
      <c r="I299" s="75">
        <f t="shared" si="371"/>
        <v>13.766929602619438</v>
      </c>
      <c r="J299" s="76">
        <f t="shared" si="372"/>
        <v>0.34923076923076912</v>
      </c>
      <c r="K299" s="76">
        <f t="shared" si="372"/>
        <v>5.9369230769230743</v>
      </c>
      <c r="L299" s="75">
        <f t="shared" si="373"/>
        <v>15.813365084089872</v>
      </c>
      <c r="M299" s="76">
        <f t="shared" si="374"/>
        <v>1.3969230769230783</v>
      </c>
      <c r="N299" s="76">
        <f t="shared" si="374"/>
        <v>22.350769230769252</v>
      </c>
      <c r="O299" s="75">
        <f t="shared" si="375"/>
        <v>59.532668551867843</v>
      </c>
      <c r="P299" s="76">
        <f t="shared" si="376"/>
        <v>0</v>
      </c>
      <c r="Q299" s="76">
        <f t="shared" si="376"/>
        <v>0</v>
      </c>
      <c r="R299" s="76">
        <f t="shared" si="376"/>
        <v>0.48892307692307829</v>
      </c>
      <c r="S299" s="76">
        <f t="shared" si="377"/>
        <v>4.087396923076934</v>
      </c>
      <c r="T299" s="75">
        <f t="shared" si="378"/>
        <v>10.88703676142285</v>
      </c>
      <c r="U299" s="76">
        <f t="shared" si="379"/>
        <v>1.0302307692307694E-2</v>
      </c>
      <c r="V299" s="76">
        <f t="shared" si="379"/>
        <v>6.9846153846153905E-2</v>
      </c>
      <c r="W299" s="76">
        <f t="shared" si="380"/>
        <v>2.5843076923076946</v>
      </c>
      <c r="X299" s="76">
        <f t="shared" si="381"/>
        <v>6.883464801309719</v>
      </c>
      <c r="Y299" s="76">
        <f t="shared" si="382"/>
        <v>6.9846153846153905E-2</v>
      </c>
      <c r="Z299" s="76">
        <f t="shared" si="382"/>
        <v>6.9846153846153905E-2</v>
      </c>
      <c r="AA299" s="76">
        <f t="shared" si="383"/>
        <v>1</v>
      </c>
      <c r="AB299" s="76">
        <f t="shared" si="384"/>
        <v>1</v>
      </c>
      <c r="AC299" s="76">
        <f t="shared" si="385"/>
        <v>1.3969230769230783</v>
      </c>
      <c r="AD299" s="76">
        <f t="shared" si="385"/>
        <v>0</v>
      </c>
      <c r="AE299" s="76" t="e">
        <f t="shared" si="386"/>
        <v>#DIV/0!</v>
      </c>
      <c r="AF299" s="76">
        <f t="shared" si="387"/>
        <v>0</v>
      </c>
      <c r="AG299" s="76">
        <f t="shared" si="387"/>
        <v>0.55876923076923035</v>
      </c>
      <c r="AH299" s="76">
        <f t="shared" si="387"/>
        <v>0.55876923076923035</v>
      </c>
      <c r="AI299" s="76">
        <f t="shared" si="387"/>
        <v>7.7529230769230875</v>
      </c>
      <c r="AJ299" s="76">
        <f t="shared" si="387"/>
        <v>0</v>
      </c>
      <c r="AK299" s="76">
        <f t="shared" si="387"/>
        <v>290.55999999999995</v>
      </c>
      <c r="AL299" s="76">
        <f t="shared" si="387"/>
        <v>0</v>
      </c>
      <c r="AM299" s="76">
        <f t="shared" si="387"/>
        <v>0</v>
      </c>
      <c r="AN299" s="76">
        <f t="shared" si="388"/>
        <v>82.695384615384697</v>
      </c>
      <c r="AO299" s="31"/>
      <c r="AP299" s="74" t="s">
        <v>96</v>
      </c>
      <c r="AQ299" s="46">
        <v>100</v>
      </c>
      <c r="AR299" s="76">
        <v>82.695384615384697</v>
      </c>
      <c r="AS299" s="76">
        <v>19.783584836216438</v>
      </c>
      <c r="AT299" s="76">
        <v>0.30769230769230799</v>
      </c>
      <c r="AU299" s="76">
        <v>11.384615384615396</v>
      </c>
      <c r="AV299" s="76">
        <v>0.76923076923076905</v>
      </c>
      <c r="AW299" s="76">
        <v>13.076923076923073</v>
      </c>
      <c r="AX299" s="76">
        <v>3.0769230769230802</v>
      </c>
      <c r="AY299" s="76">
        <v>49.230769230769283</v>
      </c>
      <c r="AZ299" s="76">
        <v>0</v>
      </c>
      <c r="BA299" s="76">
        <v>0</v>
      </c>
      <c r="BB299" s="76">
        <v>1.07692307692308</v>
      </c>
      <c r="BC299" s="76">
        <v>9.0030769230769483</v>
      </c>
      <c r="BD299" s="76">
        <v>2.2692307692307699E-2</v>
      </c>
      <c r="BE299" s="76">
        <v>0.15384615384615399</v>
      </c>
      <c r="BF299" s="76">
        <v>5.6923076923076978</v>
      </c>
      <c r="BG299" s="76">
        <v>0.15384615384615399</v>
      </c>
      <c r="BH299" s="76">
        <v>0.15384615384615399</v>
      </c>
      <c r="BI299" s="76">
        <v>3.0769230769230802</v>
      </c>
      <c r="BJ299" s="76">
        <v>0</v>
      </c>
      <c r="BK299" s="76">
        <v>0</v>
      </c>
      <c r="BL299" s="76">
        <v>1.2307692307692299</v>
      </c>
      <c r="BM299" s="76">
        <v>1.2307692307692299</v>
      </c>
      <c r="BN299" s="76">
        <v>17.076923076923102</v>
      </c>
      <c r="BO299" s="76">
        <v>0</v>
      </c>
      <c r="BP299" s="76">
        <v>640</v>
      </c>
      <c r="BQ299" s="76">
        <v>0</v>
      </c>
      <c r="BR299" s="76">
        <v>0</v>
      </c>
    </row>
    <row r="300" spans="1:70" s="46" customFormat="1">
      <c r="A300" s="46">
        <v>4</v>
      </c>
      <c r="B300" s="46">
        <v>200</v>
      </c>
      <c r="C300" s="74" t="s">
        <v>97</v>
      </c>
      <c r="D300" s="46">
        <v>18.100000000000001</v>
      </c>
      <c r="E300" s="75">
        <f t="shared" si="370"/>
        <v>11.084440000000001</v>
      </c>
      <c r="F300" s="76">
        <f t="shared" si="370"/>
        <v>2.6517799043062205</v>
      </c>
      <c r="G300" s="76">
        <f t="shared" si="370"/>
        <v>6.0333333333333343E-2</v>
      </c>
      <c r="H300" s="76">
        <f t="shared" si="370"/>
        <v>2.2323333333333335</v>
      </c>
      <c r="I300" s="75">
        <f t="shared" si="371"/>
        <v>20.139342477683432</v>
      </c>
      <c r="J300" s="76">
        <f t="shared" si="372"/>
        <v>0.12066666666666669</v>
      </c>
      <c r="K300" s="76">
        <f t="shared" si="372"/>
        <v>2.0513333333333339</v>
      </c>
      <c r="L300" s="75">
        <f t="shared" si="373"/>
        <v>18.506422817330726</v>
      </c>
      <c r="M300" s="76">
        <f t="shared" si="374"/>
        <v>0.36200000000000004</v>
      </c>
      <c r="N300" s="76">
        <f t="shared" si="374"/>
        <v>5.7920000000000007</v>
      </c>
      <c r="O300" s="75">
        <f t="shared" si="375"/>
        <v>52.253429131286744</v>
      </c>
      <c r="P300" s="76">
        <f t="shared" si="376"/>
        <v>0</v>
      </c>
      <c r="Q300" s="76">
        <f t="shared" si="376"/>
        <v>0</v>
      </c>
      <c r="R300" s="76">
        <f t="shared" si="376"/>
        <v>0.12066666666666669</v>
      </c>
      <c r="S300" s="76">
        <f t="shared" si="377"/>
        <v>1.0087733333333335</v>
      </c>
      <c r="T300" s="75">
        <f t="shared" si="378"/>
        <v>9.1008055736991089</v>
      </c>
      <c r="U300" s="76">
        <f t="shared" si="379"/>
        <v>9.050000000000001E-4</v>
      </c>
      <c r="V300" s="76">
        <f t="shared" si="379"/>
        <v>0</v>
      </c>
      <c r="W300" s="76">
        <f t="shared" si="380"/>
        <v>0</v>
      </c>
      <c r="X300" s="76">
        <f t="shared" si="381"/>
        <v>0</v>
      </c>
      <c r="Y300" s="76">
        <f t="shared" si="382"/>
        <v>0</v>
      </c>
      <c r="Z300" s="76">
        <f t="shared" si="382"/>
        <v>6.0333333333333343E-2</v>
      </c>
      <c r="AA300" s="76" t="e">
        <f t="shared" si="383"/>
        <v>#DIV/0!</v>
      </c>
      <c r="AB300" s="76">
        <f t="shared" si="384"/>
        <v>0</v>
      </c>
      <c r="AC300" s="76">
        <f t="shared" si="385"/>
        <v>0.36200000000000004</v>
      </c>
      <c r="AD300" s="76">
        <f t="shared" si="385"/>
        <v>0</v>
      </c>
      <c r="AE300" s="76" t="e">
        <f t="shared" si="386"/>
        <v>#DIV/0!</v>
      </c>
      <c r="AF300" s="76">
        <f t="shared" si="387"/>
        <v>0</v>
      </c>
      <c r="AG300" s="76">
        <f t="shared" si="387"/>
        <v>0.24133333333333337</v>
      </c>
      <c r="AH300" s="76">
        <f t="shared" si="387"/>
        <v>0.12066666666666669</v>
      </c>
      <c r="AI300" s="76">
        <f t="shared" si="387"/>
        <v>0.54300000000000004</v>
      </c>
      <c r="AJ300" s="76">
        <f t="shared" si="387"/>
        <v>0</v>
      </c>
      <c r="AK300" s="76">
        <f t="shared" si="387"/>
        <v>9.0500000000000007</v>
      </c>
      <c r="AL300" s="76">
        <f t="shared" si="387"/>
        <v>0</v>
      </c>
      <c r="AM300" s="76">
        <f t="shared" si="387"/>
        <v>0</v>
      </c>
      <c r="AN300" s="76">
        <f t="shared" si="388"/>
        <v>61.239999999999995</v>
      </c>
      <c r="AO300" s="31"/>
      <c r="AP300" s="74" t="s">
        <v>97</v>
      </c>
      <c r="AQ300" s="46">
        <v>30</v>
      </c>
      <c r="AR300" s="76">
        <v>18.372</v>
      </c>
      <c r="AS300" s="76">
        <v>4.3952153110047849</v>
      </c>
      <c r="AT300" s="76">
        <v>0.1</v>
      </c>
      <c r="AU300" s="76">
        <v>3.7</v>
      </c>
      <c r="AV300" s="76">
        <v>0.2</v>
      </c>
      <c r="AW300" s="76">
        <v>3.4000000000000004</v>
      </c>
      <c r="AX300" s="76">
        <v>0.6</v>
      </c>
      <c r="AY300" s="76">
        <v>9.6</v>
      </c>
      <c r="AZ300" s="76">
        <v>0</v>
      </c>
      <c r="BA300" s="76">
        <v>0</v>
      </c>
      <c r="BB300" s="76">
        <v>0.2</v>
      </c>
      <c r="BC300" s="76">
        <v>1.6719999999999999</v>
      </c>
      <c r="BD300" s="76">
        <v>1.5E-3</v>
      </c>
      <c r="BE300" s="76">
        <v>0</v>
      </c>
      <c r="BF300" s="76">
        <v>0</v>
      </c>
      <c r="BG300" s="76">
        <v>0</v>
      </c>
      <c r="BH300" s="76">
        <v>0.1</v>
      </c>
      <c r="BI300" s="76">
        <v>0.6</v>
      </c>
      <c r="BJ300" s="76">
        <v>0</v>
      </c>
      <c r="BK300" s="76">
        <v>0</v>
      </c>
      <c r="BL300" s="76">
        <v>0.4</v>
      </c>
      <c r="BM300" s="76">
        <v>0.2</v>
      </c>
      <c r="BN300" s="76">
        <v>0.9</v>
      </c>
      <c r="BO300" s="76">
        <v>0</v>
      </c>
      <c r="BP300" s="76">
        <v>15</v>
      </c>
      <c r="BQ300" s="76">
        <v>0</v>
      </c>
      <c r="BR300" s="76">
        <v>0</v>
      </c>
    </row>
    <row r="301" spans="1:70" s="46" customFormat="1">
      <c r="C301" s="74"/>
      <c r="E301" s="75"/>
      <c r="F301" s="76"/>
      <c r="G301" s="76"/>
      <c r="H301" s="76"/>
      <c r="I301" s="75"/>
      <c r="J301" s="76"/>
      <c r="K301" s="76"/>
      <c r="L301" s="75"/>
      <c r="M301" s="76"/>
      <c r="N301" s="76"/>
      <c r="O301" s="75"/>
      <c r="P301" s="76"/>
      <c r="Q301" s="76"/>
      <c r="R301" s="76"/>
      <c r="S301" s="76"/>
      <c r="T301" s="75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31"/>
      <c r="AP301" s="74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</row>
    <row r="302" spans="1:70" s="46" customFormat="1">
      <c r="A302" s="46">
        <v>4</v>
      </c>
      <c r="B302" s="46">
        <v>200</v>
      </c>
      <c r="C302" s="74" t="s">
        <v>114</v>
      </c>
      <c r="D302" s="46">
        <v>66.2</v>
      </c>
      <c r="E302" s="75">
        <f t="shared" ref="E302:H305" si="389">AR302*($D302/$AQ302)</f>
        <v>96.652000000000001</v>
      </c>
      <c r="F302" s="76">
        <f t="shared" si="389"/>
        <v>23.17</v>
      </c>
      <c r="G302" s="76">
        <f t="shared" si="389"/>
        <v>0.1986</v>
      </c>
      <c r="H302" s="76">
        <f t="shared" si="389"/>
        <v>7.3482000000000003</v>
      </c>
      <c r="I302" s="75">
        <f>H302/$E302*100</f>
        <v>7.6027397260273979</v>
      </c>
      <c r="J302" s="76">
        <f t="shared" ref="J302:K305" si="390">AV302*($D302/$AQ302)</f>
        <v>0.3972</v>
      </c>
      <c r="K302" s="76">
        <f t="shared" si="390"/>
        <v>6.7523999999999997</v>
      </c>
      <c r="L302" s="75">
        <f>K302/$E302*100</f>
        <v>6.9863013698630123</v>
      </c>
      <c r="M302" s="76">
        <f t="shared" ref="M302:N305" si="391">AX302*($D302/$AQ302)</f>
        <v>5.2298000000000009</v>
      </c>
      <c r="N302" s="76">
        <f t="shared" si="391"/>
        <v>83.676800000000014</v>
      </c>
      <c r="O302" s="75">
        <f>N302/$E302*100</f>
        <v>86.575342465753437</v>
      </c>
      <c r="P302" s="76">
        <f t="shared" ref="P302:R305" si="392">AZ302*($D302/$AQ302)</f>
        <v>0</v>
      </c>
      <c r="Q302" s="76">
        <f t="shared" si="392"/>
        <v>0</v>
      </c>
      <c r="R302" s="76">
        <f t="shared" si="392"/>
        <v>2.1184000000000003</v>
      </c>
      <c r="S302" s="76">
        <f>R302*8.36</f>
        <v>17.709824000000001</v>
      </c>
      <c r="T302" s="75">
        <f>S302/$E302*100</f>
        <v>18.323287671232876</v>
      </c>
      <c r="U302" s="76">
        <f t="shared" ref="U302:V305" si="393">BD302*($D302/$AQ302)</f>
        <v>3.9719999999999998E-2</v>
      </c>
      <c r="V302" s="76">
        <f t="shared" si="393"/>
        <v>6.6200000000000009E-2</v>
      </c>
      <c r="W302" s="76">
        <f>V302*37</f>
        <v>2.4494000000000002</v>
      </c>
      <c r="X302" s="76">
        <f>W302/$E302*100</f>
        <v>2.5342465753424661</v>
      </c>
      <c r="Y302" s="76">
        <f t="shared" ref="Y302:Z305" si="394">BG302*($D302/$AQ302)</f>
        <v>0</v>
      </c>
      <c r="Z302" s="76">
        <f t="shared" si="394"/>
        <v>0.13240000000000002</v>
      </c>
      <c r="AA302" s="76" t="e">
        <f>V302/Y302</f>
        <v>#DIV/0!</v>
      </c>
      <c r="AB302" s="76">
        <f>V302/Z302</f>
        <v>0.5</v>
      </c>
      <c r="AC302" s="76">
        <f t="shared" ref="AC302:AD305" si="395">BI302*($D302/$AQ302)</f>
        <v>4.8988000000000005</v>
      </c>
      <c r="AD302" s="76">
        <f t="shared" si="395"/>
        <v>0.1986</v>
      </c>
      <c r="AE302" s="76">
        <f>AC302/AD302</f>
        <v>24.666666666666668</v>
      </c>
      <c r="AF302" s="76">
        <f t="shared" ref="AF302:AM305" si="396">BK302*($D302/$AQ302)</f>
        <v>0</v>
      </c>
      <c r="AG302" s="76">
        <f t="shared" si="396"/>
        <v>0</v>
      </c>
      <c r="AH302" s="76">
        <f t="shared" si="396"/>
        <v>0</v>
      </c>
      <c r="AI302" s="76">
        <f t="shared" si="396"/>
        <v>0</v>
      </c>
      <c r="AJ302" s="76">
        <f t="shared" si="396"/>
        <v>0</v>
      </c>
      <c r="AK302" s="76">
        <f t="shared" si="396"/>
        <v>0</v>
      </c>
      <c r="AL302" s="76">
        <f t="shared" si="396"/>
        <v>0</v>
      </c>
      <c r="AM302" s="76">
        <f t="shared" si="396"/>
        <v>0</v>
      </c>
      <c r="AN302" s="76">
        <f>E302/D302*100</f>
        <v>146</v>
      </c>
      <c r="AO302" s="31"/>
      <c r="AP302" s="74" t="s">
        <v>114</v>
      </c>
      <c r="AQ302" s="46">
        <v>100</v>
      </c>
      <c r="AR302" s="76">
        <v>146</v>
      </c>
      <c r="AS302" s="76">
        <v>35</v>
      </c>
      <c r="AT302" s="76">
        <v>0.3</v>
      </c>
      <c r="AU302" s="76">
        <v>11.1</v>
      </c>
      <c r="AV302" s="76">
        <v>0.6</v>
      </c>
      <c r="AW302" s="76">
        <v>10.199999999999999</v>
      </c>
      <c r="AX302" s="76">
        <v>7.9</v>
      </c>
      <c r="AY302" s="76">
        <v>126.4</v>
      </c>
      <c r="AZ302" s="76">
        <v>0</v>
      </c>
      <c r="BA302" s="76">
        <v>0</v>
      </c>
      <c r="BB302" s="76">
        <v>3.2</v>
      </c>
      <c r="BC302" s="76">
        <v>26.751999999999999</v>
      </c>
      <c r="BD302" s="76">
        <v>0.06</v>
      </c>
      <c r="BE302" s="76">
        <v>0.1</v>
      </c>
      <c r="BF302" s="76">
        <v>3.7</v>
      </c>
      <c r="BG302" s="76">
        <v>0</v>
      </c>
      <c r="BH302" s="76">
        <v>0.2</v>
      </c>
      <c r="BI302" s="76">
        <v>7.4</v>
      </c>
      <c r="BJ302" s="76">
        <v>0.3</v>
      </c>
      <c r="BK302" s="76">
        <v>0</v>
      </c>
      <c r="BL302" s="76">
        <v>0</v>
      </c>
      <c r="BM302" s="76">
        <v>0</v>
      </c>
      <c r="BN302" s="76">
        <v>0</v>
      </c>
      <c r="BO302" s="76">
        <v>0</v>
      </c>
      <c r="BP302" s="76">
        <v>0</v>
      </c>
      <c r="BQ302" s="76">
        <v>0</v>
      </c>
      <c r="BR302" s="76">
        <v>0</v>
      </c>
    </row>
    <row r="303" spans="1:70" s="46" customFormat="1">
      <c r="A303" s="46">
        <v>4</v>
      </c>
      <c r="B303" s="46">
        <v>200</v>
      </c>
      <c r="C303" s="74" t="s">
        <v>252</v>
      </c>
      <c r="D303" s="46">
        <v>10</v>
      </c>
      <c r="E303" s="75">
        <f t="shared" si="389"/>
        <v>211.4</v>
      </c>
      <c r="F303" s="76">
        <f t="shared" si="389"/>
        <v>50.900000000000006</v>
      </c>
      <c r="G303" s="76">
        <f t="shared" si="389"/>
        <v>3.66</v>
      </c>
      <c r="H303" s="76">
        <f t="shared" si="389"/>
        <v>135.42000000000002</v>
      </c>
      <c r="I303" s="75">
        <f>H303/$E303*100</f>
        <v>64.058656575212865</v>
      </c>
      <c r="J303" s="76">
        <f t="shared" si="390"/>
        <v>1.4400000000000002</v>
      </c>
      <c r="K303" s="76">
        <f t="shared" si="390"/>
        <v>24.480000000000004</v>
      </c>
      <c r="L303" s="75">
        <f>K303/$E303*100</f>
        <v>11.579943235572376</v>
      </c>
      <c r="M303" s="76">
        <f t="shared" si="391"/>
        <v>2.5700000000000003</v>
      </c>
      <c r="N303" s="76">
        <f t="shared" si="391"/>
        <v>41.120000000000005</v>
      </c>
      <c r="O303" s="75">
        <f>N303/$E303*100</f>
        <v>19.451277199621572</v>
      </c>
      <c r="P303" s="76">
        <f t="shared" si="392"/>
        <v>0</v>
      </c>
      <c r="Q303" s="76">
        <f t="shared" si="392"/>
        <v>0</v>
      </c>
      <c r="R303" s="76">
        <f t="shared" si="392"/>
        <v>0.97</v>
      </c>
      <c r="S303" s="76">
        <f>R303*8.36</f>
        <v>8.1091999999999995</v>
      </c>
      <c r="T303" s="75">
        <f>S303/$E303*100</f>
        <v>3.8359508041627244</v>
      </c>
      <c r="U303" s="76">
        <f t="shared" si="393"/>
        <v>0</v>
      </c>
      <c r="V303" s="76">
        <f t="shared" si="393"/>
        <v>0.66</v>
      </c>
      <c r="W303" s="76">
        <f>V303*37</f>
        <v>24.42</v>
      </c>
      <c r="X303" s="76">
        <f>W303/$E303*100</f>
        <v>11.551561021759698</v>
      </c>
      <c r="Y303" s="76">
        <f t="shared" si="394"/>
        <v>0</v>
      </c>
      <c r="Z303" s="76">
        <f t="shared" si="394"/>
        <v>0</v>
      </c>
      <c r="AA303" s="76" t="e">
        <f>V303/Y303</f>
        <v>#DIV/0!</v>
      </c>
      <c r="AB303" s="76" t="e">
        <f>V303/Z303</f>
        <v>#DIV/0!</v>
      </c>
      <c r="AC303" s="76">
        <f t="shared" si="395"/>
        <v>2.42</v>
      </c>
      <c r="AD303" s="76">
        <f t="shared" si="395"/>
        <v>0</v>
      </c>
      <c r="AE303" s="76" t="e">
        <f>AC303/AD303</f>
        <v>#DIV/0!</v>
      </c>
      <c r="AF303" s="76">
        <f t="shared" si="396"/>
        <v>0</v>
      </c>
      <c r="AG303" s="76">
        <f t="shared" si="396"/>
        <v>0</v>
      </c>
      <c r="AH303" s="76">
        <f t="shared" si="396"/>
        <v>0</v>
      </c>
      <c r="AI303" s="76">
        <f t="shared" si="396"/>
        <v>0</v>
      </c>
      <c r="AJ303" s="76">
        <f t="shared" si="396"/>
        <v>0</v>
      </c>
      <c r="AK303" s="76">
        <f t="shared" si="396"/>
        <v>0</v>
      </c>
      <c r="AL303" s="76">
        <f t="shared" si="396"/>
        <v>0</v>
      </c>
      <c r="AM303" s="76">
        <f t="shared" si="396"/>
        <v>0</v>
      </c>
      <c r="AN303" s="76">
        <f>E303/D303*100</f>
        <v>2114</v>
      </c>
      <c r="AO303" s="31"/>
      <c r="AP303" s="74" t="s">
        <v>252</v>
      </c>
      <c r="AQ303" s="46">
        <v>100</v>
      </c>
      <c r="AR303" s="76">
        <v>2114</v>
      </c>
      <c r="AS303" s="76">
        <v>509</v>
      </c>
      <c r="AT303" s="76">
        <v>36.6</v>
      </c>
      <c r="AU303" s="76">
        <v>1354.2</v>
      </c>
      <c r="AV303" s="76">
        <v>14.4</v>
      </c>
      <c r="AW303" s="76">
        <v>244.8</v>
      </c>
      <c r="AX303" s="76">
        <v>25.7</v>
      </c>
      <c r="AY303" s="76">
        <v>411.2</v>
      </c>
      <c r="AZ303" s="76">
        <v>0</v>
      </c>
      <c r="BA303" s="76">
        <v>0</v>
      </c>
      <c r="BB303" s="76">
        <v>9.6999999999999993</v>
      </c>
      <c r="BC303" s="76">
        <v>81.091999999999985</v>
      </c>
      <c r="BD303" s="76">
        <v>0</v>
      </c>
      <c r="BE303" s="76">
        <v>6.6</v>
      </c>
      <c r="BF303" s="76">
        <v>244.2</v>
      </c>
      <c r="BG303" s="76"/>
      <c r="BH303" s="76"/>
      <c r="BI303" s="76">
        <v>24.2</v>
      </c>
      <c r="BJ303" s="76"/>
      <c r="BK303" s="76"/>
      <c r="BL303" s="76"/>
      <c r="BM303" s="76"/>
      <c r="BN303" s="76"/>
      <c r="BO303" s="76"/>
      <c r="BP303" s="76"/>
      <c r="BQ303" s="76"/>
      <c r="BR303" s="76">
        <v>0</v>
      </c>
    </row>
    <row r="304" spans="1:70" s="46" customFormat="1">
      <c r="A304" s="46">
        <v>4</v>
      </c>
      <c r="B304" s="46">
        <v>200</v>
      </c>
      <c r="C304" s="74" t="s">
        <v>237</v>
      </c>
      <c r="D304" s="46">
        <v>17.899999999999999</v>
      </c>
      <c r="E304" s="75">
        <f t="shared" si="389"/>
        <v>284.25200000000001</v>
      </c>
      <c r="F304" s="76">
        <f t="shared" si="389"/>
        <v>67.661999999999992</v>
      </c>
      <c r="G304" s="76">
        <f t="shared" si="389"/>
        <v>0.78760000000000008</v>
      </c>
      <c r="H304" s="76">
        <f t="shared" si="389"/>
        <v>29.141200000000001</v>
      </c>
      <c r="I304" s="75">
        <f>H304/$E304*100</f>
        <v>10.251889168765743</v>
      </c>
      <c r="J304" s="76">
        <f t="shared" si="390"/>
        <v>2.3807</v>
      </c>
      <c r="K304" s="76">
        <f t="shared" si="390"/>
        <v>40.471900000000005</v>
      </c>
      <c r="L304" s="75">
        <f>K304/$E304*100</f>
        <v>14.238035264483628</v>
      </c>
      <c r="M304" s="76">
        <f t="shared" si="391"/>
        <v>13.120699999999999</v>
      </c>
      <c r="N304" s="76">
        <f t="shared" si="391"/>
        <v>209.93119999999999</v>
      </c>
      <c r="O304" s="75">
        <f>N304/$E304*100</f>
        <v>73.853904282115863</v>
      </c>
      <c r="P304" s="76">
        <f t="shared" si="392"/>
        <v>0</v>
      </c>
      <c r="Q304" s="76">
        <f t="shared" si="392"/>
        <v>0</v>
      </c>
      <c r="R304" s="76">
        <f t="shared" si="392"/>
        <v>0.80549999999999999</v>
      </c>
      <c r="S304" s="76">
        <f>R304*8.36</f>
        <v>6.7339799999999999</v>
      </c>
      <c r="T304" s="75">
        <f>S304/$E304*100</f>
        <v>2.3690176322418135</v>
      </c>
      <c r="U304" s="76">
        <f t="shared" si="393"/>
        <v>0</v>
      </c>
      <c r="V304" s="76">
        <f t="shared" si="393"/>
        <v>0</v>
      </c>
      <c r="W304" s="76">
        <f>V304*37</f>
        <v>0</v>
      </c>
      <c r="X304" s="76">
        <f>W304/$E304*100</f>
        <v>0</v>
      </c>
      <c r="Y304" s="76">
        <f t="shared" si="394"/>
        <v>0</v>
      </c>
      <c r="Z304" s="76">
        <f t="shared" si="394"/>
        <v>0</v>
      </c>
      <c r="AA304" s="76" t="e">
        <f>V304/Y304</f>
        <v>#DIV/0!</v>
      </c>
      <c r="AB304" s="76" t="e">
        <f>V304/Z304</f>
        <v>#DIV/0!</v>
      </c>
      <c r="AC304" s="76">
        <f t="shared" si="395"/>
        <v>0</v>
      </c>
      <c r="AD304" s="76">
        <f t="shared" si="395"/>
        <v>0</v>
      </c>
      <c r="AE304" s="76" t="e">
        <f>AC304/AD304</f>
        <v>#DIV/0!</v>
      </c>
      <c r="AF304" s="76">
        <f t="shared" si="396"/>
        <v>0</v>
      </c>
      <c r="AG304" s="76">
        <f t="shared" si="396"/>
        <v>0</v>
      </c>
      <c r="AH304" s="76">
        <f t="shared" si="396"/>
        <v>0</v>
      </c>
      <c r="AI304" s="76">
        <f t="shared" si="396"/>
        <v>0</v>
      </c>
      <c r="AJ304" s="76">
        <f t="shared" si="396"/>
        <v>0</v>
      </c>
      <c r="AK304" s="76">
        <f t="shared" si="396"/>
        <v>0</v>
      </c>
      <c r="AL304" s="76">
        <f t="shared" si="396"/>
        <v>0</v>
      </c>
      <c r="AM304" s="76">
        <f t="shared" si="396"/>
        <v>17.899999999999999</v>
      </c>
      <c r="AN304" s="76">
        <f>E304/D304*100</f>
        <v>1588.0000000000002</v>
      </c>
      <c r="AO304" s="31"/>
      <c r="AP304" s="74" t="s">
        <v>237</v>
      </c>
      <c r="AQ304" s="46">
        <v>100</v>
      </c>
      <c r="AR304" s="76">
        <v>1588</v>
      </c>
      <c r="AS304" s="76">
        <v>378</v>
      </c>
      <c r="AT304" s="76">
        <v>4.4000000000000004</v>
      </c>
      <c r="AU304" s="76">
        <v>162.80000000000001</v>
      </c>
      <c r="AV304" s="76">
        <v>13.3</v>
      </c>
      <c r="AW304" s="76">
        <v>226.10000000000002</v>
      </c>
      <c r="AX304" s="76">
        <v>73.3</v>
      </c>
      <c r="AY304" s="76">
        <v>1172.8</v>
      </c>
      <c r="AZ304" s="76">
        <v>0</v>
      </c>
      <c r="BA304" s="76">
        <v>0</v>
      </c>
      <c r="BB304" s="76">
        <v>4.5</v>
      </c>
      <c r="BC304" s="76">
        <v>37.619999999999997</v>
      </c>
      <c r="BD304" s="76">
        <v>0</v>
      </c>
      <c r="BE304" s="76"/>
      <c r="BF304" s="76"/>
      <c r="BG304" s="76"/>
      <c r="BH304" s="76"/>
      <c r="BI304" s="76"/>
      <c r="BJ304" s="76">
        <v>0</v>
      </c>
      <c r="BK304" s="76">
        <v>0</v>
      </c>
      <c r="BL304" s="76">
        <v>0</v>
      </c>
      <c r="BM304" s="76">
        <v>0</v>
      </c>
      <c r="BN304" s="76">
        <v>0</v>
      </c>
      <c r="BO304" s="76">
        <v>0</v>
      </c>
      <c r="BP304" s="76">
        <v>0</v>
      </c>
      <c r="BQ304" s="76">
        <v>0</v>
      </c>
      <c r="BR304" s="76">
        <v>100</v>
      </c>
    </row>
    <row r="305" spans="1:70" s="46" customFormat="1">
      <c r="A305" s="46">
        <v>4</v>
      </c>
      <c r="B305" s="46">
        <v>200</v>
      </c>
      <c r="C305" s="74" t="s">
        <v>253</v>
      </c>
      <c r="D305" s="46">
        <v>47</v>
      </c>
      <c r="E305" s="75">
        <f t="shared" si="389"/>
        <v>120.78999999999999</v>
      </c>
      <c r="F305" s="76">
        <f t="shared" si="389"/>
        <v>28.897129186602871</v>
      </c>
      <c r="G305" s="76">
        <f t="shared" si="389"/>
        <v>4.7E-2</v>
      </c>
      <c r="H305" s="76">
        <f t="shared" si="389"/>
        <v>1.7389999999999999</v>
      </c>
      <c r="I305" s="75">
        <f>H305/$E305*100</f>
        <v>1.4396887159533074</v>
      </c>
      <c r="J305" s="76">
        <f t="shared" si="390"/>
        <v>0.188</v>
      </c>
      <c r="K305" s="76">
        <f t="shared" si="390"/>
        <v>3.1960000000000002</v>
      </c>
      <c r="L305" s="75">
        <f>K305/$E305*100</f>
        <v>2.6459143968871599</v>
      </c>
      <c r="M305" s="76">
        <f t="shared" si="391"/>
        <v>7.2379999999999995</v>
      </c>
      <c r="N305" s="76">
        <f t="shared" si="391"/>
        <v>115.80799999999999</v>
      </c>
      <c r="O305" s="75">
        <f>N305/$E305*100</f>
        <v>95.875486381322958</v>
      </c>
      <c r="P305" s="76">
        <f t="shared" si="392"/>
        <v>0</v>
      </c>
      <c r="Q305" s="76">
        <f t="shared" si="392"/>
        <v>0</v>
      </c>
      <c r="R305" s="76">
        <f t="shared" si="392"/>
        <v>0.47</v>
      </c>
      <c r="S305" s="76">
        <f>R305*8.36</f>
        <v>3.9291999999999994</v>
      </c>
      <c r="T305" s="75">
        <f>S305/$E305*100</f>
        <v>3.2529182879377427</v>
      </c>
      <c r="U305" s="76">
        <f t="shared" si="393"/>
        <v>2.3500000000000001E-3</v>
      </c>
      <c r="V305" s="76">
        <f t="shared" si="393"/>
        <v>0</v>
      </c>
      <c r="W305" s="76">
        <f>V305*37</f>
        <v>0</v>
      </c>
      <c r="X305" s="76">
        <f>W305/$E305*100</f>
        <v>0</v>
      </c>
      <c r="Y305" s="76">
        <f t="shared" si="394"/>
        <v>0</v>
      </c>
      <c r="Z305" s="76">
        <f t="shared" si="394"/>
        <v>0</v>
      </c>
      <c r="AA305" s="76" t="e">
        <f>V305/Y305</f>
        <v>#DIV/0!</v>
      </c>
      <c r="AB305" s="76" t="e">
        <f>V305/Z305</f>
        <v>#DIV/0!</v>
      </c>
      <c r="AC305" s="76">
        <f t="shared" si="395"/>
        <v>7.2379999999999995</v>
      </c>
      <c r="AD305" s="76">
        <f t="shared" si="395"/>
        <v>0</v>
      </c>
      <c r="AE305" s="76" t="e">
        <f>AC305/AD305</f>
        <v>#DIV/0!</v>
      </c>
      <c r="AF305" s="76">
        <f t="shared" si="396"/>
        <v>0</v>
      </c>
      <c r="AG305" s="76">
        <f t="shared" si="396"/>
        <v>0.376</v>
      </c>
      <c r="AH305" s="76">
        <f t="shared" si="396"/>
        <v>0</v>
      </c>
      <c r="AI305" s="76">
        <f t="shared" si="396"/>
        <v>1.41</v>
      </c>
      <c r="AJ305" s="76">
        <f t="shared" si="396"/>
        <v>0</v>
      </c>
      <c r="AK305" s="76">
        <f t="shared" si="396"/>
        <v>7.9899999999999993</v>
      </c>
      <c r="AL305" s="76">
        <f t="shared" si="396"/>
        <v>0</v>
      </c>
      <c r="AM305" s="76">
        <f t="shared" si="396"/>
        <v>0</v>
      </c>
      <c r="AN305" s="76">
        <f>E305/D305*100</f>
        <v>257</v>
      </c>
      <c r="AO305" s="31"/>
      <c r="AP305" s="74" t="s">
        <v>254</v>
      </c>
      <c r="AQ305" s="46">
        <v>100</v>
      </c>
      <c r="AR305" s="76">
        <v>257</v>
      </c>
      <c r="AS305" s="76">
        <v>61.483253588516753</v>
      </c>
      <c r="AT305" s="76">
        <v>0.1</v>
      </c>
      <c r="AU305" s="76">
        <v>3.7</v>
      </c>
      <c r="AV305" s="76">
        <v>0.4</v>
      </c>
      <c r="AW305" s="76">
        <v>6.8000000000000007</v>
      </c>
      <c r="AX305" s="76">
        <v>15.4</v>
      </c>
      <c r="AY305" s="76">
        <v>246.4</v>
      </c>
      <c r="AZ305" s="76">
        <v>0</v>
      </c>
      <c r="BA305" s="76">
        <v>0</v>
      </c>
      <c r="BB305" s="76">
        <v>1</v>
      </c>
      <c r="BC305" s="76">
        <f>BB305*8.36</f>
        <v>8.36</v>
      </c>
      <c r="BD305" s="76">
        <v>5.0000000000000001E-3</v>
      </c>
      <c r="BE305" s="76">
        <v>0</v>
      </c>
      <c r="BF305" s="76">
        <v>0</v>
      </c>
      <c r="BG305" s="76">
        <v>0</v>
      </c>
      <c r="BH305" s="76">
        <v>0</v>
      </c>
      <c r="BI305" s="76">
        <v>15.4</v>
      </c>
      <c r="BJ305" s="76">
        <v>0</v>
      </c>
      <c r="BK305" s="76">
        <v>0</v>
      </c>
      <c r="BL305" s="76">
        <v>0.8</v>
      </c>
      <c r="BM305" s="76">
        <v>0</v>
      </c>
      <c r="BN305" s="76">
        <v>3</v>
      </c>
      <c r="BO305" s="76">
        <v>0</v>
      </c>
      <c r="BP305" s="76">
        <v>17</v>
      </c>
      <c r="BQ305" s="76">
        <v>0</v>
      </c>
      <c r="BR305" s="76">
        <v>0</v>
      </c>
    </row>
    <row r="306" spans="1:70" s="46" customFormat="1">
      <c r="C306" s="74"/>
      <c r="E306" s="75"/>
      <c r="F306" s="76"/>
      <c r="G306" s="76"/>
      <c r="H306" s="76"/>
      <c r="I306" s="75"/>
      <c r="J306" s="76"/>
      <c r="K306" s="76"/>
      <c r="L306" s="75"/>
      <c r="M306" s="76"/>
      <c r="N306" s="76"/>
      <c r="O306" s="75"/>
      <c r="P306" s="76"/>
      <c r="Q306" s="76"/>
      <c r="R306" s="76"/>
      <c r="S306" s="76"/>
      <c r="T306" s="75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31"/>
      <c r="AP306" s="74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</row>
    <row r="307" spans="1:70" s="46" customFormat="1">
      <c r="A307" s="46">
        <v>4</v>
      </c>
      <c r="B307" s="46">
        <v>200</v>
      </c>
      <c r="C307" s="74" t="s">
        <v>159</v>
      </c>
      <c r="D307" s="46">
        <v>147</v>
      </c>
      <c r="E307" s="75">
        <f t="shared" ref="E307:H308" si="397">AR307*($D307/$AQ307)</f>
        <v>241.07999999999998</v>
      </c>
      <c r="F307" s="76">
        <f t="shared" si="397"/>
        <v>55.86</v>
      </c>
      <c r="G307" s="76">
        <f t="shared" si="397"/>
        <v>0.14699999999999999</v>
      </c>
      <c r="H307" s="76">
        <f t="shared" si="397"/>
        <v>5.4390000000000001</v>
      </c>
      <c r="I307" s="75">
        <f>H307/$E307*100</f>
        <v>2.25609756097561</v>
      </c>
      <c r="J307" s="76">
        <f>AV307*($D307/$AQ307)</f>
        <v>0.14699999999999999</v>
      </c>
      <c r="K307" s="76">
        <f>AW307*($D307/$AQ307)</f>
        <v>2.4990000000000001</v>
      </c>
      <c r="L307" s="75">
        <f>K307/$E307*100</f>
        <v>1.0365853658536586</v>
      </c>
      <c r="M307" s="76">
        <f>AX307*($D307/$AQ307)</f>
        <v>14.553000000000001</v>
      </c>
      <c r="N307" s="76">
        <f>AY307*($D307/$AQ307)</f>
        <v>232.84800000000001</v>
      </c>
      <c r="O307" s="75">
        <f>N307/$E307*100</f>
        <v>96.585365853658544</v>
      </c>
      <c r="P307" s="76">
        <f t="shared" ref="P307:R308" si="398">AZ307*($D307/$AQ307)</f>
        <v>0</v>
      </c>
      <c r="Q307" s="76">
        <f t="shared" si="398"/>
        <v>0</v>
      </c>
      <c r="R307" s="76">
        <f t="shared" si="398"/>
        <v>0</v>
      </c>
      <c r="S307" s="76">
        <f>R307*8.36</f>
        <v>0</v>
      </c>
      <c r="T307" s="75">
        <f>S307/$E307*100</f>
        <v>0</v>
      </c>
      <c r="U307" s="76">
        <f>BD307*($D307/$AQ307)</f>
        <v>0</v>
      </c>
      <c r="V307" s="76">
        <f>BE307*($D307/$AQ307)</f>
        <v>0</v>
      </c>
      <c r="W307" s="76">
        <f>V307*37</f>
        <v>0</v>
      </c>
      <c r="X307" s="76">
        <f>W307/$E307*100</f>
        <v>0</v>
      </c>
      <c r="Y307" s="76">
        <f>BG307*($D307/$AQ307)</f>
        <v>0</v>
      </c>
      <c r="Z307" s="76">
        <f>BH307*($D307/$AQ307)</f>
        <v>0</v>
      </c>
      <c r="AA307" s="76" t="e">
        <f>V307/Y307</f>
        <v>#DIV/0!</v>
      </c>
      <c r="AB307" s="76" t="e">
        <f>V307/Z307</f>
        <v>#DIV/0!</v>
      </c>
      <c r="AC307" s="76">
        <f>BI307*($D307/$AQ307)</f>
        <v>14.553000000000001</v>
      </c>
      <c r="AD307" s="76">
        <f>BJ307*($D307/$AQ307)</f>
        <v>0</v>
      </c>
      <c r="AE307" s="76" t="e">
        <f>AC307/AD307</f>
        <v>#DIV/0!</v>
      </c>
      <c r="AF307" s="76">
        <f t="shared" ref="AF307:AM308" si="399">BK307*($D307/$AQ307)</f>
        <v>0</v>
      </c>
      <c r="AG307" s="76">
        <f t="shared" si="399"/>
        <v>0</v>
      </c>
      <c r="AH307" s="76">
        <f t="shared" si="399"/>
        <v>0</v>
      </c>
      <c r="AI307" s="76">
        <f t="shared" si="399"/>
        <v>0</v>
      </c>
      <c r="AJ307" s="76">
        <f t="shared" si="399"/>
        <v>0</v>
      </c>
      <c r="AK307" s="76">
        <f t="shared" si="399"/>
        <v>0</v>
      </c>
      <c r="AL307" s="76">
        <f t="shared" si="399"/>
        <v>0</v>
      </c>
      <c r="AM307" s="76">
        <f t="shared" si="399"/>
        <v>0</v>
      </c>
      <c r="AN307" s="76">
        <f>E307/D307*100</f>
        <v>164</v>
      </c>
      <c r="AO307" s="31"/>
      <c r="AP307" s="74" t="s">
        <v>159</v>
      </c>
      <c r="AQ307" s="46">
        <v>100</v>
      </c>
      <c r="AR307" s="76">
        <v>164</v>
      </c>
      <c r="AS307" s="76">
        <v>38</v>
      </c>
      <c r="AT307" s="76">
        <v>0.1</v>
      </c>
      <c r="AU307" s="76">
        <f>AT307*37</f>
        <v>3.7</v>
      </c>
      <c r="AV307" s="76">
        <v>0.1</v>
      </c>
      <c r="AW307" s="76">
        <f>AV307*17</f>
        <v>1.7000000000000002</v>
      </c>
      <c r="AX307" s="76">
        <v>9.9</v>
      </c>
      <c r="AY307" s="76">
        <f>AX307*16</f>
        <v>158.4</v>
      </c>
      <c r="AZ307" s="76">
        <v>0</v>
      </c>
      <c r="BA307" s="76">
        <v>0</v>
      </c>
      <c r="BB307" s="76">
        <v>0</v>
      </c>
      <c r="BC307" s="76">
        <v>0</v>
      </c>
      <c r="BD307" s="76">
        <v>0</v>
      </c>
      <c r="BE307" s="76">
        <v>0</v>
      </c>
      <c r="BF307" s="76">
        <v>0</v>
      </c>
      <c r="BG307" s="76">
        <v>0</v>
      </c>
      <c r="BH307" s="76">
        <v>0</v>
      </c>
      <c r="BI307" s="76">
        <v>9.9</v>
      </c>
      <c r="BJ307" s="76">
        <v>0</v>
      </c>
      <c r="BK307" s="76">
        <v>0</v>
      </c>
      <c r="BL307" s="76">
        <v>0</v>
      </c>
      <c r="BM307" s="76">
        <v>0</v>
      </c>
      <c r="BN307" s="76">
        <v>0</v>
      </c>
      <c r="BO307" s="76">
        <v>0</v>
      </c>
      <c r="BP307" s="76">
        <v>0</v>
      </c>
      <c r="BQ307" s="76">
        <v>0</v>
      </c>
      <c r="BR307" s="76">
        <v>0</v>
      </c>
    </row>
    <row r="308" spans="1:70">
      <c r="A308" s="46">
        <v>4</v>
      </c>
      <c r="B308" s="46">
        <v>200</v>
      </c>
      <c r="C308" s="74" t="s">
        <v>84</v>
      </c>
      <c r="D308" s="46">
        <v>12.8</v>
      </c>
      <c r="E308" s="75">
        <f t="shared" si="397"/>
        <v>0</v>
      </c>
      <c r="F308" s="76">
        <f t="shared" si="397"/>
        <v>0</v>
      </c>
      <c r="G308" s="76">
        <f t="shared" si="397"/>
        <v>0</v>
      </c>
      <c r="H308" s="76">
        <f t="shared" si="397"/>
        <v>0</v>
      </c>
      <c r="I308" s="75" t="e">
        <f>H308/$E308*100</f>
        <v>#DIV/0!</v>
      </c>
      <c r="J308" s="76">
        <f>AV308*($D308/$AQ308)</f>
        <v>0</v>
      </c>
      <c r="K308" s="76">
        <f>AW308*($D308/$AQ308)</f>
        <v>0</v>
      </c>
      <c r="L308" s="75" t="e">
        <f>K308/$E308*100</f>
        <v>#DIV/0!</v>
      </c>
      <c r="M308" s="76">
        <f>AX308*($D308/$AQ308)</f>
        <v>0</v>
      </c>
      <c r="N308" s="76">
        <f>AY308*($D308/$AQ308)</f>
        <v>0</v>
      </c>
      <c r="O308" s="75" t="e">
        <f>N308/$E308*100</f>
        <v>#DIV/0!</v>
      </c>
      <c r="P308" s="76">
        <f t="shared" si="398"/>
        <v>0</v>
      </c>
      <c r="Q308" s="76">
        <f t="shared" si="398"/>
        <v>0</v>
      </c>
      <c r="R308" s="76">
        <f t="shared" si="398"/>
        <v>0</v>
      </c>
      <c r="S308" s="76">
        <f>R308*8.36</f>
        <v>0</v>
      </c>
      <c r="T308" s="75" t="e">
        <f>S308/$E308*100</f>
        <v>#DIV/0!</v>
      </c>
      <c r="U308" s="76">
        <f>BD308*($D308/$AQ308)</f>
        <v>0</v>
      </c>
      <c r="V308" s="76">
        <f>BE308*($D308/$AQ308)</f>
        <v>0</v>
      </c>
      <c r="W308" s="76">
        <f>V308*37</f>
        <v>0</v>
      </c>
      <c r="X308" s="76" t="e">
        <f>W308/$E308*100</f>
        <v>#DIV/0!</v>
      </c>
      <c r="Y308" s="76">
        <f>BG308*($D308/$AQ308)</f>
        <v>0</v>
      </c>
      <c r="Z308" s="76">
        <f>BH308*($D308/$AQ308)</f>
        <v>0</v>
      </c>
      <c r="AA308" s="76" t="e">
        <f>V308/Y308</f>
        <v>#DIV/0!</v>
      </c>
      <c r="AB308" s="76" t="e">
        <f>V308/Z308</f>
        <v>#DIV/0!</v>
      </c>
      <c r="AC308" s="76">
        <f>BI308*($D308/$AQ308)</f>
        <v>0</v>
      </c>
      <c r="AD308" s="76">
        <f>BJ308*($D308/$AQ308)</f>
        <v>0</v>
      </c>
      <c r="AE308" s="76" t="e">
        <f>AC308/AD308</f>
        <v>#DIV/0!</v>
      </c>
      <c r="AF308" s="76">
        <f t="shared" si="399"/>
        <v>0</v>
      </c>
      <c r="AG308" s="76">
        <f t="shared" si="399"/>
        <v>0</v>
      </c>
      <c r="AH308" s="76">
        <f t="shared" si="399"/>
        <v>0</v>
      </c>
      <c r="AI308" s="76">
        <f t="shared" si="399"/>
        <v>0</v>
      </c>
      <c r="AJ308" s="76">
        <f t="shared" si="399"/>
        <v>0</v>
      </c>
      <c r="AK308" s="76">
        <f t="shared" si="399"/>
        <v>0</v>
      </c>
      <c r="AL308" s="76">
        <f t="shared" si="399"/>
        <v>0</v>
      </c>
      <c r="AM308" s="76">
        <f t="shared" si="399"/>
        <v>0</v>
      </c>
      <c r="AN308" s="76">
        <f>E308/D308*100</f>
        <v>0</v>
      </c>
      <c r="AO308" s="30"/>
      <c r="AP308" s="74" t="s">
        <v>84</v>
      </c>
      <c r="AQ308" s="46">
        <v>100</v>
      </c>
      <c r="AR308" s="76">
        <v>0</v>
      </c>
      <c r="AS308" s="76">
        <v>0</v>
      </c>
      <c r="AT308" s="76">
        <v>0</v>
      </c>
      <c r="AU308" s="76">
        <v>0</v>
      </c>
      <c r="AV308" s="76">
        <v>0</v>
      </c>
      <c r="AW308" s="76">
        <v>0</v>
      </c>
      <c r="AX308" s="76">
        <v>0</v>
      </c>
      <c r="AY308" s="76">
        <v>0</v>
      </c>
      <c r="AZ308" s="76">
        <v>0</v>
      </c>
      <c r="BA308" s="76">
        <v>0</v>
      </c>
      <c r="BB308" s="76">
        <v>0</v>
      </c>
      <c r="BC308" s="76">
        <v>0</v>
      </c>
      <c r="BD308" s="76">
        <v>0</v>
      </c>
      <c r="BE308" s="76">
        <v>0</v>
      </c>
      <c r="BF308" s="76">
        <v>0</v>
      </c>
      <c r="BG308" s="76">
        <v>0</v>
      </c>
      <c r="BH308" s="76">
        <v>0</v>
      </c>
      <c r="BI308" s="76">
        <v>0</v>
      </c>
      <c r="BJ308" s="76">
        <v>0</v>
      </c>
      <c r="BK308" s="76">
        <v>0</v>
      </c>
      <c r="BL308" s="76">
        <v>0</v>
      </c>
      <c r="BM308" s="76">
        <v>0</v>
      </c>
      <c r="BN308" s="76">
        <v>0</v>
      </c>
      <c r="BO308" s="76">
        <v>0</v>
      </c>
      <c r="BP308" s="76">
        <v>0</v>
      </c>
      <c r="BQ308" s="49">
        <v>0</v>
      </c>
      <c r="BR308" s="76">
        <v>0</v>
      </c>
    </row>
    <row r="309" spans="1:70" s="46" customFormat="1">
      <c r="A309" s="77"/>
      <c r="B309" s="77"/>
      <c r="C309" s="88"/>
      <c r="D309" s="77"/>
      <c r="E309" s="77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  <c r="AC309" s="79"/>
      <c r="AD309" s="79"/>
      <c r="AE309" s="79"/>
      <c r="AF309" s="79"/>
      <c r="AG309" s="79"/>
      <c r="AH309" s="79"/>
      <c r="AI309" s="79"/>
      <c r="AJ309" s="79"/>
      <c r="AK309" s="79"/>
      <c r="AL309" s="79"/>
      <c r="AM309" s="79"/>
      <c r="AN309" s="79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6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R309" s="76"/>
    </row>
    <row r="310" spans="1:70" s="46" customFormat="1">
      <c r="A310" s="77"/>
      <c r="B310" s="77"/>
      <c r="C310" s="78" t="s">
        <v>26</v>
      </c>
      <c r="D310" s="77">
        <f>SUM(D295:D309)</f>
        <v>522.5</v>
      </c>
      <c r="E310" s="79">
        <f>SUM(E295:E309)</f>
        <v>2764.4665525918977</v>
      </c>
      <c r="F310" s="79">
        <f>SUM(F295:F309)</f>
        <v>659.71862272348199</v>
      </c>
      <c r="G310" s="79">
        <f>SUM(G295:G309)</f>
        <v>22.586935778570215</v>
      </c>
      <c r="H310" s="79">
        <f>SUM(H295:H309)</f>
        <v>835.71662380709802</v>
      </c>
      <c r="I310" s="80">
        <f>H310/$E310*100</f>
        <v>30.230665045433451</v>
      </c>
      <c r="J310" s="79">
        <f>SUM(J295:J309)</f>
        <v>24.588942989159094</v>
      </c>
      <c r="K310" s="79">
        <f>SUM(K295:K309)</f>
        <v>418.01203081570469</v>
      </c>
      <c r="L310" s="80">
        <f>K310/$E310*100</f>
        <v>15.120893049828604</v>
      </c>
      <c r="M310" s="79">
        <f>SUM(M295:M309)</f>
        <v>86.718858430973</v>
      </c>
      <c r="N310" s="79">
        <f>SUM(N295:N309)</f>
        <v>1387.501734895568</v>
      </c>
      <c r="O310" s="80">
        <f>N310/$E310*100</f>
        <v>50.190577766067726</v>
      </c>
      <c r="P310" s="79">
        <f>SUM(P295:P309)</f>
        <v>0</v>
      </c>
      <c r="Q310" s="79">
        <f>SUM(Q295:Q309)</f>
        <v>0</v>
      </c>
      <c r="R310" s="79">
        <f>SUM(R295:R309)</f>
        <v>17.393255408388519</v>
      </c>
      <c r="S310" s="79">
        <f>SUM(S295:S309)</f>
        <v>145.40761521412804</v>
      </c>
      <c r="T310" s="80">
        <f>S310/$E310*100</f>
        <v>5.259879707272904</v>
      </c>
      <c r="U310" s="79">
        <f>SUM(U295:U309)</f>
        <v>1.4348346306673461</v>
      </c>
      <c r="V310" s="79">
        <f>SUM(V295:V309)</f>
        <v>5.4394554897176732</v>
      </c>
      <c r="W310" s="79">
        <f>SUM(W295:W309)</f>
        <v>201.2598531195539</v>
      </c>
      <c r="X310" s="80">
        <f>W310/$E310*100</f>
        <v>7.2802419306125259</v>
      </c>
      <c r="Y310" s="79">
        <f>SUM(Y295:Y309)</f>
        <v>4.7803033756066178</v>
      </c>
      <c r="Z310" s="79">
        <f>SUM(Z295:Z309)</f>
        <v>4.4881492649095991</v>
      </c>
      <c r="AA310" s="79">
        <f>V310/Y310</f>
        <v>1.1378891803132494</v>
      </c>
      <c r="AB310" s="79">
        <f>V310/Z310</f>
        <v>1.2119595781374342</v>
      </c>
      <c r="AC310" s="79">
        <f>SUM(AC295:AC309)</f>
        <v>33.540333163525219</v>
      </c>
      <c r="AD310" s="79">
        <f>SUM(AD295:AD309)</f>
        <v>0.21847162506367804</v>
      </c>
      <c r="AE310" s="79">
        <f>AC310/AD310</f>
        <v>153.52260575600698</v>
      </c>
      <c r="AF310" s="79">
        <f t="shared" ref="AF310:AM310" si="400">SUM(AF295:AF309)</f>
        <v>10.171607417475471</v>
      </c>
      <c r="AG310" s="79">
        <f t="shared" si="400"/>
        <v>2.7569524367464759</v>
      </c>
      <c r="AH310" s="79">
        <f t="shared" si="400"/>
        <v>6.4163403991384467</v>
      </c>
      <c r="AI310" s="79">
        <f t="shared" si="400"/>
        <v>9.7546761579178369</v>
      </c>
      <c r="AJ310" s="79">
        <f t="shared" si="400"/>
        <v>1.0928991445368565</v>
      </c>
      <c r="AK310" s="79">
        <f t="shared" si="400"/>
        <v>331.48244523688231</v>
      </c>
      <c r="AL310" s="79">
        <f t="shared" si="400"/>
        <v>38.134561130922059</v>
      </c>
      <c r="AM310" s="79">
        <f t="shared" si="400"/>
        <v>79.998828323993891</v>
      </c>
      <c r="AN310" s="79">
        <f>E310/D310*100</f>
        <v>529.08450767309046</v>
      </c>
      <c r="BC310" s="76"/>
      <c r="BR310" s="79"/>
    </row>
    <row r="311" spans="1:70" s="46" customFormat="1">
      <c r="A311" s="77"/>
      <c r="B311" s="77"/>
      <c r="C311" s="78" t="s">
        <v>3</v>
      </c>
      <c r="D311" s="77"/>
      <c r="E311" s="80">
        <f>SUM(G311,J311,M311,R311)</f>
        <v>2786.6380047324983</v>
      </c>
      <c r="F311" s="81"/>
      <c r="G311" s="80">
        <f>G310*37</f>
        <v>835.7166238070979</v>
      </c>
      <c r="H311" s="80"/>
      <c r="I311" s="80"/>
      <c r="J311" s="80">
        <f>J310*17</f>
        <v>418.01203081570458</v>
      </c>
      <c r="K311" s="80"/>
      <c r="L311" s="80"/>
      <c r="M311" s="80">
        <f>M310*16</f>
        <v>1387.501734895568</v>
      </c>
      <c r="N311" s="81"/>
      <c r="O311" s="80"/>
      <c r="P311" s="81"/>
      <c r="Q311" s="79"/>
      <c r="R311" s="80">
        <f>R310*8.36</f>
        <v>145.40761521412801</v>
      </c>
      <c r="S311" s="81"/>
      <c r="T311" s="80"/>
      <c r="U311" s="79"/>
      <c r="V311" s="79"/>
      <c r="W311" s="79"/>
      <c r="X311" s="80"/>
      <c r="Y311" s="79"/>
      <c r="Z311" s="79"/>
      <c r="AA311" s="79"/>
      <c r="AB311" s="79"/>
      <c r="AC311" s="79"/>
      <c r="AD311" s="79"/>
      <c r="AE311" s="79"/>
      <c r="AF311" s="79"/>
      <c r="AG311" s="79"/>
      <c r="AH311" s="79"/>
      <c r="AI311" s="79"/>
      <c r="AJ311" s="79"/>
      <c r="AK311" s="79"/>
      <c r="AL311" s="79"/>
      <c r="AM311" s="79"/>
      <c r="AN311" s="79"/>
      <c r="BC311" s="76"/>
      <c r="BR311" s="76"/>
    </row>
    <row r="312" spans="1:70" s="46" customFormat="1">
      <c r="A312" s="77"/>
      <c r="B312" s="77"/>
      <c r="C312" s="78" t="s">
        <v>46</v>
      </c>
      <c r="D312" s="77"/>
      <c r="E312" s="79"/>
      <c r="F312" s="79"/>
      <c r="G312" s="81">
        <f>G311/$E311*100</f>
        <v>29.990139457935154</v>
      </c>
      <c r="H312" s="81"/>
      <c r="I312" s="80"/>
      <c r="J312" s="81">
        <f>J311/$E311*100</f>
        <v>15.000586014609796</v>
      </c>
      <c r="K312" s="81"/>
      <c r="L312" s="80"/>
      <c r="M312" s="81">
        <f>M311/$E311*100</f>
        <v>49.791244235498048</v>
      </c>
      <c r="N312" s="79"/>
      <c r="O312" s="80"/>
      <c r="P312" s="79"/>
      <c r="Q312" s="79"/>
      <c r="R312" s="81">
        <f>R311/$E311*100</f>
        <v>5.2180302919570041</v>
      </c>
      <c r="S312" s="79"/>
      <c r="T312" s="80"/>
      <c r="U312" s="79"/>
      <c r="V312" s="79"/>
      <c r="W312" s="79"/>
      <c r="X312" s="80"/>
      <c r="Y312" s="79"/>
      <c r="Z312" s="79"/>
      <c r="AA312" s="79"/>
      <c r="AB312" s="79"/>
      <c r="AC312" s="79"/>
      <c r="AD312" s="79"/>
      <c r="AE312" s="79"/>
      <c r="AF312" s="79"/>
      <c r="AG312" s="79"/>
      <c r="AH312" s="79"/>
      <c r="AI312" s="79"/>
      <c r="AJ312" s="79"/>
      <c r="AK312" s="79"/>
      <c r="AL312" s="79"/>
      <c r="AM312" s="79"/>
      <c r="AN312" s="79"/>
      <c r="BC312" s="76"/>
      <c r="BR312" s="76"/>
    </row>
    <row r="313" spans="1:70" s="46" customFormat="1">
      <c r="A313" s="77"/>
      <c r="B313" s="77"/>
      <c r="C313" s="78" t="s">
        <v>47</v>
      </c>
      <c r="D313" s="82">
        <f>E311/D310*100</f>
        <v>533.3278477956934</v>
      </c>
      <c r="E313" s="79"/>
      <c r="F313" s="79"/>
      <c r="K313" s="79"/>
      <c r="L313" s="80"/>
      <c r="M313" s="79"/>
      <c r="N313" s="79"/>
      <c r="O313" s="80">
        <f>SUM(M312:R312)</f>
        <v>55.009274527455055</v>
      </c>
      <c r="Q313" s="79"/>
      <c r="R313" s="79"/>
      <c r="S313" s="79"/>
      <c r="T313" s="80"/>
      <c r="U313" s="79"/>
      <c r="V313" s="79"/>
      <c r="W313" s="79"/>
      <c r="X313" s="80"/>
      <c r="Y313" s="79"/>
      <c r="Z313" s="79"/>
      <c r="AA313" s="79"/>
      <c r="AB313" s="79"/>
      <c r="AC313" s="79"/>
      <c r="AD313" s="79"/>
      <c r="AE313" s="79"/>
      <c r="AF313" s="79"/>
      <c r="AG313" s="79"/>
      <c r="AH313" s="79"/>
      <c r="AI313" s="79"/>
      <c r="AJ313" s="79"/>
      <c r="AK313" s="79"/>
      <c r="AL313" s="79"/>
      <c r="AM313" s="79"/>
      <c r="AN313" s="79"/>
      <c r="BC313" s="76"/>
      <c r="BR313" s="76"/>
    </row>
    <row r="314" spans="1:70" s="46" customFormat="1">
      <c r="A314" s="77"/>
      <c r="B314" s="77"/>
      <c r="C314" s="78"/>
      <c r="D314" s="77"/>
      <c r="E314" s="79"/>
      <c r="F314" s="79"/>
      <c r="G314" s="79"/>
      <c r="H314" s="79"/>
      <c r="I314" s="80"/>
      <c r="J314" s="79"/>
      <c r="K314" s="79"/>
      <c r="L314" s="80"/>
      <c r="M314" s="79"/>
      <c r="N314" s="79"/>
      <c r="O314" s="80"/>
      <c r="P314" s="79"/>
      <c r="Q314" s="79"/>
      <c r="R314" s="79"/>
      <c r="S314" s="79"/>
      <c r="T314" s="80"/>
      <c r="U314" s="79"/>
      <c r="V314" s="79"/>
      <c r="W314" s="79"/>
      <c r="X314" s="80"/>
      <c r="Y314" s="79"/>
      <c r="Z314" s="79"/>
      <c r="AA314" s="79"/>
      <c r="AB314" s="79"/>
      <c r="AC314" s="79"/>
      <c r="AD314" s="79"/>
      <c r="AE314" s="79"/>
      <c r="AF314" s="79"/>
      <c r="AG314" s="79"/>
      <c r="AH314" s="79"/>
      <c r="AI314" s="79"/>
      <c r="AJ314" s="79"/>
      <c r="AK314" s="79"/>
      <c r="AL314" s="79"/>
      <c r="AM314" s="79"/>
      <c r="AN314" s="79"/>
      <c r="BC314" s="76"/>
      <c r="BR314" s="76"/>
    </row>
    <row r="315" spans="1:70" s="46" customFormat="1">
      <c r="A315" s="46">
        <v>4</v>
      </c>
      <c r="B315" s="46">
        <v>300</v>
      </c>
      <c r="C315" s="74" t="s">
        <v>199</v>
      </c>
      <c r="D315" s="46">
        <v>166.4</v>
      </c>
      <c r="E315" s="75">
        <f t="shared" ref="E315:H326" si="401">AR315*($D315/$AQ315)</f>
        <v>1154.1504000000002</v>
      </c>
      <c r="F315" s="76">
        <f t="shared" si="401"/>
        <v>277.88800000000003</v>
      </c>
      <c r="G315" s="76">
        <f t="shared" si="401"/>
        <v>1.6640000000000001</v>
      </c>
      <c r="H315" s="76">
        <f t="shared" si="401"/>
        <v>61.568000000000005</v>
      </c>
      <c r="I315" s="75">
        <f t="shared" ref="I315:I326" si="402">H315/$E315*100</f>
        <v>5.3344867358708186</v>
      </c>
      <c r="J315" s="76">
        <f t="shared" ref="J315:K326" si="403">AV315*($D315/$AQ315)</f>
        <v>10.69952</v>
      </c>
      <c r="K315" s="76">
        <f t="shared" si="403"/>
        <v>181.89184000000003</v>
      </c>
      <c r="L315" s="75">
        <f t="shared" ref="L315:L326" si="404">K315/$E315*100</f>
        <v>15.759803921568627</v>
      </c>
      <c r="M315" s="76">
        <f t="shared" ref="M315:N326" si="405">AX315*($D315/$AQ315)</f>
        <v>54.945280000000011</v>
      </c>
      <c r="N315" s="76">
        <f t="shared" si="405"/>
        <v>879.12448000000018</v>
      </c>
      <c r="O315" s="75">
        <f t="shared" ref="O315:O326" si="406">N315/$E315*100</f>
        <v>76.170703575547876</v>
      </c>
      <c r="P315" s="76">
        <f t="shared" ref="P315:R326" si="407">AZ315*($D315/$AQ315)</f>
        <v>0</v>
      </c>
      <c r="Q315" s="76">
        <f t="shared" si="407"/>
        <v>0</v>
      </c>
      <c r="R315" s="76">
        <f t="shared" si="407"/>
        <v>0.38272000000000006</v>
      </c>
      <c r="S315" s="76">
        <f t="shared" ref="S315:S326" si="408">R315*8.36</f>
        <v>3.1995392000000002</v>
      </c>
      <c r="T315" s="75">
        <f t="shared" ref="T315:T326" si="409">S315/$E315*100</f>
        <v>0.27722029988465968</v>
      </c>
      <c r="U315" s="76">
        <f t="shared" ref="U315:V326" si="410">BD315*($D315/$AQ315)</f>
        <v>0</v>
      </c>
      <c r="V315" s="76">
        <f t="shared" si="410"/>
        <v>0</v>
      </c>
      <c r="W315" s="76">
        <f t="shared" ref="W315:W326" si="411">V315*37</f>
        <v>0</v>
      </c>
      <c r="X315" s="76">
        <f t="shared" ref="X315:X326" si="412">W315/$E315*100</f>
        <v>0</v>
      </c>
      <c r="Y315" s="76">
        <f t="shared" ref="Y315:Z326" si="413">BG315*($D315/$AQ315)</f>
        <v>0</v>
      </c>
      <c r="Z315" s="76">
        <f t="shared" si="413"/>
        <v>0</v>
      </c>
      <c r="AA315" s="76" t="e">
        <f t="shared" ref="AA315:AA326" si="414">V315/Y315</f>
        <v>#DIV/0!</v>
      </c>
      <c r="AB315" s="76" t="e">
        <f t="shared" ref="AB315:AB326" si="415">V315/Z315</f>
        <v>#DIV/0!</v>
      </c>
      <c r="AC315" s="76">
        <f t="shared" ref="AC315:AD326" si="416">BI315*($D315/$AQ315)</f>
        <v>0</v>
      </c>
      <c r="AD315" s="76">
        <f t="shared" si="416"/>
        <v>0</v>
      </c>
      <c r="AE315" s="76" t="e">
        <f t="shared" ref="AE315:AE326" si="417">AC315/AD315</f>
        <v>#DIV/0!</v>
      </c>
      <c r="AF315" s="76">
        <f t="shared" ref="AF315:AM326" si="418">BK315*($D315/$AQ315)</f>
        <v>0</v>
      </c>
      <c r="AG315" s="76">
        <f t="shared" si="418"/>
        <v>0</v>
      </c>
      <c r="AH315" s="76">
        <f t="shared" si="418"/>
        <v>0</v>
      </c>
      <c r="AI315" s="76">
        <f t="shared" si="418"/>
        <v>0</v>
      </c>
      <c r="AJ315" s="76">
        <f t="shared" si="418"/>
        <v>0</v>
      </c>
      <c r="AK315" s="76">
        <f t="shared" si="418"/>
        <v>0</v>
      </c>
      <c r="AL315" s="76">
        <f t="shared" si="418"/>
        <v>0</v>
      </c>
      <c r="AM315" s="76">
        <f t="shared" si="418"/>
        <v>80.03840000000001</v>
      </c>
      <c r="AN315" s="76">
        <f t="shared" ref="AN315:AN326" si="419">E315/D315*100</f>
        <v>693.60000000000014</v>
      </c>
      <c r="AO315" s="31"/>
      <c r="AP315" s="74" t="s">
        <v>200</v>
      </c>
      <c r="AQ315" s="46">
        <v>100</v>
      </c>
      <c r="AR315" s="76">
        <v>693.6</v>
      </c>
      <c r="AS315" s="76">
        <v>167</v>
      </c>
      <c r="AT315" s="76">
        <v>1</v>
      </c>
      <c r="AU315" s="76">
        <f>AT315*37</f>
        <v>37</v>
      </c>
      <c r="AV315" s="76">
        <v>6.43</v>
      </c>
      <c r="AW315" s="76">
        <f>AV315*17</f>
        <v>109.31</v>
      </c>
      <c r="AX315" s="76">
        <v>33.020000000000003</v>
      </c>
      <c r="AY315" s="76">
        <f>AX315*16</f>
        <v>528.32000000000005</v>
      </c>
      <c r="AZ315" s="76">
        <v>0</v>
      </c>
      <c r="BA315" s="76">
        <v>0</v>
      </c>
      <c r="BB315" s="76">
        <v>0.23</v>
      </c>
      <c r="BC315" s="76">
        <f>BB315*8.36</f>
        <v>1.9227999999999998</v>
      </c>
      <c r="BD315" s="76">
        <v>0</v>
      </c>
      <c r="BE315" s="76">
        <v>0</v>
      </c>
      <c r="BF315" s="76">
        <f>BE315*37</f>
        <v>0</v>
      </c>
      <c r="BG315" s="76">
        <v>0</v>
      </c>
      <c r="BH315" s="76">
        <v>0</v>
      </c>
      <c r="BI315" s="76">
        <v>0</v>
      </c>
      <c r="BJ315" s="76">
        <v>0</v>
      </c>
      <c r="BK315" s="76">
        <v>0</v>
      </c>
      <c r="BL315" s="76">
        <v>0</v>
      </c>
      <c r="BM315" s="76">
        <v>0</v>
      </c>
      <c r="BN315" s="76">
        <v>0</v>
      </c>
      <c r="BO315" s="76">
        <v>0</v>
      </c>
      <c r="BP315" s="76">
        <v>0</v>
      </c>
      <c r="BQ315" s="76">
        <v>0</v>
      </c>
      <c r="BR315" s="76">
        <v>48.1</v>
      </c>
    </row>
    <row r="316" spans="1:70" s="46" customFormat="1">
      <c r="A316" s="46">
        <v>4</v>
      </c>
      <c r="B316" s="46">
        <v>300</v>
      </c>
      <c r="C316" s="74" t="s">
        <v>69</v>
      </c>
      <c r="D316" s="46">
        <v>0</v>
      </c>
      <c r="E316" s="75">
        <f t="shared" si="401"/>
        <v>0</v>
      </c>
      <c r="F316" s="76">
        <f t="shared" si="401"/>
        <v>0</v>
      </c>
      <c r="G316" s="76">
        <f t="shared" si="401"/>
        <v>0</v>
      </c>
      <c r="H316" s="76">
        <f t="shared" si="401"/>
        <v>0</v>
      </c>
      <c r="I316" s="75" t="e">
        <f t="shared" si="402"/>
        <v>#DIV/0!</v>
      </c>
      <c r="J316" s="76">
        <f t="shared" si="403"/>
        <v>0</v>
      </c>
      <c r="K316" s="76">
        <f t="shared" si="403"/>
        <v>0</v>
      </c>
      <c r="L316" s="75" t="e">
        <f t="shared" si="404"/>
        <v>#DIV/0!</v>
      </c>
      <c r="M316" s="76">
        <f t="shared" si="405"/>
        <v>0</v>
      </c>
      <c r="N316" s="76">
        <f t="shared" si="405"/>
        <v>0</v>
      </c>
      <c r="O316" s="75" t="e">
        <f t="shared" si="406"/>
        <v>#DIV/0!</v>
      </c>
      <c r="P316" s="76">
        <f t="shared" si="407"/>
        <v>0</v>
      </c>
      <c r="Q316" s="76">
        <f t="shared" si="407"/>
        <v>0</v>
      </c>
      <c r="R316" s="76">
        <f t="shared" si="407"/>
        <v>0</v>
      </c>
      <c r="S316" s="76">
        <f t="shared" si="408"/>
        <v>0</v>
      </c>
      <c r="T316" s="75" t="e">
        <f t="shared" si="409"/>
        <v>#DIV/0!</v>
      </c>
      <c r="U316" s="76">
        <f t="shared" si="410"/>
        <v>0</v>
      </c>
      <c r="V316" s="76">
        <f t="shared" si="410"/>
        <v>0</v>
      </c>
      <c r="W316" s="76">
        <f t="shared" si="411"/>
        <v>0</v>
      </c>
      <c r="X316" s="76" t="e">
        <f t="shared" si="412"/>
        <v>#DIV/0!</v>
      </c>
      <c r="Y316" s="76">
        <f t="shared" si="413"/>
        <v>0</v>
      </c>
      <c r="Z316" s="76">
        <f t="shared" si="413"/>
        <v>0</v>
      </c>
      <c r="AA316" s="76" t="e">
        <f t="shared" si="414"/>
        <v>#DIV/0!</v>
      </c>
      <c r="AB316" s="76" t="e">
        <f t="shared" si="415"/>
        <v>#DIV/0!</v>
      </c>
      <c r="AC316" s="76">
        <f t="shared" si="416"/>
        <v>0</v>
      </c>
      <c r="AD316" s="76">
        <f t="shared" si="416"/>
        <v>0</v>
      </c>
      <c r="AE316" s="76" t="e">
        <f t="shared" si="417"/>
        <v>#DIV/0!</v>
      </c>
      <c r="AF316" s="76">
        <f t="shared" si="418"/>
        <v>0</v>
      </c>
      <c r="AG316" s="76">
        <f t="shared" si="418"/>
        <v>0</v>
      </c>
      <c r="AH316" s="76">
        <f t="shared" si="418"/>
        <v>0</v>
      </c>
      <c r="AI316" s="76">
        <f t="shared" si="418"/>
        <v>0</v>
      </c>
      <c r="AJ316" s="76">
        <f t="shared" si="418"/>
        <v>0</v>
      </c>
      <c r="AK316" s="76">
        <f t="shared" si="418"/>
        <v>0</v>
      </c>
      <c r="AL316" s="76">
        <f t="shared" si="418"/>
        <v>0</v>
      </c>
      <c r="AM316" s="76">
        <f t="shared" si="418"/>
        <v>0</v>
      </c>
      <c r="AN316" s="76" t="e">
        <f t="shared" si="419"/>
        <v>#DIV/0!</v>
      </c>
      <c r="AO316" s="31"/>
      <c r="AP316" s="74" t="s">
        <v>69</v>
      </c>
      <c r="AQ316" s="46">
        <v>100</v>
      </c>
      <c r="AR316" s="76">
        <v>3696</v>
      </c>
      <c r="AS316" s="76">
        <v>899</v>
      </c>
      <c r="AT316" s="76">
        <v>99.9</v>
      </c>
      <c r="AU316" s="76">
        <f>AT316*37</f>
        <v>3696.3</v>
      </c>
      <c r="AV316" s="76">
        <v>0</v>
      </c>
      <c r="AW316" s="76">
        <v>0</v>
      </c>
      <c r="AX316" s="76">
        <v>0</v>
      </c>
      <c r="AY316" s="76">
        <v>0</v>
      </c>
      <c r="AZ316" s="76">
        <v>0</v>
      </c>
      <c r="BA316" s="76">
        <v>0</v>
      </c>
      <c r="BB316" s="76">
        <v>0</v>
      </c>
      <c r="BC316" s="76">
        <v>0</v>
      </c>
      <c r="BD316" s="76">
        <v>0</v>
      </c>
      <c r="BE316" s="76">
        <v>14.3</v>
      </c>
      <c r="BF316" s="76">
        <v>529.1</v>
      </c>
      <c r="BG316" s="76">
        <v>73</v>
      </c>
      <c r="BH316" s="76">
        <v>8.1999999999999993</v>
      </c>
      <c r="BI316" s="76">
        <v>0</v>
      </c>
      <c r="BJ316" s="76">
        <v>0</v>
      </c>
      <c r="BK316" s="76">
        <v>0</v>
      </c>
      <c r="BL316" s="76">
        <v>0</v>
      </c>
      <c r="BM316" s="76">
        <v>5.0999999999999996</v>
      </c>
      <c r="BN316" s="76">
        <v>0</v>
      </c>
      <c r="BO316" s="76">
        <v>0</v>
      </c>
      <c r="BP316" s="76">
        <v>0</v>
      </c>
      <c r="BQ316" s="76">
        <v>0</v>
      </c>
      <c r="BR316" s="76">
        <v>0</v>
      </c>
    </row>
    <row r="317" spans="1:70" s="46" customFormat="1">
      <c r="A317" s="46">
        <v>4</v>
      </c>
      <c r="B317" s="46">
        <v>300</v>
      </c>
      <c r="C317" s="74" t="s">
        <v>65</v>
      </c>
      <c r="D317" s="46">
        <v>67.900000000000006</v>
      </c>
      <c r="E317" s="75">
        <f t="shared" si="401"/>
        <v>50.191680000000005</v>
      </c>
      <c r="F317" s="76">
        <f t="shared" si="401"/>
        <v>12.007578947368422</v>
      </c>
      <c r="G317" s="76">
        <f t="shared" si="401"/>
        <v>0</v>
      </c>
      <c r="H317" s="76">
        <f t="shared" si="401"/>
        <v>0</v>
      </c>
      <c r="I317" s="75">
        <f t="shared" si="402"/>
        <v>0</v>
      </c>
      <c r="J317" s="76">
        <f t="shared" si="403"/>
        <v>0.38800000000000001</v>
      </c>
      <c r="K317" s="76">
        <f t="shared" si="403"/>
        <v>6.5960000000000001</v>
      </c>
      <c r="L317" s="75">
        <f t="shared" si="404"/>
        <v>13.141620284477426</v>
      </c>
      <c r="M317" s="76">
        <f t="shared" si="405"/>
        <v>2.5220000000000002</v>
      </c>
      <c r="N317" s="76">
        <f t="shared" si="405"/>
        <v>40.352000000000004</v>
      </c>
      <c r="O317" s="75">
        <f t="shared" si="406"/>
        <v>80.395794681508974</v>
      </c>
      <c r="P317" s="76">
        <f t="shared" si="407"/>
        <v>0</v>
      </c>
      <c r="Q317" s="76">
        <f t="shared" si="407"/>
        <v>0</v>
      </c>
      <c r="R317" s="76">
        <f t="shared" si="407"/>
        <v>0.38800000000000001</v>
      </c>
      <c r="S317" s="76">
        <f t="shared" si="408"/>
        <v>3.2436799999999999</v>
      </c>
      <c r="T317" s="75">
        <f t="shared" si="409"/>
        <v>6.4625850340136042</v>
      </c>
      <c r="U317" s="76">
        <f t="shared" si="410"/>
        <v>3.3950000000000004E-3</v>
      </c>
      <c r="V317" s="76">
        <f t="shared" si="410"/>
        <v>0</v>
      </c>
      <c r="W317" s="76">
        <f t="shared" si="411"/>
        <v>0</v>
      </c>
      <c r="X317" s="76">
        <f t="shared" si="412"/>
        <v>0</v>
      </c>
      <c r="Y317" s="76">
        <f t="shared" si="413"/>
        <v>0</v>
      </c>
      <c r="Z317" s="76">
        <f t="shared" si="413"/>
        <v>0</v>
      </c>
      <c r="AA317" s="76" t="e">
        <f t="shared" si="414"/>
        <v>#DIV/0!</v>
      </c>
      <c r="AB317" s="76" t="e">
        <f t="shared" si="415"/>
        <v>#DIV/0!</v>
      </c>
      <c r="AC317" s="76">
        <f t="shared" si="416"/>
        <v>1.746</v>
      </c>
      <c r="AD317" s="76">
        <f t="shared" si="416"/>
        <v>0</v>
      </c>
      <c r="AE317" s="76" t="e">
        <f t="shared" si="417"/>
        <v>#DIV/0!</v>
      </c>
      <c r="AF317" s="76">
        <f t="shared" si="418"/>
        <v>0</v>
      </c>
      <c r="AG317" s="76">
        <f t="shared" si="418"/>
        <v>0.38800000000000001</v>
      </c>
      <c r="AH317" s="76">
        <f t="shared" si="418"/>
        <v>0.19400000000000001</v>
      </c>
      <c r="AI317" s="76">
        <f t="shared" si="418"/>
        <v>2.1340000000000003</v>
      </c>
      <c r="AJ317" s="76">
        <f t="shared" si="418"/>
        <v>0</v>
      </c>
      <c r="AK317" s="76">
        <f t="shared" si="418"/>
        <v>3.492</v>
      </c>
      <c r="AL317" s="76">
        <f t="shared" si="418"/>
        <v>0</v>
      </c>
      <c r="AM317" s="76">
        <f t="shared" si="418"/>
        <v>0</v>
      </c>
      <c r="AN317" s="76">
        <f t="shared" si="419"/>
        <v>73.92</v>
      </c>
      <c r="AO317" s="31"/>
      <c r="AP317" s="74" t="s">
        <v>65</v>
      </c>
      <c r="AQ317" s="46">
        <v>100</v>
      </c>
      <c r="AR317" s="76">
        <v>73.92</v>
      </c>
      <c r="AS317" s="76">
        <v>17.684210526315791</v>
      </c>
      <c r="AT317" s="76">
        <v>0</v>
      </c>
      <c r="AU317" s="76">
        <v>0</v>
      </c>
      <c r="AV317" s="76">
        <v>0.5714285714285714</v>
      </c>
      <c r="AW317" s="76">
        <v>9.7142857142857135</v>
      </c>
      <c r="AX317" s="76">
        <v>3.7142857142857144</v>
      </c>
      <c r="AY317" s="76">
        <v>59.428571428571431</v>
      </c>
      <c r="AZ317" s="76">
        <v>0</v>
      </c>
      <c r="BA317" s="76">
        <v>0</v>
      </c>
      <c r="BB317" s="76">
        <v>0.5714285714285714</v>
      </c>
      <c r="BC317" s="76">
        <v>4.7771428571428567</v>
      </c>
      <c r="BD317" s="76">
        <v>5.0000000000000001E-3</v>
      </c>
      <c r="BE317" s="76">
        <v>0</v>
      </c>
      <c r="BF317" s="76">
        <v>0</v>
      </c>
      <c r="BG317" s="76">
        <v>0</v>
      </c>
      <c r="BH317" s="76">
        <v>0</v>
      </c>
      <c r="BI317" s="76">
        <v>2.5714285714285712</v>
      </c>
      <c r="BJ317" s="76">
        <v>0</v>
      </c>
      <c r="BK317" s="76">
        <v>0</v>
      </c>
      <c r="BL317" s="76">
        <v>0.5714285714285714</v>
      </c>
      <c r="BM317" s="76">
        <v>0.2857142857142857</v>
      </c>
      <c r="BN317" s="76">
        <v>3.1428571428571432</v>
      </c>
      <c r="BO317" s="76">
        <v>0</v>
      </c>
      <c r="BP317" s="76">
        <v>5.1428571428571423</v>
      </c>
      <c r="BQ317" s="76">
        <v>0</v>
      </c>
      <c r="BR317" s="76">
        <v>0</v>
      </c>
    </row>
    <row r="318" spans="1:70" s="46" customFormat="1">
      <c r="A318" s="46">
        <v>4</v>
      </c>
      <c r="B318" s="46">
        <v>300</v>
      </c>
      <c r="C318" s="74" t="s">
        <v>93</v>
      </c>
      <c r="D318" s="46">
        <v>2.9</v>
      </c>
      <c r="E318" s="75">
        <f t="shared" si="401"/>
        <v>45.877999999999993</v>
      </c>
      <c r="F318" s="76">
        <f t="shared" si="401"/>
        <v>10.975598086124402</v>
      </c>
      <c r="G318" s="76">
        <f t="shared" si="401"/>
        <v>0.98599999999999988</v>
      </c>
      <c r="H318" s="76">
        <f t="shared" si="401"/>
        <v>36.481999999999999</v>
      </c>
      <c r="I318" s="75">
        <f t="shared" si="402"/>
        <v>79.519595448798995</v>
      </c>
      <c r="J318" s="76">
        <f t="shared" si="403"/>
        <v>0.11599999999999999</v>
      </c>
      <c r="K318" s="76">
        <f t="shared" si="403"/>
        <v>1.972</v>
      </c>
      <c r="L318" s="75">
        <f t="shared" si="404"/>
        <v>4.2983565107458919</v>
      </c>
      <c r="M318" s="76">
        <f t="shared" si="405"/>
        <v>0.46399999999999997</v>
      </c>
      <c r="N318" s="76">
        <f t="shared" si="405"/>
        <v>7.4239999999999995</v>
      </c>
      <c r="O318" s="75">
        <f t="shared" si="406"/>
        <v>16.182048040455122</v>
      </c>
      <c r="P318" s="76">
        <f t="shared" si="407"/>
        <v>0</v>
      </c>
      <c r="Q318" s="76">
        <f t="shared" si="407"/>
        <v>0</v>
      </c>
      <c r="R318" s="76">
        <f t="shared" si="407"/>
        <v>0</v>
      </c>
      <c r="S318" s="76">
        <f t="shared" si="408"/>
        <v>0</v>
      </c>
      <c r="T318" s="75">
        <f t="shared" si="409"/>
        <v>0</v>
      </c>
      <c r="U318" s="76">
        <f t="shared" si="410"/>
        <v>0.19864999999999999</v>
      </c>
      <c r="V318" s="76">
        <f t="shared" si="410"/>
        <v>0</v>
      </c>
      <c r="W318" s="76">
        <f t="shared" si="411"/>
        <v>0</v>
      </c>
      <c r="X318" s="76">
        <f t="shared" si="412"/>
        <v>0</v>
      </c>
      <c r="Y318" s="76">
        <f t="shared" si="413"/>
        <v>0</v>
      </c>
      <c r="Z318" s="76">
        <f t="shared" si="413"/>
        <v>0</v>
      </c>
      <c r="AA318" s="76" t="e">
        <f t="shared" si="414"/>
        <v>#DIV/0!</v>
      </c>
      <c r="AB318" s="76" t="e">
        <f t="shared" si="415"/>
        <v>#DIV/0!</v>
      </c>
      <c r="AC318" s="76">
        <f t="shared" si="416"/>
        <v>0.46399999999999997</v>
      </c>
      <c r="AD318" s="76">
        <f t="shared" si="416"/>
        <v>0</v>
      </c>
      <c r="AE318" s="76" t="e">
        <f t="shared" si="417"/>
        <v>#DIV/0!</v>
      </c>
      <c r="AF318" s="76">
        <f t="shared" si="418"/>
        <v>0</v>
      </c>
      <c r="AG318" s="76">
        <f t="shared" si="418"/>
        <v>0</v>
      </c>
      <c r="AH318" s="76">
        <f t="shared" si="418"/>
        <v>0</v>
      </c>
      <c r="AI318" s="76">
        <f t="shared" si="418"/>
        <v>0</v>
      </c>
      <c r="AJ318" s="76">
        <f t="shared" si="418"/>
        <v>0</v>
      </c>
      <c r="AK318" s="76">
        <f t="shared" si="418"/>
        <v>0</v>
      </c>
      <c r="AL318" s="76">
        <f t="shared" si="418"/>
        <v>0</v>
      </c>
      <c r="AM318" s="76">
        <f t="shared" si="418"/>
        <v>0</v>
      </c>
      <c r="AN318" s="76">
        <f t="shared" si="419"/>
        <v>1581.9999999999998</v>
      </c>
      <c r="AO318" s="31"/>
      <c r="AP318" s="74" t="s">
        <v>93</v>
      </c>
      <c r="AQ318" s="46">
        <v>5</v>
      </c>
      <c r="AR318" s="76">
        <v>79.099999999999994</v>
      </c>
      <c r="AS318" s="76">
        <v>18.923444976076556</v>
      </c>
      <c r="AT318" s="76">
        <v>1.7</v>
      </c>
      <c r="AU318" s="76">
        <v>62.9</v>
      </c>
      <c r="AV318" s="76">
        <v>0.2</v>
      </c>
      <c r="AW318" s="76">
        <v>3.4000000000000004</v>
      </c>
      <c r="AX318" s="76">
        <v>0.8</v>
      </c>
      <c r="AY318" s="76">
        <v>12.8</v>
      </c>
      <c r="AZ318" s="76">
        <v>0</v>
      </c>
      <c r="BA318" s="76">
        <v>0</v>
      </c>
      <c r="BB318" s="76">
        <v>0</v>
      </c>
      <c r="BC318" s="76">
        <v>0</v>
      </c>
      <c r="BD318" s="76">
        <v>0.34250000000000003</v>
      </c>
      <c r="BE318" s="76">
        <v>0</v>
      </c>
      <c r="BF318" s="76">
        <v>0</v>
      </c>
      <c r="BG318" s="76">
        <v>0</v>
      </c>
      <c r="BH318" s="76">
        <v>0</v>
      </c>
      <c r="BI318" s="76">
        <v>0.8</v>
      </c>
      <c r="BJ318" s="76">
        <v>0</v>
      </c>
      <c r="BK318" s="76">
        <v>0</v>
      </c>
      <c r="BL318" s="76">
        <v>0</v>
      </c>
      <c r="BM318" s="76">
        <v>0</v>
      </c>
      <c r="BN318" s="76">
        <v>0</v>
      </c>
      <c r="BO318" s="76">
        <v>0</v>
      </c>
      <c r="BP318" s="76">
        <v>0</v>
      </c>
      <c r="BQ318" s="76">
        <v>0</v>
      </c>
      <c r="BR318" s="76">
        <v>0</v>
      </c>
    </row>
    <row r="319" spans="1:70" s="46" customFormat="1">
      <c r="A319" s="46">
        <v>4</v>
      </c>
      <c r="B319" s="46">
        <v>300</v>
      </c>
      <c r="C319" s="74" t="s">
        <v>183</v>
      </c>
      <c r="D319" s="46">
        <v>20</v>
      </c>
      <c r="E319" s="75">
        <f t="shared" si="401"/>
        <v>228.8</v>
      </c>
      <c r="F319" s="76">
        <f t="shared" si="401"/>
        <v>54.6</v>
      </c>
      <c r="G319" s="76">
        <f t="shared" si="401"/>
        <v>0.34</v>
      </c>
      <c r="H319" s="76">
        <f t="shared" si="401"/>
        <v>12.58</v>
      </c>
      <c r="I319" s="75">
        <f t="shared" si="402"/>
        <v>5.4982517482517483</v>
      </c>
      <c r="J319" s="76">
        <f t="shared" si="403"/>
        <v>4.38</v>
      </c>
      <c r="K319" s="76">
        <f t="shared" si="403"/>
        <v>74.459999999999994</v>
      </c>
      <c r="L319" s="75">
        <f t="shared" si="404"/>
        <v>32.543706293706286</v>
      </c>
      <c r="M319" s="76">
        <f t="shared" si="405"/>
        <v>5.28</v>
      </c>
      <c r="N319" s="76">
        <f t="shared" si="405"/>
        <v>84.48</v>
      </c>
      <c r="O319" s="75">
        <f t="shared" si="406"/>
        <v>36.923076923076927</v>
      </c>
      <c r="P319" s="76">
        <f t="shared" si="407"/>
        <v>0</v>
      </c>
      <c r="Q319" s="76">
        <f t="shared" si="407"/>
        <v>0</v>
      </c>
      <c r="R319" s="76">
        <f t="shared" si="407"/>
        <v>6.5200000000000005</v>
      </c>
      <c r="S319" s="76">
        <f t="shared" si="408"/>
        <v>54.507199999999997</v>
      </c>
      <c r="T319" s="75">
        <f t="shared" si="409"/>
        <v>23.823076923076922</v>
      </c>
      <c r="U319" s="76">
        <f t="shared" si="410"/>
        <v>0</v>
      </c>
      <c r="V319" s="76">
        <f t="shared" si="410"/>
        <v>0.06</v>
      </c>
      <c r="W319" s="76">
        <f t="shared" si="411"/>
        <v>2.2199999999999998</v>
      </c>
      <c r="X319" s="76">
        <f t="shared" si="412"/>
        <v>0.9702797202797202</v>
      </c>
      <c r="Y319" s="76">
        <f t="shared" si="413"/>
        <v>0</v>
      </c>
      <c r="Z319" s="76">
        <f t="shared" si="413"/>
        <v>0</v>
      </c>
      <c r="AA319" s="76" t="e">
        <f t="shared" si="414"/>
        <v>#DIV/0!</v>
      </c>
      <c r="AB319" s="76" t="e">
        <f t="shared" si="415"/>
        <v>#DIV/0!</v>
      </c>
      <c r="AC319" s="76">
        <f t="shared" si="416"/>
        <v>0.22000000000000003</v>
      </c>
      <c r="AD319" s="76">
        <f t="shared" si="416"/>
        <v>0</v>
      </c>
      <c r="AE319" s="76" t="e">
        <f t="shared" si="417"/>
        <v>#DIV/0!</v>
      </c>
      <c r="AF319" s="76">
        <f t="shared" si="418"/>
        <v>0</v>
      </c>
      <c r="AG319" s="76">
        <f t="shared" si="418"/>
        <v>0</v>
      </c>
      <c r="AH319" s="76">
        <f t="shared" si="418"/>
        <v>0</v>
      </c>
      <c r="AI319" s="76">
        <f t="shared" si="418"/>
        <v>0</v>
      </c>
      <c r="AJ319" s="76">
        <f t="shared" si="418"/>
        <v>0</v>
      </c>
      <c r="AK319" s="76">
        <f t="shared" si="418"/>
        <v>0</v>
      </c>
      <c r="AL319" s="76">
        <f t="shared" si="418"/>
        <v>0</v>
      </c>
      <c r="AM319" s="76">
        <f t="shared" si="418"/>
        <v>0</v>
      </c>
      <c r="AN319" s="76">
        <f t="shared" si="419"/>
        <v>1144.0000000000002</v>
      </c>
      <c r="AO319" s="31"/>
      <c r="AP319" s="74" t="s">
        <v>183</v>
      </c>
      <c r="AQ319" s="46">
        <v>100</v>
      </c>
      <c r="AR319" s="76">
        <v>1144</v>
      </c>
      <c r="AS319" s="76">
        <v>273</v>
      </c>
      <c r="AT319" s="76">
        <v>1.7</v>
      </c>
      <c r="AU319" s="76">
        <f>AT319*37</f>
        <v>62.9</v>
      </c>
      <c r="AV319" s="76">
        <v>21.9</v>
      </c>
      <c r="AW319" s="76">
        <f>AV319*17</f>
        <v>372.29999999999995</v>
      </c>
      <c r="AX319" s="76">
        <v>26.4</v>
      </c>
      <c r="AY319" s="76">
        <f>AX319*16</f>
        <v>422.4</v>
      </c>
      <c r="AZ319" s="76">
        <v>0</v>
      </c>
      <c r="BA319" s="76">
        <v>0</v>
      </c>
      <c r="BB319" s="76">
        <v>32.6</v>
      </c>
      <c r="BC319" s="76">
        <f>BB319*17</f>
        <v>554.20000000000005</v>
      </c>
      <c r="BD319" s="76">
        <v>0</v>
      </c>
      <c r="BE319" s="76">
        <v>0.3</v>
      </c>
      <c r="BF319" s="76">
        <f>BE319*37</f>
        <v>11.1</v>
      </c>
      <c r="BG319" s="76">
        <v>0</v>
      </c>
      <c r="BH319" s="76">
        <v>0</v>
      </c>
      <c r="BI319" s="76">
        <v>1.1000000000000001</v>
      </c>
      <c r="BJ319" s="76">
        <v>0</v>
      </c>
      <c r="BK319" s="76">
        <v>0</v>
      </c>
      <c r="BL319" s="76">
        <v>0</v>
      </c>
      <c r="BM319" s="76">
        <v>0</v>
      </c>
      <c r="BN319" s="76">
        <v>0</v>
      </c>
      <c r="BO319" s="76">
        <v>0</v>
      </c>
      <c r="BP319" s="76">
        <v>0</v>
      </c>
      <c r="BQ319" s="76">
        <v>0</v>
      </c>
      <c r="BR319" s="76">
        <v>0</v>
      </c>
    </row>
    <row r="320" spans="1:70" s="46" customFormat="1">
      <c r="A320" s="46">
        <v>4</v>
      </c>
      <c r="B320" s="46">
        <v>300</v>
      </c>
      <c r="C320" s="74" t="s">
        <v>107</v>
      </c>
      <c r="D320" s="46">
        <v>5</v>
      </c>
      <c r="E320" s="75">
        <f t="shared" si="401"/>
        <v>54.800000000000004</v>
      </c>
      <c r="F320" s="76">
        <f t="shared" si="401"/>
        <v>13.110047846889954</v>
      </c>
      <c r="G320" s="76">
        <f t="shared" si="401"/>
        <v>0.9</v>
      </c>
      <c r="H320" s="76">
        <f t="shared" si="401"/>
        <v>33.300000000000004</v>
      </c>
      <c r="I320" s="75">
        <f t="shared" si="402"/>
        <v>60.766423357664237</v>
      </c>
      <c r="J320" s="76">
        <f t="shared" si="403"/>
        <v>0.7</v>
      </c>
      <c r="K320" s="76">
        <f t="shared" si="403"/>
        <v>11.899999999999999</v>
      </c>
      <c r="L320" s="75">
        <f t="shared" si="404"/>
        <v>21.715328467153281</v>
      </c>
      <c r="M320" s="76">
        <f t="shared" si="405"/>
        <v>0.6</v>
      </c>
      <c r="N320" s="76">
        <f t="shared" si="405"/>
        <v>9.6</v>
      </c>
      <c r="O320" s="75">
        <f t="shared" si="406"/>
        <v>17.518248175182478</v>
      </c>
      <c r="P320" s="76">
        <f t="shared" si="407"/>
        <v>0</v>
      </c>
      <c r="Q320" s="76">
        <f t="shared" si="407"/>
        <v>0</v>
      </c>
      <c r="R320" s="76">
        <f t="shared" si="407"/>
        <v>0</v>
      </c>
      <c r="S320" s="76">
        <f t="shared" si="408"/>
        <v>0</v>
      </c>
      <c r="T320" s="75">
        <f t="shared" si="409"/>
        <v>0</v>
      </c>
      <c r="U320" s="76">
        <f t="shared" si="410"/>
        <v>2.1</v>
      </c>
      <c r="V320" s="76">
        <f t="shared" si="410"/>
        <v>0</v>
      </c>
      <c r="W320" s="76">
        <f t="shared" si="411"/>
        <v>0</v>
      </c>
      <c r="X320" s="76">
        <f t="shared" si="412"/>
        <v>0</v>
      </c>
      <c r="Y320" s="76">
        <f t="shared" si="413"/>
        <v>0</v>
      </c>
      <c r="Z320" s="76">
        <f t="shared" si="413"/>
        <v>0</v>
      </c>
      <c r="AA320" s="76" t="e">
        <f t="shared" si="414"/>
        <v>#DIV/0!</v>
      </c>
      <c r="AB320" s="76" t="e">
        <f t="shared" si="415"/>
        <v>#DIV/0!</v>
      </c>
      <c r="AC320" s="76">
        <f t="shared" si="416"/>
        <v>0.1</v>
      </c>
      <c r="AD320" s="76">
        <f t="shared" si="416"/>
        <v>0.5</v>
      </c>
      <c r="AE320" s="76">
        <f t="shared" si="417"/>
        <v>0.2</v>
      </c>
      <c r="AF320" s="76">
        <f t="shared" si="418"/>
        <v>0</v>
      </c>
      <c r="AG320" s="76">
        <f t="shared" si="418"/>
        <v>0</v>
      </c>
      <c r="AH320" s="76">
        <f t="shared" si="418"/>
        <v>0</v>
      </c>
      <c r="AI320" s="76">
        <f t="shared" si="418"/>
        <v>0</v>
      </c>
      <c r="AJ320" s="76">
        <f t="shared" si="418"/>
        <v>0</v>
      </c>
      <c r="AK320" s="76">
        <f t="shared" si="418"/>
        <v>0</v>
      </c>
      <c r="AL320" s="76">
        <f t="shared" si="418"/>
        <v>0</v>
      </c>
      <c r="AM320" s="76">
        <f t="shared" si="418"/>
        <v>0</v>
      </c>
      <c r="AN320" s="76">
        <f t="shared" si="419"/>
        <v>1096</v>
      </c>
      <c r="AO320" s="31"/>
      <c r="AP320" s="74" t="s">
        <v>107</v>
      </c>
      <c r="AQ320" s="46">
        <v>5</v>
      </c>
      <c r="AR320" s="76">
        <v>54.800000000000004</v>
      </c>
      <c r="AS320" s="76">
        <v>13.110047846889954</v>
      </c>
      <c r="AT320" s="76">
        <v>0.9</v>
      </c>
      <c r="AU320" s="76">
        <v>33.300000000000004</v>
      </c>
      <c r="AV320" s="76">
        <v>0.7</v>
      </c>
      <c r="AW320" s="76">
        <v>11.899999999999999</v>
      </c>
      <c r="AX320" s="76">
        <v>0.6</v>
      </c>
      <c r="AY320" s="76">
        <v>9.6</v>
      </c>
      <c r="AZ320" s="76">
        <v>0</v>
      </c>
      <c r="BA320" s="76">
        <v>0</v>
      </c>
      <c r="BB320" s="76">
        <v>0</v>
      </c>
      <c r="BC320" s="76">
        <v>0</v>
      </c>
      <c r="BD320" s="76">
        <v>2.1</v>
      </c>
      <c r="BE320" s="76">
        <v>0</v>
      </c>
      <c r="BF320" s="76">
        <v>0</v>
      </c>
      <c r="BG320" s="76">
        <v>0</v>
      </c>
      <c r="BH320" s="76">
        <v>0</v>
      </c>
      <c r="BI320" s="76">
        <v>0.1</v>
      </c>
      <c r="BJ320" s="76">
        <v>0.5</v>
      </c>
      <c r="BK320" s="76">
        <v>0</v>
      </c>
      <c r="BL320" s="76">
        <v>0</v>
      </c>
      <c r="BM320" s="76">
        <v>0</v>
      </c>
      <c r="BN320" s="76">
        <v>0</v>
      </c>
      <c r="BO320" s="76">
        <v>0</v>
      </c>
      <c r="BP320" s="76">
        <v>0</v>
      </c>
      <c r="BQ320" s="76">
        <v>0</v>
      </c>
      <c r="BR320" s="76">
        <v>0</v>
      </c>
    </row>
    <row r="321" spans="1:70" s="46" customFormat="1">
      <c r="A321" s="46">
        <v>4</v>
      </c>
      <c r="B321" s="46">
        <v>300</v>
      </c>
      <c r="C321" s="74" t="s">
        <v>255</v>
      </c>
      <c r="D321" s="46">
        <v>2.2999999999999998</v>
      </c>
      <c r="E321" s="75">
        <f t="shared" si="401"/>
        <v>0</v>
      </c>
      <c r="F321" s="76">
        <f t="shared" si="401"/>
        <v>0</v>
      </c>
      <c r="G321" s="76">
        <f t="shared" si="401"/>
        <v>0</v>
      </c>
      <c r="H321" s="76">
        <f t="shared" si="401"/>
        <v>0</v>
      </c>
      <c r="I321" s="75" t="e">
        <f t="shared" si="402"/>
        <v>#DIV/0!</v>
      </c>
      <c r="J321" s="76">
        <f t="shared" si="403"/>
        <v>0</v>
      </c>
      <c r="K321" s="76">
        <f t="shared" si="403"/>
        <v>0</v>
      </c>
      <c r="L321" s="75" t="e">
        <f t="shared" si="404"/>
        <v>#DIV/0!</v>
      </c>
      <c r="M321" s="76">
        <f t="shared" si="405"/>
        <v>0</v>
      </c>
      <c r="N321" s="76">
        <f t="shared" si="405"/>
        <v>0</v>
      </c>
      <c r="O321" s="75" t="e">
        <f t="shared" si="406"/>
        <v>#DIV/0!</v>
      </c>
      <c r="P321" s="76">
        <f t="shared" si="407"/>
        <v>0</v>
      </c>
      <c r="Q321" s="76">
        <f t="shared" si="407"/>
        <v>0</v>
      </c>
      <c r="R321" s="76">
        <f t="shared" si="407"/>
        <v>0</v>
      </c>
      <c r="S321" s="76">
        <f t="shared" si="408"/>
        <v>0</v>
      </c>
      <c r="T321" s="75" t="e">
        <f t="shared" si="409"/>
        <v>#DIV/0!</v>
      </c>
      <c r="U321" s="76">
        <f t="shared" si="410"/>
        <v>0</v>
      </c>
      <c r="V321" s="76">
        <f t="shared" si="410"/>
        <v>0</v>
      </c>
      <c r="W321" s="76">
        <f t="shared" si="411"/>
        <v>0</v>
      </c>
      <c r="X321" s="76" t="e">
        <f t="shared" si="412"/>
        <v>#DIV/0!</v>
      </c>
      <c r="Y321" s="76">
        <f t="shared" si="413"/>
        <v>0</v>
      </c>
      <c r="Z321" s="76">
        <f t="shared" si="413"/>
        <v>0</v>
      </c>
      <c r="AA321" s="76" t="e">
        <f t="shared" si="414"/>
        <v>#DIV/0!</v>
      </c>
      <c r="AB321" s="76" t="e">
        <f t="shared" si="415"/>
        <v>#DIV/0!</v>
      </c>
      <c r="AC321" s="76">
        <f t="shared" si="416"/>
        <v>0</v>
      </c>
      <c r="AD321" s="76">
        <f t="shared" si="416"/>
        <v>0</v>
      </c>
      <c r="AE321" s="76" t="e">
        <f t="shared" si="417"/>
        <v>#DIV/0!</v>
      </c>
      <c r="AF321" s="76">
        <f t="shared" si="418"/>
        <v>0</v>
      </c>
      <c r="AG321" s="76">
        <f t="shared" si="418"/>
        <v>0</v>
      </c>
      <c r="AH321" s="76">
        <f t="shared" si="418"/>
        <v>0</v>
      </c>
      <c r="AI321" s="76">
        <f t="shared" si="418"/>
        <v>0</v>
      </c>
      <c r="AJ321" s="76">
        <f t="shared" si="418"/>
        <v>0</v>
      </c>
      <c r="AK321" s="76">
        <f t="shared" si="418"/>
        <v>0</v>
      </c>
      <c r="AL321" s="76">
        <f t="shared" si="418"/>
        <v>0</v>
      </c>
      <c r="AM321" s="76">
        <f t="shared" si="418"/>
        <v>0</v>
      </c>
      <c r="AN321" s="76">
        <f t="shared" si="419"/>
        <v>0</v>
      </c>
      <c r="AO321" s="31"/>
      <c r="AP321" s="74" t="s">
        <v>255</v>
      </c>
      <c r="AQ321" s="46">
        <v>100</v>
      </c>
      <c r="AR321" s="76">
        <v>0</v>
      </c>
      <c r="AS321" s="76">
        <v>0</v>
      </c>
      <c r="AT321" s="76">
        <v>0</v>
      </c>
      <c r="AU321" s="76">
        <v>0</v>
      </c>
      <c r="AV321" s="76">
        <v>0</v>
      </c>
      <c r="AW321" s="76">
        <v>0</v>
      </c>
      <c r="AX321" s="76">
        <v>0</v>
      </c>
      <c r="AY321" s="76">
        <v>0</v>
      </c>
      <c r="AZ321" s="76">
        <v>0</v>
      </c>
      <c r="BA321" s="76">
        <v>0</v>
      </c>
      <c r="BB321" s="76">
        <v>0</v>
      </c>
      <c r="BC321" s="76">
        <v>0</v>
      </c>
      <c r="BD321" s="76">
        <v>0</v>
      </c>
      <c r="BE321" s="76">
        <v>0</v>
      </c>
      <c r="BF321" s="76">
        <v>0</v>
      </c>
      <c r="BG321" s="76">
        <v>0</v>
      </c>
      <c r="BH321" s="76">
        <v>0</v>
      </c>
      <c r="BI321" s="76">
        <v>0</v>
      </c>
      <c r="BJ321" s="76">
        <v>0</v>
      </c>
      <c r="BK321" s="76">
        <v>0</v>
      </c>
      <c r="BL321" s="76">
        <v>0</v>
      </c>
      <c r="BM321" s="76">
        <v>0</v>
      </c>
      <c r="BN321" s="76">
        <v>0</v>
      </c>
      <c r="BO321" s="76">
        <v>0</v>
      </c>
      <c r="BP321" s="76">
        <v>0</v>
      </c>
      <c r="BQ321" s="76">
        <v>0</v>
      </c>
      <c r="BR321" s="76">
        <v>0</v>
      </c>
    </row>
    <row r="322" spans="1:70" s="46" customFormat="1">
      <c r="A322" s="46">
        <v>4</v>
      </c>
      <c r="B322" s="46">
        <v>300</v>
      </c>
      <c r="C322" s="74" t="s">
        <v>76</v>
      </c>
      <c r="D322" s="46">
        <v>7.1</v>
      </c>
      <c r="E322" s="75">
        <f t="shared" si="401"/>
        <v>2.2390559999999997</v>
      </c>
      <c r="F322" s="76">
        <f t="shared" si="401"/>
        <v>0.53565933014354072</v>
      </c>
      <c r="G322" s="76">
        <f t="shared" si="401"/>
        <v>0</v>
      </c>
      <c r="H322" s="76">
        <f t="shared" si="401"/>
        <v>0</v>
      </c>
      <c r="I322" s="75">
        <f t="shared" si="402"/>
        <v>0</v>
      </c>
      <c r="J322" s="76">
        <f t="shared" si="403"/>
        <v>2.1299999999999996E-2</v>
      </c>
      <c r="K322" s="76">
        <f t="shared" si="403"/>
        <v>0.36209999999999992</v>
      </c>
      <c r="L322" s="75">
        <f t="shared" si="404"/>
        <v>16.171993911719937</v>
      </c>
      <c r="M322" s="76">
        <f t="shared" si="405"/>
        <v>0.11359999999999999</v>
      </c>
      <c r="N322" s="76">
        <f t="shared" si="405"/>
        <v>1.8175999999999999</v>
      </c>
      <c r="O322" s="75">
        <f t="shared" si="406"/>
        <v>81.177067478437351</v>
      </c>
      <c r="P322" s="76">
        <f t="shared" si="407"/>
        <v>0</v>
      </c>
      <c r="Q322" s="76">
        <f t="shared" si="407"/>
        <v>0</v>
      </c>
      <c r="R322" s="76">
        <f t="shared" si="407"/>
        <v>7.0999999999999995E-3</v>
      </c>
      <c r="S322" s="76">
        <f t="shared" si="408"/>
        <v>5.9355999999999992E-2</v>
      </c>
      <c r="T322" s="75">
        <f t="shared" si="409"/>
        <v>2.6509386098427195</v>
      </c>
      <c r="U322" s="76">
        <f t="shared" si="410"/>
        <v>1.7749999999999998E-4</v>
      </c>
      <c r="V322" s="76">
        <f t="shared" si="410"/>
        <v>0</v>
      </c>
      <c r="W322" s="76">
        <f t="shared" si="411"/>
        <v>0</v>
      </c>
      <c r="X322" s="76">
        <f t="shared" si="412"/>
        <v>0</v>
      </c>
      <c r="Y322" s="76">
        <f t="shared" si="413"/>
        <v>0</v>
      </c>
      <c r="Z322" s="76">
        <f t="shared" si="413"/>
        <v>0</v>
      </c>
      <c r="AA322" s="76" t="e">
        <f t="shared" si="414"/>
        <v>#DIV/0!</v>
      </c>
      <c r="AB322" s="76" t="e">
        <f t="shared" si="415"/>
        <v>#DIV/0!</v>
      </c>
      <c r="AC322" s="76">
        <f t="shared" si="416"/>
        <v>0.11359999999999999</v>
      </c>
      <c r="AD322" s="76">
        <f t="shared" si="416"/>
        <v>0</v>
      </c>
      <c r="AE322" s="76" t="e">
        <f t="shared" si="417"/>
        <v>#DIV/0!</v>
      </c>
      <c r="AF322" s="76">
        <f t="shared" si="418"/>
        <v>0</v>
      </c>
      <c r="AG322" s="76">
        <f t="shared" si="418"/>
        <v>7.0999999999999995E-3</v>
      </c>
      <c r="AH322" s="76">
        <f t="shared" si="418"/>
        <v>0</v>
      </c>
      <c r="AI322" s="76">
        <f t="shared" si="418"/>
        <v>2.5559999999999996</v>
      </c>
      <c r="AJ322" s="76">
        <f t="shared" si="418"/>
        <v>0</v>
      </c>
      <c r="AK322" s="76">
        <f t="shared" si="418"/>
        <v>0.85199999999999987</v>
      </c>
      <c r="AL322" s="76">
        <f t="shared" si="418"/>
        <v>0</v>
      </c>
      <c r="AM322" s="76">
        <f t="shared" si="418"/>
        <v>0</v>
      </c>
      <c r="AN322" s="76">
        <f t="shared" si="419"/>
        <v>31.535999999999998</v>
      </c>
      <c r="AO322" s="31"/>
      <c r="AP322" s="74" t="s">
        <v>76</v>
      </c>
      <c r="AQ322" s="46">
        <v>100</v>
      </c>
      <c r="AR322" s="76">
        <v>31.536000000000001</v>
      </c>
      <c r="AS322" s="76">
        <v>7.5444976076555035</v>
      </c>
      <c r="AT322" s="76">
        <v>0</v>
      </c>
      <c r="AU322" s="76">
        <v>0</v>
      </c>
      <c r="AV322" s="76">
        <v>0.3</v>
      </c>
      <c r="AW322" s="76">
        <v>5.0999999999999996</v>
      </c>
      <c r="AX322" s="76">
        <v>1.6</v>
      </c>
      <c r="AY322" s="76">
        <v>25.6</v>
      </c>
      <c r="AZ322" s="76">
        <v>0</v>
      </c>
      <c r="BA322" s="76">
        <v>0</v>
      </c>
      <c r="BB322" s="76">
        <v>0.1</v>
      </c>
      <c r="BC322" s="76">
        <v>0.83599999999999997</v>
      </c>
      <c r="BD322" s="76">
        <v>2.5000000000000001E-3</v>
      </c>
      <c r="BE322" s="76">
        <v>0</v>
      </c>
      <c r="BF322" s="76">
        <v>0</v>
      </c>
      <c r="BG322" s="76">
        <v>0</v>
      </c>
      <c r="BH322" s="76">
        <v>0</v>
      </c>
      <c r="BI322" s="76">
        <v>1.6</v>
      </c>
      <c r="BJ322" s="76">
        <v>0</v>
      </c>
      <c r="BK322" s="76">
        <v>0</v>
      </c>
      <c r="BL322" s="76">
        <v>0.1</v>
      </c>
      <c r="BM322" s="76">
        <v>0</v>
      </c>
      <c r="BN322" s="76">
        <v>36</v>
      </c>
      <c r="BO322" s="76">
        <v>0</v>
      </c>
      <c r="BP322" s="76">
        <v>12</v>
      </c>
      <c r="BQ322" s="76">
        <v>0</v>
      </c>
      <c r="BR322" s="76">
        <v>0</v>
      </c>
    </row>
    <row r="323" spans="1:70" s="46" customFormat="1">
      <c r="A323" s="46">
        <v>4</v>
      </c>
      <c r="B323" s="46">
        <v>300</v>
      </c>
      <c r="C323" s="74" t="s">
        <v>256</v>
      </c>
      <c r="D323" s="46">
        <v>20.100000000000001</v>
      </c>
      <c r="E323" s="75">
        <f t="shared" si="401"/>
        <v>15.879000000000001</v>
      </c>
      <c r="F323" s="76">
        <f t="shared" si="401"/>
        <v>3.8190000000000004</v>
      </c>
      <c r="G323" s="76">
        <f t="shared" si="401"/>
        <v>0.16080000000000003</v>
      </c>
      <c r="H323" s="76">
        <f t="shared" si="401"/>
        <v>5.9496000000000002</v>
      </c>
      <c r="I323" s="75">
        <f t="shared" si="402"/>
        <v>37.468354430379748</v>
      </c>
      <c r="J323" s="76">
        <f t="shared" si="403"/>
        <v>0.44220000000000004</v>
      </c>
      <c r="K323" s="76">
        <f t="shared" si="403"/>
        <v>7.5174000000000012</v>
      </c>
      <c r="L323" s="75">
        <f t="shared" si="404"/>
        <v>47.341772151898738</v>
      </c>
      <c r="M323" s="76">
        <f t="shared" si="405"/>
        <v>0.16080000000000003</v>
      </c>
      <c r="N323" s="76">
        <f t="shared" si="405"/>
        <v>2.5728000000000004</v>
      </c>
      <c r="O323" s="75">
        <f t="shared" si="406"/>
        <v>16.202531645569621</v>
      </c>
      <c r="P323" s="76">
        <f t="shared" si="407"/>
        <v>0</v>
      </c>
      <c r="Q323" s="76">
        <f t="shared" si="407"/>
        <v>0</v>
      </c>
      <c r="R323" s="76">
        <f t="shared" si="407"/>
        <v>0.56279999999999997</v>
      </c>
      <c r="S323" s="76">
        <f t="shared" si="408"/>
        <v>4.7050079999999994</v>
      </c>
      <c r="T323" s="75">
        <f t="shared" si="409"/>
        <v>29.630379746835438</v>
      </c>
      <c r="U323" s="76">
        <f t="shared" si="410"/>
        <v>6.0299999999999999E-2</v>
      </c>
      <c r="V323" s="76">
        <f t="shared" si="410"/>
        <v>2.0100000000000003E-2</v>
      </c>
      <c r="W323" s="76">
        <f t="shared" si="411"/>
        <v>0.74370000000000014</v>
      </c>
      <c r="X323" s="76">
        <f t="shared" si="412"/>
        <v>4.6835443037974693</v>
      </c>
      <c r="Y323" s="76">
        <f t="shared" si="413"/>
        <v>2.0100000000000003E-2</v>
      </c>
      <c r="Z323" s="76">
        <f t="shared" si="413"/>
        <v>0.10050000000000001</v>
      </c>
      <c r="AA323" s="76">
        <f t="shared" si="414"/>
        <v>1</v>
      </c>
      <c r="AB323" s="76">
        <f t="shared" si="415"/>
        <v>0.2</v>
      </c>
      <c r="AC323" s="76">
        <f t="shared" si="416"/>
        <v>0.16080000000000003</v>
      </c>
      <c r="AD323" s="76">
        <f t="shared" si="416"/>
        <v>0</v>
      </c>
      <c r="AE323" s="76" t="e">
        <f t="shared" si="417"/>
        <v>#DIV/0!</v>
      </c>
      <c r="AF323" s="76">
        <f t="shared" si="418"/>
        <v>0</v>
      </c>
      <c r="AG323" s="76">
        <f t="shared" si="418"/>
        <v>0</v>
      </c>
      <c r="AH323" s="76">
        <f t="shared" si="418"/>
        <v>0</v>
      </c>
      <c r="AI323" s="76">
        <f t="shared" si="418"/>
        <v>0</v>
      </c>
      <c r="AJ323" s="76">
        <f t="shared" si="418"/>
        <v>0</v>
      </c>
      <c r="AK323" s="76">
        <f t="shared" si="418"/>
        <v>0</v>
      </c>
      <c r="AL323" s="76">
        <f t="shared" si="418"/>
        <v>0</v>
      </c>
      <c r="AM323" s="76">
        <f t="shared" si="418"/>
        <v>0</v>
      </c>
      <c r="AN323" s="76">
        <f t="shared" si="419"/>
        <v>79</v>
      </c>
      <c r="AO323" s="31"/>
      <c r="AP323" s="74" t="s">
        <v>256</v>
      </c>
      <c r="AQ323" s="46">
        <v>100</v>
      </c>
      <c r="AR323" s="76">
        <v>79</v>
      </c>
      <c r="AS323" s="76">
        <v>19</v>
      </c>
      <c r="AT323" s="76">
        <v>0.8</v>
      </c>
      <c r="AU323" s="76">
        <v>29.6</v>
      </c>
      <c r="AV323" s="76">
        <v>2.2000000000000002</v>
      </c>
      <c r="AW323" s="76">
        <v>37.400000000000006</v>
      </c>
      <c r="AX323" s="76">
        <v>0.8</v>
      </c>
      <c r="AY323" s="76">
        <v>12.8</v>
      </c>
      <c r="AZ323" s="76">
        <v>0</v>
      </c>
      <c r="BA323" s="76">
        <v>0</v>
      </c>
      <c r="BB323" s="76">
        <v>2.8</v>
      </c>
      <c r="BC323" s="76">
        <v>23.407999999999998</v>
      </c>
      <c r="BD323" s="76">
        <v>0.3</v>
      </c>
      <c r="BE323" s="76">
        <v>0.1</v>
      </c>
      <c r="BF323" s="76">
        <v>3.7</v>
      </c>
      <c r="BG323" s="76">
        <v>0.1</v>
      </c>
      <c r="BH323" s="76">
        <v>0.5</v>
      </c>
      <c r="BI323" s="76">
        <v>0.8</v>
      </c>
      <c r="BJ323" s="76">
        <v>0</v>
      </c>
      <c r="BK323" s="76">
        <v>0</v>
      </c>
      <c r="BL323" s="76">
        <v>0</v>
      </c>
      <c r="BM323" s="76">
        <v>0</v>
      </c>
      <c r="BN323" s="76">
        <v>0</v>
      </c>
      <c r="BO323" s="76">
        <v>0</v>
      </c>
      <c r="BP323" s="76">
        <v>0</v>
      </c>
      <c r="BQ323" s="76">
        <v>0</v>
      </c>
      <c r="BR323" s="76">
        <v>0</v>
      </c>
    </row>
    <row r="324" spans="1:70" s="46" customFormat="1">
      <c r="A324" s="46">
        <v>4</v>
      </c>
      <c r="B324" s="46">
        <v>300</v>
      </c>
      <c r="C324" s="74" t="s">
        <v>27</v>
      </c>
      <c r="D324" s="46">
        <v>0.3</v>
      </c>
      <c r="E324" s="75">
        <f t="shared" si="401"/>
        <v>0</v>
      </c>
      <c r="F324" s="76">
        <f t="shared" si="401"/>
        <v>0</v>
      </c>
      <c r="G324" s="76">
        <f t="shared" si="401"/>
        <v>0</v>
      </c>
      <c r="H324" s="76">
        <f t="shared" si="401"/>
        <v>0</v>
      </c>
      <c r="I324" s="75" t="e">
        <f t="shared" si="402"/>
        <v>#DIV/0!</v>
      </c>
      <c r="J324" s="76">
        <f t="shared" si="403"/>
        <v>0</v>
      </c>
      <c r="K324" s="76">
        <f t="shared" si="403"/>
        <v>0</v>
      </c>
      <c r="L324" s="75" t="e">
        <f t="shared" si="404"/>
        <v>#DIV/0!</v>
      </c>
      <c r="M324" s="76">
        <f t="shared" si="405"/>
        <v>0</v>
      </c>
      <c r="N324" s="76">
        <f t="shared" si="405"/>
        <v>0</v>
      </c>
      <c r="O324" s="75" t="e">
        <f t="shared" si="406"/>
        <v>#DIV/0!</v>
      </c>
      <c r="P324" s="76">
        <f t="shared" si="407"/>
        <v>0</v>
      </c>
      <c r="Q324" s="76">
        <f t="shared" si="407"/>
        <v>0</v>
      </c>
      <c r="R324" s="76">
        <f t="shared" si="407"/>
        <v>0</v>
      </c>
      <c r="S324" s="76">
        <f t="shared" si="408"/>
        <v>0</v>
      </c>
      <c r="T324" s="75" t="e">
        <f t="shared" si="409"/>
        <v>#DIV/0!</v>
      </c>
      <c r="U324" s="76">
        <f t="shared" si="410"/>
        <v>0.291375</v>
      </c>
      <c r="V324" s="76">
        <f t="shared" si="410"/>
        <v>0</v>
      </c>
      <c r="W324" s="76">
        <f t="shared" si="411"/>
        <v>0</v>
      </c>
      <c r="X324" s="76" t="e">
        <f t="shared" si="412"/>
        <v>#DIV/0!</v>
      </c>
      <c r="Y324" s="76">
        <f t="shared" si="413"/>
        <v>0</v>
      </c>
      <c r="Z324" s="76">
        <f t="shared" si="413"/>
        <v>0</v>
      </c>
      <c r="AA324" s="76" t="e">
        <f t="shared" si="414"/>
        <v>#DIV/0!</v>
      </c>
      <c r="AB324" s="76" t="e">
        <f t="shared" si="415"/>
        <v>#DIV/0!</v>
      </c>
      <c r="AC324" s="76">
        <f t="shared" si="416"/>
        <v>0</v>
      </c>
      <c r="AD324" s="76">
        <f t="shared" si="416"/>
        <v>0</v>
      </c>
      <c r="AE324" s="76" t="e">
        <f t="shared" si="417"/>
        <v>#DIV/0!</v>
      </c>
      <c r="AF324" s="76">
        <f t="shared" si="418"/>
        <v>0</v>
      </c>
      <c r="AG324" s="76">
        <f t="shared" si="418"/>
        <v>0</v>
      </c>
      <c r="AH324" s="76">
        <f t="shared" si="418"/>
        <v>0</v>
      </c>
      <c r="AI324" s="76">
        <f t="shared" si="418"/>
        <v>0</v>
      </c>
      <c r="AJ324" s="76">
        <f t="shared" si="418"/>
        <v>0</v>
      </c>
      <c r="AK324" s="76">
        <f t="shared" si="418"/>
        <v>0</v>
      </c>
      <c r="AL324" s="76">
        <f t="shared" si="418"/>
        <v>0</v>
      </c>
      <c r="AM324" s="76">
        <f t="shared" si="418"/>
        <v>0</v>
      </c>
      <c r="AN324" s="76">
        <f t="shared" si="419"/>
        <v>0</v>
      </c>
      <c r="AO324" s="31"/>
      <c r="AP324" s="74" t="s">
        <v>27</v>
      </c>
      <c r="AQ324" s="46">
        <v>100</v>
      </c>
      <c r="AR324" s="76">
        <v>0</v>
      </c>
      <c r="AS324" s="76">
        <v>0</v>
      </c>
      <c r="AT324" s="76">
        <v>0</v>
      </c>
      <c r="AU324" s="76">
        <v>0</v>
      </c>
      <c r="AV324" s="76">
        <v>0</v>
      </c>
      <c r="AW324" s="76">
        <v>0</v>
      </c>
      <c r="AX324" s="76">
        <v>0</v>
      </c>
      <c r="AY324" s="76">
        <v>0</v>
      </c>
      <c r="AZ324" s="76">
        <v>0</v>
      </c>
      <c r="BA324" s="76">
        <v>0</v>
      </c>
      <c r="BB324" s="76">
        <v>0</v>
      </c>
      <c r="BC324" s="76">
        <v>0</v>
      </c>
      <c r="BD324" s="76">
        <v>97.125</v>
      </c>
      <c r="BE324" s="76">
        <v>0</v>
      </c>
      <c r="BF324" s="76">
        <v>0</v>
      </c>
      <c r="BG324" s="76">
        <v>0</v>
      </c>
      <c r="BH324" s="76">
        <v>0</v>
      </c>
      <c r="BI324" s="76">
        <v>0</v>
      </c>
      <c r="BJ324" s="76">
        <v>0</v>
      </c>
      <c r="BK324" s="76">
        <v>0</v>
      </c>
      <c r="BL324" s="76">
        <v>0</v>
      </c>
      <c r="BM324" s="76">
        <v>0</v>
      </c>
      <c r="BN324" s="76">
        <v>0</v>
      </c>
      <c r="BO324" s="76">
        <v>0</v>
      </c>
      <c r="BP324" s="76">
        <v>0</v>
      </c>
      <c r="BQ324" s="76">
        <v>0</v>
      </c>
      <c r="BR324" s="76">
        <v>0</v>
      </c>
    </row>
    <row r="325" spans="1:70" s="46" customFormat="1">
      <c r="A325" s="46">
        <v>4</v>
      </c>
      <c r="B325" s="46">
        <v>300</v>
      </c>
      <c r="C325" s="74" t="s">
        <v>129</v>
      </c>
      <c r="D325" s="46">
        <v>13.4</v>
      </c>
      <c r="E325" s="75">
        <f t="shared" si="401"/>
        <v>248.25733333333335</v>
      </c>
      <c r="F325" s="76">
        <f t="shared" si="401"/>
        <v>59.391706539074967</v>
      </c>
      <c r="G325" s="76">
        <f t="shared" si="401"/>
        <v>6.4320000000000004</v>
      </c>
      <c r="H325" s="76">
        <f t="shared" si="401"/>
        <v>237.98400000000001</v>
      </c>
      <c r="I325" s="75">
        <f t="shared" si="402"/>
        <v>95.861820798848512</v>
      </c>
      <c r="J325" s="76">
        <f t="shared" si="403"/>
        <v>0.26800000000000002</v>
      </c>
      <c r="K325" s="76">
        <f t="shared" si="403"/>
        <v>4.556</v>
      </c>
      <c r="L325" s="75">
        <f t="shared" si="404"/>
        <v>1.8351925152932709</v>
      </c>
      <c r="M325" s="76">
        <f t="shared" si="405"/>
        <v>0.35733333333333384</v>
      </c>
      <c r="N325" s="76">
        <f t="shared" si="405"/>
        <v>5.7173333333333414</v>
      </c>
      <c r="O325" s="75">
        <f t="shared" si="406"/>
        <v>2.3029866858582255</v>
      </c>
      <c r="P325" s="76">
        <f t="shared" si="407"/>
        <v>0</v>
      </c>
      <c r="Q325" s="76">
        <f t="shared" si="407"/>
        <v>0</v>
      </c>
      <c r="R325" s="76">
        <f t="shared" si="407"/>
        <v>0</v>
      </c>
      <c r="S325" s="76">
        <f t="shared" si="408"/>
        <v>0</v>
      </c>
      <c r="T325" s="75">
        <f t="shared" si="409"/>
        <v>0</v>
      </c>
      <c r="U325" s="76">
        <f t="shared" si="410"/>
        <v>1.2506666666666657E-2</v>
      </c>
      <c r="V325" s="76">
        <f t="shared" si="410"/>
        <v>4.0200000000000005</v>
      </c>
      <c r="W325" s="76">
        <f t="shared" si="411"/>
        <v>148.74</v>
      </c>
      <c r="X325" s="76">
        <f t="shared" si="412"/>
        <v>59.913637999280311</v>
      </c>
      <c r="Y325" s="76">
        <f t="shared" si="413"/>
        <v>1.8760000000000001</v>
      </c>
      <c r="Z325" s="76">
        <f t="shared" si="413"/>
        <v>0.17866666666666622</v>
      </c>
      <c r="AA325" s="76">
        <f t="shared" si="414"/>
        <v>2.1428571428571428</v>
      </c>
      <c r="AB325" s="76">
        <f t="shared" si="415"/>
        <v>22.500000000000057</v>
      </c>
      <c r="AC325" s="76">
        <f t="shared" si="416"/>
        <v>0.35733333333333384</v>
      </c>
      <c r="AD325" s="76">
        <f t="shared" si="416"/>
        <v>0</v>
      </c>
      <c r="AE325" s="76" t="e">
        <f t="shared" si="417"/>
        <v>#DIV/0!</v>
      </c>
      <c r="AF325" s="76">
        <f t="shared" si="418"/>
        <v>17.420000000000002</v>
      </c>
      <c r="AG325" s="76">
        <f t="shared" si="418"/>
        <v>0</v>
      </c>
      <c r="AH325" s="76">
        <f t="shared" si="418"/>
        <v>0.17866666666666622</v>
      </c>
      <c r="AI325" s="76">
        <f t="shared" si="418"/>
        <v>0.17866666666666622</v>
      </c>
      <c r="AJ325" s="76">
        <f t="shared" si="418"/>
        <v>0</v>
      </c>
      <c r="AK325" s="76">
        <f t="shared" si="418"/>
        <v>43.594666666666619</v>
      </c>
      <c r="AL325" s="76">
        <f t="shared" si="418"/>
        <v>80.400000000000006</v>
      </c>
      <c r="AM325" s="76">
        <f t="shared" si="418"/>
        <v>0</v>
      </c>
      <c r="AN325" s="76">
        <f t="shared" si="419"/>
        <v>1852.6666666666667</v>
      </c>
      <c r="AO325" s="31"/>
      <c r="AP325" s="74" t="s">
        <v>129</v>
      </c>
      <c r="AQ325" s="46">
        <v>100</v>
      </c>
      <c r="AR325" s="76">
        <v>1852.6666666666667</v>
      </c>
      <c r="AS325" s="76">
        <v>443.22169059011168</v>
      </c>
      <c r="AT325" s="76">
        <v>48</v>
      </c>
      <c r="AU325" s="76">
        <v>1776</v>
      </c>
      <c r="AV325" s="76">
        <v>2</v>
      </c>
      <c r="AW325" s="76">
        <v>34</v>
      </c>
      <c r="AX325" s="76">
        <v>2.6666666666666701</v>
      </c>
      <c r="AY325" s="76">
        <v>42.666666666666721</v>
      </c>
      <c r="AZ325" s="76">
        <v>0</v>
      </c>
      <c r="BA325" s="76">
        <v>0</v>
      </c>
      <c r="BB325" s="76">
        <v>0</v>
      </c>
      <c r="BC325" s="76">
        <v>0</v>
      </c>
      <c r="BD325" s="76">
        <v>9.3333333333333254E-2</v>
      </c>
      <c r="BE325" s="76">
        <v>30</v>
      </c>
      <c r="BF325" s="76">
        <v>1110</v>
      </c>
      <c r="BG325" s="76">
        <v>14</v>
      </c>
      <c r="BH325" s="76">
        <v>1.3333333333333299</v>
      </c>
      <c r="BI325" s="76">
        <v>2.6666666666666701</v>
      </c>
      <c r="BJ325" s="76">
        <v>0</v>
      </c>
      <c r="BK325" s="76">
        <v>130</v>
      </c>
      <c r="BL325" s="76">
        <v>0</v>
      </c>
      <c r="BM325" s="76">
        <v>1.3333333333333299</v>
      </c>
      <c r="BN325" s="76">
        <v>1.3333333333333299</v>
      </c>
      <c r="BO325" s="76">
        <v>0</v>
      </c>
      <c r="BP325" s="76">
        <v>325.33333333333297</v>
      </c>
      <c r="BQ325" s="76">
        <v>600</v>
      </c>
      <c r="BR325" s="76">
        <v>0</v>
      </c>
    </row>
    <row r="326" spans="1:70" s="46" customFormat="1">
      <c r="A326" s="46">
        <v>4</v>
      </c>
      <c r="B326" s="46">
        <v>300</v>
      </c>
      <c r="C326" s="74" t="s">
        <v>211</v>
      </c>
      <c r="D326" s="46">
        <v>16.3</v>
      </c>
      <c r="E326" s="75">
        <f t="shared" si="401"/>
        <v>281.827</v>
      </c>
      <c r="F326" s="76">
        <f t="shared" si="401"/>
        <v>67.644999999999996</v>
      </c>
      <c r="G326" s="76">
        <f t="shared" si="401"/>
        <v>4.8411</v>
      </c>
      <c r="H326" s="76">
        <f t="shared" si="401"/>
        <v>179.12069999999997</v>
      </c>
      <c r="I326" s="75">
        <f t="shared" si="402"/>
        <v>63.556969346443012</v>
      </c>
      <c r="J326" s="76">
        <f t="shared" si="403"/>
        <v>5.9006000000000007</v>
      </c>
      <c r="K326" s="76">
        <f t="shared" si="403"/>
        <v>100.31020000000002</v>
      </c>
      <c r="L326" s="75">
        <f t="shared" si="404"/>
        <v>35.592828224407178</v>
      </c>
      <c r="M326" s="76">
        <f t="shared" si="405"/>
        <v>0.1467</v>
      </c>
      <c r="N326" s="76">
        <f t="shared" si="405"/>
        <v>2.3472</v>
      </c>
      <c r="O326" s="75">
        <f t="shared" si="406"/>
        <v>0.8328513591671487</v>
      </c>
      <c r="P326" s="76">
        <f t="shared" si="407"/>
        <v>0</v>
      </c>
      <c r="Q326" s="76">
        <f t="shared" si="407"/>
        <v>0</v>
      </c>
      <c r="R326" s="76">
        <f t="shared" si="407"/>
        <v>0</v>
      </c>
      <c r="S326" s="76">
        <f t="shared" si="408"/>
        <v>0</v>
      </c>
      <c r="T326" s="75">
        <f t="shared" si="409"/>
        <v>0</v>
      </c>
      <c r="U326" s="76">
        <f t="shared" si="410"/>
        <v>0.30969999999999998</v>
      </c>
      <c r="V326" s="76">
        <f t="shared" si="410"/>
        <v>3.1459000000000001</v>
      </c>
      <c r="W326" s="76">
        <f t="shared" si="411"/>
        <v>116.39830000000001</v>
      </c>
      <c r="X326" s="76">
        <f t="shared" si="412"/>
        <v>41.301330248698669</v>
      </c>
      <c r="Y326" s="76">
        <f t="shared" si="413"/>
        <v>1.2551000000000001</v>
      </c>
      <c r="Z326" s="76">
        <f t="shared" si="413"/>
        <v>0.17930000000000001</v>
      </c>
      <c r="AA326" s="76">
        <f t="shared" si="414"/>
        <v>2.5064935064935066</v>
      </c>
      <c r="AB326" s="76">
        <f t="shared" si="415"/>
        <v>17.545454545454543</v>
      </c>
      <c r="AC326" s="76">
        <f t="shared" si="416"/>
        <v>0.1467</v>
      </c>
      <c r="AD326" s="76">
        <f t="shared" si="416"/>
        <v>0</v>
      </c>
      <c r="AE326" s="76" t="e">
        <f t="shared" si="417"/>
        <v>#DIV/0!</v>
      </c>
      <c r="AF326" s="76">
        <f t="shared" si="418"/>
        <v>1.5159000000000002</v>
      </c>
      <c r="AG326" s="76">
        <f t="shared" si="418"/>
        <v>0</v>
      </c>
      <c r="AH326" s="76">
        <f t="shared" si="418"/>
        <v>0</v>
      </c>
      <c r="AI326" s="76">
        <f t="shared" si="418"/>
        <v>0</v>
      </c>
      <c r="AJ326" s="76">
        <f t="shared" si="418"/>
        <v>0</v>
      </c>
      <c r="AK326" s="76">
        <f t="shared" si="418"/>
        <v>0</v>
      </c>
      <c r="AL326" s="76">
        <f t="shared" si="418"/>
        <v>0</v>
      </c>
      <c r="AM326" s="76">
        <f t="shared" si="418"/>
        <v>0</v>
      </c>
      <c r="AN326" s="76">
        <f t="shared" si="419"/>
        <v>1729</v>
      </c>
      <c r="AO326" s="31"/>
      <c r="AP326" s="74" t="s">
        <v>211</v>
      </c>
      <c r="AQ326" s="46">
        <v>100</v>
      </c>
      <c r="AR326" s="76">
        <v>1729</v>
      </c>
      <c r="AS326" s="76">
        <v>415</v>
      </c>
      <c r="AT326" s="76">
        <v>29.7</v>
      </c>
      <c r="AU326" s="76">
        <v>1098.8999999999999</v>
      </c>
      <c r="AV326" s="76">
        <v>36.200000000000003</v>
      </c>
      <c r="AW326" s="76">
        <v>615.40000000000009</v>
      </c>
      <c r="AX326" s="76">
        <v>0.9</v>
      </c>
      <c r="AY326" s="76">
        <v>14.4</v>
      </c>
      <c r="AZ326" s="76">
        <v>0</v>
      </c>
      <c r="BA326" s="76">
        <v>0</v>
      </c>
      <c r="BB326" s="76">
        <v>0</v>
      </c>
      <c r="BC326" s="76">
        <v>0</v>
      </c>
      <c r="BD326" s="76">
        <v>1.9</v>
      </c>
      <c r="BE326" s="76">
        <v>19.3</v>
      </c>
      <c r="BF326" s="76">
        <v>714.1</v>
      </c>
      <c r="BG326" s="76">
        <v>7.7</v>
      </c>
      <c r="BH326" s="76">
        <v>1.1000000000000001</v>
      </c>
      <c r="BI326" s="76">
        <v>0.9</v>
      </c>
      <c r="BJ326" s="76">
        <v>0</v>
      </c>
      <c r="BK326" s="76">
        <v>9.3000000000000007</v>
      </c>
      <c r="BL326" s="76"/>
      <c r="BM326" s="76"/>
      <c r="BN326" s="76"/>
      <c r="BO326" s="76"/>
      <c r="BP326" s="76"/>
      <c r="BQ326" s="76"/>
      <c r="BR326" s="76">
        <v>0</v>
      </c>
    </row>
    <row r="327" spans="1:70" s="46" customFormat="1">
      <c r="C327" s="74"/>
      <c r="E327" s="75"/>
      <c r="F327" s="76"/>
      <c r="G327" s="76"/>
      <c r="H327" s="76"/>
      <c r="I327" s="75"/>
      <c r="J327" s="76"/>
      <c r="K327" s="76"/>
      <c r="L327" s="75"/>
      <c r="M327" s="76"/>
      <c r="N327" s="76"/>
      <c r="O327" s="75"/>
      <c r="P327" s="76"/>
      <c r="Q327" s="76"/>
      <c r="R327" s="76"/>
      <c r="S327" s="76"/>
      <c r="T327" s="75"/>
      <c r="U327" s="76"/>
      <c r="V327" s="76"/>
      <c r="W327" s="76"/>
      <c r="X327" s="76"/>
      <c r="Y327" s="76"/>
      <c r="Z327" s="76"/>
      <c r="AA327" s="76"/>
      <c r="AB327" s="76"/>
      <c r="AC327" s="76"/>
      <c r="AD327" s="76"/>
      <c r="AE327" s="76"/>
      <c r="AF327" s="76"/>
      <c r="AG327" s="76"/>
      <c r="AH327" s="76"/>
      <c r="AI327" s="76"/>
      <c r="AJ327" s="76"/>
      <c r="AK327" s="76"/>
      <c r="AL327" s="76"/>
      <c r="AM327" s="76"/>
      <c r="AN327" s="76"/>
      <c r="AO327" s="31"/>
      <c r="AP327" s="74"/>
      <c r="AR327" s="76"/>
      <c r="AS327" s="76"/>
      <c r="AT327" s="76"/>
      <c r="AU327" s="76"/>
      <c r="AV327" s="76"/>
      <c r="AW327" s="76"/>
      <c r="AX327" s="76"/>
      <c r="AY327" s="76"/>
      <c r="AZ327" s="76"/>
      <c r="BA327" s="76"/>
      <c r="BB327" s="76"/>
      <c r="BC327" s="76"/>
      <c r="BD327" s="76"/>
      <c r="BE327" s="76"/>
      <c r="BF327" s="76"/>
      <c r="BG327" s="76"/>
      <c r="BH327" s="76"/>
      <c r="BI327" s="76"/>
      <c r="BJ327" s="76"/>
      <c r="BK327" s="76"/>
      <c r="BL327" s="76"/>
      <c r="BM327" s="76"/>
      <c r="BN327" s="76"/>
      <c r="BO327" s="76"/>
      <c r="BP327" s="76"/>
      <c r="BQ327" s="76"/>
      <c r="BR327" s="76"/>
    </row>
    <row r="328" spans="1:70" s="46" customFormat="1">
      <c r="A328" s="46">
        <v>4</v>
      </c>
      <c r="B328" s="46">
        <v>300</v>
      </c>
      <c r="C328" s="74" t="s">
        <v>257</v>
      </c>
      <c r="D328" s="46">
        <v>161.80000000000001</v>
      </c>
      <c r="E328" s="75">
        <f t="shared" ref="E328:H332" si="420">AR328*($D328/$AQ328)</f>
        <v>0</v>
      </c>
      <c r="F328" s="76">
        <f t="shared" si="420"/>
        <v>0</v>
      </c>
      <c r="G328" s="76">
        <f t="shared" si="420"/>
        <v>0</v>
      </c>
      <c r="H328" s="76">
        <f t="shared" si="420"/>
        <v>0</v>
      </c>
      <c r="I328" s="75" t="e">
        <f>H328/$E328*100</f>
        <v>#DIV/0!</v>
      </c>
      <c r="J328" s="76">
        <f t="shared" ref="J328:K332" si="421">AV328*($D328/$AQ328)</f>
        <v>0</v>
      </c>
      <c r="K328" s="76">
        <f t="shared" si="421"/>
        <v>0</v>
      </c>
      <c r="L328" s="75" t="e">
        <f>K328/$E328*100</f>
        <v>#DIV/0!</v>
      </c>
      <c r="M328" s="76">
        <f t="shared" ref="M328:N332" si="422">AX328*($D328/$AQ328)</f>
        <v>0</v>
      </c>
      <c r="N328" s="76">
        <f t="shared" si="422"/>
        <v>0</v>
      </c>
      <c r="O328" s="75" t="e">
        <f>N328/$E328*100</f>
        <v>#DIV/0!</v>
      </c>
      <c r="P328" s="76">
        <f t="shared" ref="P328:R332" si="423">AZ328*($D328/$AQ328)</f>
        <v>0</v>
      </c>
      <c r="Q328" s="76">
        <f t="shared" si="423"/>
        <v>0</v>
      </c>
      <c r="R328" s="76">
        <f t="shared" si="423"/>
        <v>0</v>
      </c>
      <c r="S328" s="76">
        <f>R328*8.36</f>
        <v>0</v>
      </c>
      <c r="T328" s="75" t="e">
        <f>S328/$E328*100</f>
        <v>#DIV/0!</v>
      </c>
      <c r="U328" s="76">
        <f t="shared" ref="U328:V332" si="424">BD328*($D328/$AQ328)</f>
        <v>0</v>
      </c>
      <c r="V328" s="76">
        <f t="shared" si="424"/>
        <v>0</v>
      </c>
      <c r="W328" s="76">
        <f>V328*37</f>
        <v>0</v>
      </c>
      <c r="X328" s="76" t="e">
        <f>W328/$E328*100</f>
        <v>#DIV/0!</v>
      </c>
      <c r="Y328" s="76">
        <f t="shared" ref="Y328:Z332" si="425">BG328*($D328/$AQ328)</f>
        <v>0</v>
      </c>
      <c r="Z328" s="76">
        <f t="shared" si="425"/>
        <v>0</v>
      </c>
      <c r="AA328" s="76" t="e">
        <f>V328/Y328</f>
        <v>#DIV/0!</v>
      </c>
      <c r="AB328" s="76" t="e">
        <f>V328/Z328</f>
        <v>#DIV/0!</v>
      </c>
      <c r="AC328" s="76">
        <f t="shared" ref="AC328:AD332" si="426">BI328*($D328/$AQ328)</f>
        <v>0</v>
      </c>
      <c r="AD328" s="76">
        <f t="shared" si="426"/>
        <v>0</v>
      </c>
      <c r="AE328" s="76" t="e">
        <f>AC328/AD328</f>
        <v>#DIV/0!</v>
      </c>
      <c r="AF328" s="76">
        <f t="shared" ref="AF328:AM332" si="427">BK328*($D328/$AQ328)</f>
        <v>0</v>
      </c>
      <c r="AG328" s="76">
        <f t="shared" si="427"/>
        <v>0</v>
      </c>
      <c r="AH328" s="76">
        <f t="shared" si="427"/>
        <v>0</v>
      </c>
      <c r="AI328" s="76">
        <f t="shared" si="427"/>
        <v>0</v>
      </c>
      <c r="AJ328" s="76">
        <f t="shared" si="427"/>
        <v>0</v>
      </c>
      <c r="AK328" s="76">
        <f t="shared" si="427"/>
        <v>0</v>
      </c>
      <c r="AL328" s="76">
        <f t="shared" si="427"/>
        <v>0</v>
      </c>
      <c r="AM328" s="76">
        <f t="shared" si="427"/>
        <v>0</v>
      </c>
      <c r="AN328" s="76">
        <f>E328/D328*100</f>
        <v>0</v>
      </c>
      <c r="AO328" s="31"/>
      <c r="AP328" s="74" t="s">
        <v>84</v>
      </c>
      <c r="AQ328" s="46">
        <v>100</v>
      </c>
      <c r="AR328" s="76">
        <v>0</v>
      </c>
      <c r="AS328" s="76">
        <v>0</v>
      </c>
      <c r="AT328" s="76">
        <v>0</v>
      </c>
      <c r="AU328" s="76">
        <v>0</v>
      </c>
      <c r="AV328" s="76">
        <v>0</v>
      </c>
      <c r="AW328" s="76">
        <v>0</v>
      </c>
      <c r="AX328" s="76">
        <v>0</v>
      </c>
      <c r="AY328" s="76">
        <v>0</v>
      </c>
      <c r="AZ328" s="76">
        <v>0</v>
      </c>
      <c r="BA328" s="76">
        <v>0</v>
      </c>
      <c r="BB328" s="76">
        <v>0</v>
      </c>
      <c r="BC328" s="76">
        <v>0</v>
      </c>
      <c r="BD328" s="76">
        <v>0</v>
      </c>
      <c r="BE328" s="76">
        <v>0</v>
      </c>
      <c r="BF328" s="76">
        <v>0</v>
      </c>
      <c r="BG328" s="76">
        <v>0</v>
      </c>
      <c r="BH328" s="76">
        <v>0</v>
      </c>
      <c r="BI328" s="76">
        <v>0</v>
      </c>
      <c r="BJ328" s="76">
        <v>0</v>
      </c>
      <c r="BK328" s="76">
        <v>0</v>
      </c>
      <c r="BL328" s="76">
        <v>0</v>
      </c>
      <c r="BM328" s="76">
        <v>0</v>
      </c>
      <c r="BN328" s="76">
        <v>0</v>
      </c>
      <c r="BO328" s="76">
        <v>0</v>
      </c>
      <c r="BP328" s="76">
        <v>0</v>
      </c>
      <c r="BQ328" s="76">
        <v>0</v>
      </c>
      <c r="BR328" s="76">
        <v>0</v>
      </c>
    </row>
    <row r="329" spans="1:70" s="46" customFormat="1">
      <c r="A329" s="46">
        <v>4</v>
      </c>
      <c r="B329" s="46">
        <v>300</v>
      </c>
      <c r="C329" s="74" t="s">
        <v>125</v>
      </c>
      <c r="D329" s="46">
        <v>16.3</v>
      </c>
      <c r="E329" s="75">
        <f t="shared" si="420"/>
        <v>265.36400000000003</v>
      </c>
      <c r="F329" s="76">
        <f t="shared" si="420"/>
        <v>62.266000000000005</v>
      </c>
      <c r="G329" s="76">
        <f t="shared" si="420"/>
        <v>0.16300000000000001</v>
      </c>
      <c r="H329" s="76">
        <f t="shared" si="420"/>
        <v>6.0310000000000006</v>
      </c>
      <c r="I329" s="75">
        <f>H329/$E329*100</f>
        <v>2.2727272727272729</v>
      </c>
      <c r="J329" s="76">
        <f t="shared" si="421"/>
        <v>0.99429999999999996</v>
      </c>
      <c r="K329" s="76">
        <f t="shared" si="421"/>
        <v>16.903099999999998</v>
      </c>
      <c r="L329" s="75">
        <f>K329/$E329*100</f>
        <v>6.3697788697788678</v>
      </c>
      <c r="M329" s="76">
        <f t="shared" si="422"/>
        <v>15.142700000000001</v>
      </c>
      <c r="N329" s="76">
        <f t="shared" si="422"/>
        <v>242.28320000000002</v>
      </c>
      <c r="O329" s="75">
        <f>N329/$E329*100</f>
        <v>91.302211302211305</v>
      </c>
      <c r="P329" s="76">
        <f t="shared" si="423"/>
        <v>0</v>
      </c>
      <c r="Q329" s="76">
        <f t="shared" si="423"/>
        <v>0</v>
      </c>
      <c r="R329" s="76">
        <f t="shared" si="423"/>
        <v>0.2445</v>
      </c>
      <c r="S329" s="76">
        <f>R329*8.36</f>
        <v>2.0440199999999997</v>
      </c>
      <c r="T329" s="75">
        <f>S329/$E329*100</f>
        <v>0.77027027027027006</v>
      </c>
      <c r="U329" s="76">
        <f t="shared" si="424"/>
        <v>0.23472000000000001</v>
      </c>
      <c r="V329" s="76">
        <f t="shared" si="424"/>
        <v>4.8899999999999999E-2</v>
      </c>
      <c r="W329" s="76">
        <f>V329*37</f>
        <v>1.8092999999999999</v>
      </c>
      <c r="X329" s="76">
        <f>W329/$E329*100</f>
        <v>0.68181818181818166</v>
      </c>
      <c r="Y329" s="76">
        <f t="shared" si="425"/>
        <v>3.2600000000000004E-2</v>
      </c>
      <c r="Z329" s="76">
        <f t="shared" si="425"/>
        <v>6.5200000000000008E-2</v>
      </c>
      <c r="AA329" s="76">
        <f>V329/Y329</f>
        <v>1.4999999999999998</v>
      </c>
      <c r="AB329" s="76">
        <f>V329/Z329</f>
        <v>0.74999999999999989</v>
      </c>
      <c r="AC329" s="76">
        <f t="shared" si="426"/>
        <v>0.16952</v>
      </c>
      <c r="AD329" s="76">
        <f t="shared" si="426"/>
        <v>13.4475</v>
      </c>
      <c r="AE329" s="76">
        <f>AC329/AD329</f>
        <v>1.2606060606060607E-2</v>
      </c>
      <c r="AF329" s="76">
        <f t="shared" si="427"/>
        <v>0</v>
      </c>
      <c r="AG329" s="76">
        <f t="shared" si="427"/>
        <v>0.17930000000000001</v>
      </c>
      <c r="AH329" s="76">
        <f t="shared" si="427"/>
        <v>9.7799999999999998E-2</v>
      </c>
      <c r="AI329" s="76">
        <f t="shared" si="427"/>
        <v>0</v>
      </c>
      <c r="AJ329" s="76">
        <f t="shared" si="427"/>
        <v>0.34230000000000005</v>
      </c>
      <c r="AK329" s="76">
        <f t="shared" si="427"/>
        <v>0</v>
      </c>
      <c r="AL329" s="76">
        <f t="shared" si="427"/>
        <v>0</v>
      </c>
      <c r="AM329" s="76">
        <f t="shared" si="427"/>
        <v>0</v>
      </c>
      <c r="AN329" s="76">
        <f>E329/D329*100</f>
        <v>1628</v>
      </c>
      <c r="AO329" s="31"/>
      <c r="AP329" s="74" t="s">
        <v>125</v>
      </c>
      <c r="AQ329" s="46">
        <v>100</v>
      </c>
      <c r="AR329" s="76">
        <v>1628</v>
      </c>
      <c r="AS329" s="76">
        <v>382</v>
      </c>
      <c r="AT329" s="76">
        <v>1</v>
      </c>
      <c r="AU329" s="76">
        <f>AT329*37</f>
        <v>37</v>
      </c>
      <c r="AV329" s="76">
        <v>6.1</v>
      </c>
      <c r="AW329" s="76">
        <f>AV329*17</f>
        <v>103.69999999999999</v>
      </c>
      <c r="AX329" s="76">
        <v>92.9</v>
      </c>
      <c r="AY329" s="76">
        <f>AX329*16</f>
        <v>1486.4</v>
      </c>
      <c r="AZ329" s="76">
        <v>0</v>
      </c>
      <c r="BA329" s="76">
        <v>0</v>
      </c>
      <c r="BB329" s="76">
        <v>1.5</v>
      </c>
      <c r="BC329" s="76">
        <f>BB329*17</f>
        <v>25.5</v>
      </c>
      <c r="BD329" s="76">
        <v>1.44</v>
      </c>
      <c r="BE329" s="76">
        <v>0.3</v>
      </c>
      <c r="BF329" s="76">
        <f>BE329*37</f>
        <v>11.1</v>
      </c>
      <c r="BG329" s="76">
        <v>0.2</v>
      </c>
      <c r="BH329" s="76">
        <v>0.4</v>
      </c>
      <c r="BI329" s="76">
        <v>1.04</v>
      </c>
      <c r="BJ329" s="76">
        <v>82.5</v>
      </c>
      <c r="BK329" s="76">
        <v>0</v>
      </c>
      <c r="BL329" s="76">
        <v>1.1000000000000001</v>
      </c>
      <c r="BM329" s="76">
        <v>0.6</v>
      </c>
      <c r="BN329" s="76">
        <v>0</v>
      </c>
      <c r="BO329" s="76">
        <v>2.1</v>
      </c>
      <c r="BP329" s="76">
        <v>0</v>
      </c>
      <c r="BQ329" s="76">
        <v>0</v>
      </c>
      <c r="BR329" s="76">
        <v>0</v>
      </c>
    </row>
    <row r="330" spans="1:70" s="46" customFormat="1">
      <c r="A330" s="46">
        <v>4</v>
      </c>
      <c r="B330" s="46">
        <v>300</v>
      </c>
      <c r="C330" s="74" t="s">
        <v>104</v>
      </c>
      <c r="D330" s="46">
        <v>6</v>
      </c>
      <c r="E330" s="75">
        <f t="shared" si="420"/>
        <v>183.54</v>
      </c>
      <c r="F330" s="76">
        <f t="shared" si="420"/>
        <v>44.64</v>
      </c>
      <c r="G330" s="76">
        <f t="shared" si="420"/>
        <v>4.9320000000000004</v>
      </c>
      <c r="H330" s="76">
        <f t="shared" si="420"/>
        <v>182.48400000000001</v>
      </c>
      <c r="I330" s="75">
        <f>H330/$E330*100</f>
        <v>99.424648577966664</v>
      </c>
      <c r="J330" s="76">
        <f t="shared" si="421"/>
        <v>3.5999999999999997E-2</v>
      </c>
      <c r="K330" s="76">
        <f t="shared" si="421"/>
        <v>0.61199999999999999</v>
      </c>
      <c r="L330" s="75">
        <f>K330/$E330*100</f>
        <v>0.33344230140568815</v>
      </c>
      <c r="M330" s="76">
        <f t="shared" si="422"/>
        <v>3.5999999999999997E-2</v>
      </c>
      <c r="N330" s="76">
        <f t="shared" si="422"/>
        <v>0.57599999999999996</v>
      </c>
      <c r="O330" s="75">
        <f>N330/$E330*100</f>
        <v>0.31382804838182415</v>
      </c>
      <c r="P330" s="76">
        <f t="shared" si="423"/>
        <v>0</v>
      </c>
      <c r="Q330" s="76">
        <f t="shared" si="423"/>
        <v>0</v>
      </c>
      <c r="R330" s="76">
        <f t="shared" si="423"/>
        <v>0</v>
      </c>
      <c r="S330" s="76">
        <f>R330*8.36</f>
        <v>0</v>
      </c>
      <c r="T330" s="75">
        <f>S330/$E330*100</f>
        <v>0</v>
      </c>
      <c r="U330" s="76">
        <f t="shared" si="424"/>
        <v>9.06E-2</v>
      </c>
      <c r="V330" s="76">
        <f t="shared" si="424"/>
        <v>3.1259999999999999</v>
      </c>
      <c r="W330" s="76">
        <f>V330*37</f>
        <v>115.66199999999999</v>
      </c>
      <c r="X330" s="76">
        <f>W330/$E330*100</f>
        <v>63.017325923504409</v>
      </c>
      <c r="Y330" s="76">
        <f t="shared" si="425"/>
        <v>1.2539999999999998</v>
      </c>
      <c r="Z330" s="76">
        <f t="shared" si="425"/>
        <v>0.16799999999999998</v>
      </c>
      <c r="AA330" s="76">
        <f>V330/Y330</f>
        <v>2.4928229665071773</v>
      </c>
      <c r="AB330" s="76">
        <f>V330/Z330</f>
        <v>18.607142857142858</v>
      </c>
      <c r="AC330" s="76">
        <f t="shared" si="426"/>
        <v>3.5999999999999997E-2</v>
      </c>
      <c r="AD330" s="76">
        <f t="shared" si="426"/>
        <v>0</v>
      </c>
      <c r="AE330" s="76" t="e">
        <f>AC330/AD330</f>
        <v>#DIV/0!</v>
      </c>
      <c r="AF330" s="76">
        <f t="shared" si="427"/>
        <v>12.78</v>
      </c>
      <c r="AG330" s="76">
        <f t="shared" si="427"/>
        <v>0</v>
      </c>
      <c r="AH330" s="76">
        <f t="shared" si="427"/>
        <v>0.12</v>
      </c>
      <c r="AI330" s="76">
        <f t="shared" si="427"/>
        <v>0</v>
      </c>
      <c r="AJ330" s="76">
        <f t="shared" si="427"/>
        <v>4.5600000000000002E-2</v>
      </c>
      <c r="AK330" s="76">
        <f t="shared" si="427"/>
        <v>25.8</v>
      </c>
      <c r="AL330" s="76">
        <f t="shared" si="427"/>
        <v>48.9</v>
      </c>
      <c r="AM330" s="76">
        <f t="shared" si="427"/>
        <v>0</v>
      </c>
      <c r="AN330" s="76">
        <f>E330/D330*100</f>
        <v>3059</v>
      </c>
      <c r="AO330" s="31"/>
      <c r="AP330" s="74" t="s">
        <v>103</v>
      </c>
      <c r="AQ330" s="46">
        <v>100</v>
      </c>
      <c r="AR330" s="76">
        <v>3059</v>
      </c>
      <c r="AS330" s="76">
        <v>744</v>
      </c>
      <c r="AT330" s="76">
        <v>82.2</v>
      </c>
      <c r="AU330" s="76">
        <f>AT330*37</f>
        <v>3041.4</v>
      </c>
      <c r="AV330" s="76">
        <v>0.6</v>
      </c>
      <c r="AW330" s="76">
        <f>AV330*17</f>
        <v>10.199999999999999</v>
      </c>
      <c r="AX330" s="76">
        <v>0.6</v>
      </c>
      <c r="AY330" s="76">
        <f>AX330*16</f>
        <v>9.6</v>
      </c>
      <c r="AZ330" s="76">
        <v>0</v>
      </c>
      <c r="BA330" s="76">
        <v>0</v>
      </c>
      <c r="BB330" s="76">
        <v>0</v>
      </c>
      <c r="BC330" s="76">
        <v>0</v>
      </c>
      <c r="BD330" s="76">
        <v>1.51</v>
      </c>
      <c r="BE330" s="76">
        <v>52.1</v>
      </c>
      <c r="BF330" s="76">
        <f>BE330*37</f>
        <v>1927.7</v>
      </c>
      <c r="BG330" s="76">
        <v>20.9</v>
      </c>
      <c r="BH330" s="76">
        <v>2.8</v>
      </c>
      <c r="BI330" s="76">
        <v>0.6</v>
      </c>
      <c r="BJ330" s="76">
        <v>0</v>
      </c>
      <c r="BK330" s="76">
        <v>213</v>
      </c>
      <c r="BL330" s="76">
        <v>0</v>
      </c>
      <c r="BM330" s="76">
        <v>2</v>
      </c>
      <c r="BN330" s="76">
        <v>0</v>
      </c>
      <c r="BO330" s="76">
        <v>0.76</v>
      </c>
      <c r="BP330" s="76">
        <v>430</v>
      </c>
      <c r="BQ330" s="76">
        <v>815</v>
      </c>
      <c r="BR330" s="76">
        <v>0</v>
      </c>
    </row>
    <row r="331" spans="1:70" s="46" customFormat="1">
      <c r="A331" s="46">
        <v>4</v>
      </c>
      <c r="B331" s="46">
        <v>300</v>
      </c>
      <c r="C331" s="74" t="s">
        <v>126</v>
      </c>
      <c r="D331" s="46">
        <v>7.2</v>
      </c>
      <c r="E331" s="75">
        <f t="shared" si="420"/>
        <v>159.42960000000002</v>
      </c>
      <c r="F331" s="76">
        <f t="shared" si="420"/>
        <v>38.141052631578958</v>
      </c>
      <c r="G331" s="76">
        <f t="shared" si="420"/>
        <v>2.1816000000000004</v>
      </c>
      <c r="H331" s="76">
        <f t="shared" si="420"/>
        <v>80.719200000000015</v>
      </c>
      <c r="I331" s="75">
        <f>H331/$E331*100</f>
        <v>50.629995935510095</v>
      </c>
      <c r="J331" s="76">
        <f t="shared" si="421"/>
        <v>0.60480000000000012</v>
      </c>
      <c r="K331" s="76">
        <f t="shared" si="421"/>
        <v>10.281600000000003</v>
      </c>
      <c r="L331" s="75">
        <f>K331/$E331*100</f>
        <v>6.4489906516732161</v>
      </c>
      <c r="M331" s="76">
        <f t="shared" si="422"/>
        <v>4.2768000000000006</v>
      </c>
      <c r="N331" s="76">
        <f t="shared" si="422"/>
        <v>68.42880000000001</v>
      </c>
      <c r="O331" s="75">
        <f>N331/$E331*100</f>
        <v>42.921013412816691</v>
      </c>
      <c r="P331" s="76">
        <f t="shared" si="423"/>
        <v>0</v>
      </c>
      <c r="Q331" s="76">
        <f t="shared" si="423"/>
        <v>0</v>
      </c>
      <c r="R331" s="76">
        <f t="shared" si="423"/>
        <v>0</v>
      </c>
      <c r="S331" s="76">
        <f>R331*8.36</f>
        <v>0</v>
      </c>
      <c r="T331" s="75">
        <f>S331/$E331*100</f>
        <v>0</v>
      </c>
      <c r="U331" s="76">
        <f t="shared" si="424"/>
        <v>2.1600000000000001E-2</v>
      </c>
      <c r="V331" s="76">
        <f t="shared" si="424"/>
        <v>1.2816000000000003</v>
      </c>
      <c r="W331" s="76">
        <f>V331*37</f>
        <v>47.419200000000011</v>
      </c>
      <c r="X331" s="76">
        <f>W331/$E331*100</f>
        <v>29.743033915910221</v>
      </c>
      <c r="Y331" s="76">
        <f t="shared" si="425"/>
        <v>0.68400000000000005</v>
      </c>
      <c r="Z331" s="76">
        <f t="shared" si="425"/>
        <v>0.10800000000000001</v>
      </c>
      <c r="AA331" s="76">
        <f>V331/Y331</f>
        <v>1.8736842105263161</v>
      </c>
      <c r="AB331" s="76">
        <f>V331/Z331</f>
        <v>11.866666666666667</v>
      </c>
      <c r="AC331" s="76">
        <f t="shared" si="426"/>
        <v>4.0680000000000005</v>
      </c>
      <c r="AD331" s="76">
        <f t="shared" si="426"/>
        <v>0.20880000000000001</v>
      </c>
      <c r="AE331" s="76">
        <f>AC331/AD331</f>
        <v>19.482758620689655</v>
      </c>
      <c r="AF331" s="76">
        <f t="shared" si="427"/>
        <v>2.376576</v>
      </c>
      <c r="AG331" s="76">
        <f t="shared" si="427"/>
        <v>3.9787200000000002E-2</v>
      </c>
      <c r="AH331" s="76">
        <f t="shared" si="427"/>
        <v>5.4780480000000013E-2</v>
      </c>
      <c r="AI331" s="76">
        <f t="shared" si="427"/>
        <v>2.9376000000000003E-2</v>
      </c>
      <c r="AJ331" s="76">
        <f t="shared" si="427"/>
        <v>4.5239040000000001E-2</v>
      </c>
      <c r="AK331" s="76">
        <f t="shared" si="427"/>
        <v>3.9715200000000004</v>
      </c>
      <c r="AL331" s="76">
        <f t="shared" si="427"/>
        <v>6.7932000000000006</v>
      </c>
      <c r="AM331" s="76">
        <f t="shared" si="427"/>
        <v>0</v>
      </c>
      <c r="AN331" s="76">
        <f>E331/D331*100</f>
        <v>2214.3000000000006</v>
      </c>
      <c r="AO331" s="31"/>
      <c r="AP331" s="74" t="s">
        <v>126</v>
      </c>
      <c r="AQ331" s="46">
        <v>100</v>
      </c>
      <c r="AR331" s="76">
        <v>2214.3000000000002</v>
      </c>
      <c r="AS331" s="76">
        <v>529.73684210526324</v>
      </c>
      <c r="AT331" s="76">
        <v>30.3</v>
      </c>
      <c r="AU331" s="76">
        <v>1121.1000000000001</v>
      </c>
      <c r="AV331" s="76">
        <v>8.4</v>
      </c>
      <c r="AW331" s="76">
        <v>142.80000000000001</v>
      </c>
      <c r="AX331" s="76">
        <v>59.4</v>
      </c>
      <c r="AY331" s="76">
        <v>950.4</v>
      </c>
      <c r="AZ331" s="76">
        <v>0</v>
      </c>
      <c r="BA331" s="76">
        <v>0</v>
      </c>
      <c r="BB331" s="76">
        <v>0</v>
      </c>
      <c r="BC331" s="76">
        <v>0</v>
      </c>
      <c r="BD331" s="76">
        <v>0.3</v>
      </c>
      <c r="BE331" s="76">
        <v>17.8</v>
      </c>
      <c r="BF331" s="76">
        <v>658.6</v>
      </c>
      <c r="BG331" s="76">
        <v>9.5</v>
      </c>
      <c r="BH331" s="76">
        <v>1.5</v>
      </c>
      <c r="BI331" s="76">
        <v>56.5</v>
      </c>
      <c r="BJ331" s="76">
        <v>2.9</v>
      </c>
      <c r="BK331" s="76">
        <v>33.007999999999996</v>
      </c>
      <c r="BL331" s="76">
        <v>0.55259999999999998</v>
      </c>
      <c r="BM331" s="76">
        <v>0.76084000000000007</v>
      </c>
      <c r="BN331" s="76">
        <v>0.40799999999999997</v>
      </c>
      <c r="BO331" s="76">
        <v>0.62831999999999999</v>
      </c>
      <c r="BP331" s="76">
        <v>55.16</v>
      </c>
      <c r="BQ331" s="76">
        <v>94.35</v>
      </c>
      <c r="BR331" s="76">
        <v>0</v>
      </c>
    </row>
    <row r="332" spans="1:70" s="46" customFormat="1">
      <c r="A332" s="46">
        <v>4</v>
      </c>
      <c r="B332" s="46">
        <v>300</v>
      </c>
      <c r="C332" s="74" t="s">
        <v>102</v>
      </c>
      <c r="D332" s="46">
        <v>9.5</v>
      </c>
      <c r="E332" s="75">
        <f t="shared" si="420"/>
        <v>120.5645</v>
      </c>
      <c r="F332" s="76">
        <f t="shared" si="420"/>
        <v>28.843181818181819</v>
      </c>
      <c r="G332" s="76">
        <f t="shared" si="420"/>
        <v>0</v>
      </c>
      <c r="H332" s="76">
        <f t="shared" si="420"/>
        <v>0</v>
      </c>
      <c r="I332" s="75">
        <f>H332/$E332*100</f>
        <v>0</v>
      </c>
      <c r="J332" s="76">
        <f t="shared" si="421"/>
        <v>2.8499999999999998E-2</v>
      </c>
      <c r="K332" s="76">
        <f t="shared" si="421"/>
        <v>0.48449999999999999</v>
      </c>
      <c r="L332" s="75">
        <f>K332/$E332*100</f>
        <v>0.4018595855330549</v>
      </c>
      <c r="M332" s="76">
        <f t="shared" si="422"/>
        <v>7.5049999999999999</v>
      </c>
      <c r="N332" s="76">
        <f t="shared" si="422"/>
        <v>120.08</v>
      </c>
      <c r="O332" s="75">
        <f>N332/$E332*100</f>
        <v>99.598140414466954</v>
      </c>
      <c r="P332" s="76">
        <f t="shared" si="423"/>
        <v>0</v>
      </c>
      <c r="Q332" s="76">
        <f t="shared" si="423"/>
        <v>0</v>
      </c>
      <c r="R332" s="76">
        <f t="shared" si="423"/>
        <v>0</v>
      </c>
      <c r="S332" s="76">
        <f>R332*8.36</f>
        <v>0</v>
      </c>
      <c r="T332" s="75">
        <f>S332/$E332*100</f>
        <v>0</v>
      </c>
      <c r="U332" s="76">
        <f t="shared" si="424"/>
        <v>6.4600000000000005E-2</v>
      </c>
      <c r="V332" s="76">
        <f t="shared" si="424"/>
        <v>0</v>
      </c>
      <c r="W332" s="76">
        <f>V332*37</f>
        <v>0</v>
      </c>
      <c r="X332" s="76">
        <f>W332/$E332*100</f>
        <v>0</v>
      </c>
      <c r="Y332" s="76">
        <f t="shared" si="425"/>
        <v>0</v>
      </c>
      <c r="Z332" s="76">
        <f t="shared" si="425"/>
        <v>0</v>
      </c>
      <c r="AA332" s="76" t="e">
        <f>V332/Y332</f>
        <v>#DIV/0!</v>
      </c>
      <c r="AB332" s="76" t="e">
        <f>V332/Z332</f>
        <v>#DIV/0!</v>
      </c>
      <c r="AC332" s="76">
        <f t="shared" si="426"/>
        <v>7.5049999999999999</v>
      </c>
      <c r="AD332" s="76">
        <f t="shared" si="426"/>
        <v>0</v>
      </c>
      <c r="AE332" s="76" t="e">
        <f>AC332/AD332</f>
        <v>#DIV/0!</v>
      </c>
      <c r="AF332" s="76">
        <f t="shared" si="427"/>
        <v>0</v>
      </c>
      <c r="AG332" s="76">
        <f t="shared" si="427"/>
        <v>0</v>
      </c>
      <c r="AH332" s="76">
        <f t="shared" si="427"/>
        <v>0</v>
      </c>
      <c r="AI332" s="76">
        <f t="shared" si="427"/>
        <v>0</v>
      </c>
      <c r="AJ332" s="76">
        <f t="shared" si="427"/>
        <v>0</v>
      </c>
      <c r="AK332" s="76">
        <f t="shared" si="427"/>
        <v>0</v>
      </c>
      <c r="AL332" s="76">
        <f t="shared" si="427"/>
        <v>0</v>
      </c>
      <c r="AM332" s="76">
        <f t="shared" si="427"/>
        <v>0</v>
      </c>
      <c r="AN332" s="76">
        <f>E332/D332*100</f>
        <v>1269.0999999999999</v>
      </c>
      <c r="AO332" s="31"/>
      <c r="AP332" s="74" t="s">
        <v>102</v>
      </c>
      <c r="AQ332" s="46">
        <v>100</v>
      </c>
      <c r="AR332" s="76">
        <v>1269.0999999999999</v>
      </c>
      <c r="AS332" s="76">
        <v>303.61244019138758</v>
      </c>
      <c r="AT332" s="76">
        <v>0</v>
      </c>
      <c r="AU332" s="76">
        <v>0</v>
      </c>
      <c r="AV332" s="76">
        <v>0.3</v>
      </c>
      <c r="AW332" s="76">
        <v>5.0999999999999996</v>
      </c>
      <c r="AX332" s="76">
        <v>79</v>
      </c>
      <c r="AY332" s="76">
        <v>1264</v>
      </c>
      <c r="AZ332" s="76">
        <v>0</v>
      </c>
      <c r="BA332" s="76">
        <v>0</v>
      </c>
      <c r="BB332" s="76">
        <v>0</v>
      </c>
      <c r="BC332" s="76">
        <v>0</v>
      </c>
      <c r="BD332" s="76">
        <v>0.68</v>
      </c>
      <c r="BE332" s="76">
        <v>0</v>
      </c>
      <c r="BF332" s="76">
        <v>0</v>
      </c>
      <c r="BG332" s="76">
        <v>0</v>
      </c>
      <c r="BH332" s="76">
        <v>0</v>
      </c>
      <c r="BI332" s="76">
        <v>79</v>
      </c>
      <c r="BJ332" s="76">
        <v>0</v>
      </c>
      <c r="BK332" s="76">
        <v>0</v>
      </c>
      <c r="BL332" s="76">
        <v>0</v>
      </c>
      <c r="BM332" s="76">
        <v>0</v>
      </c>
      <c r="BN332" s="76">
        <v>0</v>
      </c>
      <c r="BO332" s="76">
        <v>0</v>
      </c>
      <c r="BP332" s="76">
        <v>0</v>
      </c>
      <c r="BQ332" s="76">
        <v>0</v>
      </c>
      <c r="BR332" s="76">
        <v>0</v>
      </c>
    </row>
    <row r="333" spans="1:70" s="77" customFormat="1">
      <c r="A333" s="46"/>
      <c r="C333" s="88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  <c r="AC333" s="79"/>
      <c r="AD333" s="79"/>
      <c r="AE333" s="79"/>
      <c r="AF333" s="79"/>
      <c r="AG333" s="79"/>
      <c r="AH333" s="79"/>
      <c r="AI333" s="79"/>
      <c r="AJ333" s="79"/>
      <c r="AK333" s="79"/>
      <c r="AL333" s="79"/>
      <c r="AM333" s="79"/>
      <c r="AN333" s="79"/>
      <c r="BC333" s="76">
        <f>BB333*8.36</f>
        <v>0</v>
      </c>
      <c r="BR333" s="79"/>
    </row>
    <row r="334" spans="1:70" s="46" customFormat="1">
      <c r="B334" s="77"/>
      <c r="C334" s="78" t="s">
        <v>26</v>
      </c>
      <c r="D334" s="77">
        <f>SUM(D315:D333)</f>
        <v>522.50000000000011</v>
      </c>
      <c r="E334" s="79">
        <f>SUM(E315:E333)</f>
        <v>2810.9205693333329</v>
      </c>
      <c r="F334" s="79">
        <f>SUM(F315:F333)</f>
        <v>673.86282519936208</v>
      </c>
      <c r="G334" s="79">
        <f>SUM(G315:G333)</f>
        <v>22.6005</v>
      </c>
      <c r="H334" s="79">
        <f>SUM(H315:H333)</f>
        <v>836.21849999999995</v>
      </c>
      <c r="I334" s="80">
        <f>H334/$E334*100</f>
        <v>29.748919593210925</v>
      </c>
      <c r="J334" s="79">
        <f>SUM(J315:J333)</f>
        <v>24.579220000000003</v>
      </c>
      <c r="K334" s="79">
        <f>SUM(K315:K333)</f>
        <v>417.84674000000007</v>
      </c>
      <c r="L334" s="80">
        <f>K334/$E334*100</f>
        <v>14.865120863201801</v>
      </c>
      <c r="M334" s="79">
        <f>SUM(M315:M333)</f>
        <v>91.550213333333332</v>
      </c>
      <c r="N334" s="79">
        <f>SUM(N315:N333)</f>
        <v>1464.8034133333333</v>
      </c>
      <c r="O334" s="80">
        <f>N334/$E334*100</f>
        <v>52.11116348551753</v>
      </c>
      <c r="P334" s="79">
        <f>SUM(P315:P333)</f>
        <v>0</v>
      </c>
      <c r="Q334" s="79">
        <f>SUM(Q315:Q333)</f>
        <v>0</v>
      </c>
      <c r="R334" s="79">
        <f>SUM(R315:R333)</f>
        <v>8.1051200000000012</v>
      </c>
      <c r="S334" s="79">
        <f>SUM(S315:S333)</f>
        <v>67.758803200000003</v>
      </c>
      <c r="T334" s="80">
        <f>S334/$E334*100</f>
        <v>2.4105556001559441</v>
      </c>
      <c r="U334" s="79">
        <f>SUM(U315:U333)</f>
        <v>3.3876241666666655</v>
      </c>
      <c r="V334" s="79">
        <f>SUM(V315:V333)</f>
        <v>11.702500000000001</v>
      </c>
      <c r="W334" s="79">
        <f>SUM(W315:W333)</f>
        <v>432.99249999999995</v>
      </c>
      <c r="X334" s="80">
        <f>W334/$E334*100</f>
        <v>15.403939361498676</v>
      </c>
      <c r="Y334" s="79">
        <f>SUM(Y315:Y333)</f>
        <v>5.1218000000000004</v>
      </c>
      <c r="Z334" s="79">
        <f>SUM(Z315:Z333)</f>
        <v>0.79966666666666619</v>
      </c>
      <c r="AA334" s="79">
        <f>V334/Y334</f>
        <v>2.2848412667421609</v>
      </c>
      <c r="AB334" s="79">
        <f>V334/Z334</f>
        <v>14.634222592746987</v>
      </c>
      <c r="AC334" s="79">
        <f>SUM(AC315:AC333)</f>
        <v>15.086953333333334</v>
      </c>
      <c r="AD334" s="79">
        <f>SUM(AD315:AD333)</f>
        <v>14.1563</v>
      </c>
      <c r="AE334" s="79">
        <f>AC334/AD334</f>
        <v>1.065741283621662</v>
      </c>
      <c r="AF334" s="79">
        <f t="shared" ref="AF334:AM334" si="428">SUM(AF315:AF333)</f>
        <v>34.092476000000005</v>
      </c>
      <c r="AG334" s="79">
        <f t="shared" si="428"/>
        <v>0.61418720000000004</v>
      </c>
      <c r="AH334" s="79">
        <f t="shared" si="428"/>
        <v>0.64524714666666627</v>
      </c>
      <c r="AI334" s="79">
        <f t="shared" si="428"/>
        <v>4.8980426666666661</v>
      </c>
      <c r="AJ334" s="79">
        <f t="shared" si="428"/>
        <v>0.43313904000000003</v>
      </c>
      <c r="AK334" s="79">
        <f t="shared" si="428"/>
        <v>77.710186666666615</v>
      </c>
      <c r="AL334" s="79">
        <f t="shared" si="428"/>
        <v>136.09320000000002</v>
      </c>
      <c r="AM334" s="79">
        <f t="shared" si="428"/>
        <v>80.03840000000001</v>
      </c>
      <c r="AN334" s="79">
        <f>E334/D334*100</f>
        <v>537.97522858054208</v>
      </c>
      <c r="BR334" s="79"/>
    </row>
    <row r="335" spans="1:70" s="46" customFormat="1">
      <c r="B335" s="77"/>
      <c r="C335" s="78" t="s">
        <v>3</v>
      </c>
      <c r="D335" s="77"/>
      <c r="E335" s="80">
        <f>SUM(G335,J335,M335,R335)</f>
        <v>2786.6274565333333</v>
      </c>
      <c r="F335" s="81"/>
      <c r="G335" s="80">
        <f>G334*37</f>
        <v>836.21850000000006</v>
      </c>
      <c r="H335" s="80"/>
      <c r="I335" s="80"/>
      <c r="J335" s="80">
        <f>J334*17</f>
        <v>417.84674000000007</v>
      </c>
      <c r="K335" s="80"/>
      <c r="L335" s="80"/>
      <c r="M335" s="80">
        <f>M334*16</f>
        <v>1464.8034133333333</v>
      </c>
      <c r="N335" s="81"/>
      <c r="O335" s="80"/>
      <c r="P335" s="81"/>
      <c r="Q335" s="79"/>
      <c r="R335" s="80">
        <f>R334*8.36</f>
        <v>67.758803200000003</v>
      </c>
      <c r="S335" s="81"/>
      <c r="T335" s="80"/>
      <c r="U335" s="79"/>
      <c r="V335" s="79"/>
      <c r="W335" s="79"/>
      <c r="X335" s="80"/>
      <c r="Y335" s="79"/>
      <c r="Z335" s="79"/>
      <c r="AA335" s="79"/>
      <c r="AB335" s="79"/>
      <c r="AC335" s="79"/>
      <c r="AD335" s="79"/>
      <c r="AE335" s="79"/>
      <c r="AF335" s="79"/>
      <c r="AG335" s="79"/>
      <c r="AH335" s="79"/>
      <c r="AI335" s="79"/>
      <c r="AJ335" s="79"/>
      <c r="AK335" s="79"/>
      <c r="AL335" s="79"/>
      <c r="AM335" s="79"/>
      <c r="AN335" s="79"/>
      <c r="BR335" s="76"/>
    </row>
    <row r="336" spans="1:70" s="46" customFormat="1">
      <c r="B336" s="77"/>
      <c r="C336" s="78" t="s">
        <v>46</v>
      </c>
      <c r="D336" s="77"/>
      <c r="E336" s="79"/>
      <c r="F336" s="79"/>
      <c r="G336" s="81">
        <f>G335/$E335*100</f>
        <v>30.008263144018777</v>
      </c>
      <c r="H336" s="81"/>
      <c r="I336" s="80"/>
      <c r="J336" s="81">
        <f>J335/$E335*100</f>
        <v>14.994711224148229</v>
      </c>
      <c r="K336" s="81"/>
      <c r="L336" s="80"/>
      <c r="M336" s="81">
        <f>M335/$E335*100</f>
        <v>52.565455418127641</v>
      </c>
      <c r="N336" s="79"/>
      <c r="O336" s="80"/>
      <c r="P336" s="79"/>
      <c r="Q336" s="79"/>
      <c r="R336" s="81">
        <f>R335/$E335*100</f>
        <v>2.431570213705367</v>
      </c>
      <c r="S336" s="79"/>
      <c r="T336" s="80"/>
      <c r="U336" s="79"/>
      <c r="V336" s="79"/>
      <c r="W336" s="79"/>
      <c r="X336" s="80"/>
      <c r="Y336" s="79"/>
      <c r="Z336" s="79"/>
      <c r="AA336" s="79"/>
      <c r="AB336" s="79"/>
      <c r="AC336" s="79"/>
      <c r="AD336" s="79"/>
      <c r="AE336" s="79"/>
      <c r="AF336" s="79"/>
      <c r="AG336" s="79"/>
      <c r="AH336" s="79"/>
      <c r="AI336" s="79"/>
      <c r="AJ336" s="79"/>
      <c r="AK336" s="79"/>
      <c r="AL336" s="79"/>
      <c r="AM336" s="79"/>
      <c r="AN336" s="79"/>
      <c r="BR336" s="76"/>
    </row>
    <row r="337" spans="1:71" s="46" customFormat="1">
      <c r="A337" s="77"/>
      <c r="B337" s="77"/>
      <c r="C337" s="78" t="s">
        <v>47</v>
      </c>
      <c r="D337" s="82">
        <f>E335/D334*100</f>
        <v>533.3258290015948</v>
      </c>
      <c r="E337" s="79"/>
      <c r="F337" s="79"/>
      <c r="K337" s="79"/>
      <c r="L337" s="80"/>
      <c r="M337" s="79"/>
      <c r="N337" s="79"/>
      <c r="O337" s="80">
        <f>SUM(M336:R336)</f>
        <v>54.997025631833012</v>
      </c>
      <c r="P337" s="79"/>
      <c r="Q337" s="79"/>
      <c r="R337" s="79"/>
      <c r="S337" s="79"/>
      <c r="T337" s="79"/>
      <c r="U337" s="79"/>
      <c r="V337" s="79"/>
      <c r="W337" s="79"/>
      <c r="X337" s="80"/>
      <c r="Y337" s="79"/>
      <c r="Z337" s="79"/>
      <c r="AA337" s="79"/>
      <c r="AB337" s="79"/>
      <c r="AC337" s="79"/>
      <c r="AD337" s="79"/>
      <c r="AE337" s="79"/>
      <c r="AF337" s="79"/>
      <c r="AG337" s="79"/>
      <c r="AH337" s="79"/>
      <c r="AI337" s="79"/>
      <c r="AJ337" s="79"/>
      <c r="AK337" s="79"/>
      <c r="AL337" s="79"/>
      <c r="AM337" s="79"/>
      <c r="AN337" s="79"/>
      <c r="BR337" s="76"/>
    </row>
    <row r="338" spans="1:71" s="46" customFormat="1">
      <c r="A338" s="77"/>
      <c r="B338" s="77"/>
      <c r="C338" s="78"/>
      <c r="D338" s="77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  <c r="AA338" s="76"/>
      <c r="AB338" s="76"/>
      <c r="AC338" s="76"/>
      <c r="AD338" s="76"/>
      <c r="AE338" s="76"/>
      <c r="AF338" s="76"/>
      <c r="AG338" s="76"/>
      <c r="AH338" s="76"/>
      <c r="AI338" s="76"/>
      <c r="AJ338" s="76"/>
      <c r="AK338" s="76"/>
      <c r="AL338" s="76"/>
      <c r="AM338" s="76"/>
      <c r="AN338" s="76"/>
      <c r="BR338" s="76"/>
    </row>
    <row r="339" spans="1:71" s="77" customFormat="1">
      <c r="A339" s="46"/>
      <c r="C339" s="88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  <c r="AC339" s="79"/>
      <c r="AD339" s="79"/>
      <c r="AE339" s="79"/>
      <c r="AF339" s="79"/>
      <c r="AG339" s="79"/>
      <c r="AH339" s="79"/>
      <c r="AI339" s="79"/>
      <c r="AJ339" s="79"/>
      <c r="AK339" s="79"/>
      <c r="AL339" s="79"/>
      <c r="BR339" s="79"/>
    </row>
    <row r="340" spans="1:71">
      <c r="A340" s="48" t="s">
        <v>0</v>
      </c>
      <c r="B340" s="48" t="s">
        <v>48</v>
      </c>
      <c r="C340" s="48" t="s">
        <v>2</v>
      </c>
      <c r="D340" s="112" t="s">
        <v>3</v>
      </c>
      <c r="E340" s="112" t="s">
        <v>28</v>
      </c>
      <c r="F340" s="49" t="s">
        <v>40</v>
      </c>
      <c r="G340" s="49" t="s">
        <v>4</v>
      </c>
      <c r="H340" s="49" t="s">
        <v>5</v>
      </c>
      <c r="I340" s="113" t="s">
        <v>29</v>
      </c>
      <c r="J340" s="49" t="s">
        <v>41</v>
      </c>
      <c r="K340" s="49" t="s">
        <v>42</v>
      </c>
      <c r="L340" s="113" t="s">
        <v>43</v>
      </c>
      <c r="M340" s="49" t="s">
        <v>6</v>
      </c>
      <c r="N340" s="49" t="s">
        <v>7</v>
      </c>
      <c r="O340" s="113" t="s">
        <v>44</v>
      </c>
      <c r="P340" s="113" t="s">
        <v>258</v>
      </c>
      <c r="Q340" s="49" t="s">
        <v>10</v>
      </c>
      <c r="R340" s="49" t="s">
        <v>11</v>
      </c>
      <c r="S340" s="49" t="s">
        <v>62</v>
      </c>
      <c r="T340" s="49" t="s">
        <v>63</v>
      </c>
      <c r="U340" s="113" t="s">
        <v>64</v>
      </c>
      <c r="V340" s="49" t="s">
        <v>12</v>
      </c>
      <c r="W340" s="49" t="s">
        <v>13</v>
      </c>
      <c r="X340" s="49" t="s">
        <v>49</v>
      </c>
      <c r="Y340" s="49" t="s">
        <v>50</v>
      </c>
      <c r="Z340" s="49" t="s">
        <v>14</v>
      </c>
      <c r="AA340" s="49" t="s">
        <v>15</v>
      </c>
      <c r="AB340" s="49" t="s">
        <v>30</v>
      </c>
      <c r="AC340" s="49" t="s">
        <v>31</v>
      </c>
      <c r="AD340" s="49" t="s">
        <v>18</v>
      </c>
      <c r="AE340" s="49" t="s">
        <v>17</v>
      </c>
      <c r="AF340" s="49" t="s">
        <v>51</v>
      </c>
      <c r="AG340" s="49" t="s">
        <v>16</v>
      </c>
      <c r="AH340" s="49" t="s">
        <v>19</v>
      </c>
      <c r="AI340" s="49" t="s">
        <v>20</v>
      </c>
      <c r="AJ340" s="49" t="s">
        <v>21</v>
      </c>
      <c r="AK340" s="49" t="s">
        <v>22</v>
      </c>
      <c r="AL340" s="49" t="s">
        <v>23</v>
      </c>
      <c r="AM340" s="49" t="s">
        <v>24</v>
      </c>
      <c r="AN340" s="46" t="s">
        <v>58</v>
      </c>
      <c r="AO340" s="49"/>
      <c r="AP340" s="49"/>
      <c r="AQ340" s="49"/>
      <c r="AR340" s="49"/>
      <c r="AS340" s="49"/>
      <c r="AT340" s="49"/>
      <c r="AU340" s="49"/>
      <c r="AW340" s="49"/>
      <c r="BR340" s="48"/>
      <c r="BS340" s="49"/>
    </row>
    <row r="341" spans="1:71">
      <c r="A341" s="48">
        <v>1</v>
      </c>
      <c r="B341" s="48" t="s">
        <v>52</v>
      </c>
      <c r="C341" s="49">
        <f>D13</f>
        <v>522.50000000000011</v>
      </c>
      <c r="D341" s="112">
        <f>H341+K341+N341+T341</f>
        <v>2786.6726645423491</v>
      </c>
      <c r="E341" s="112">
        <f>D341/4.18</f>
        <v>666.66810156515533</v>
      </c>
      <c r="F341" s="49">
        <f>D341/C341*100</f>
        <v>533.33448125212408</v>
      </c>
      <c r="G341" s="49">
        <f>G13</f>
        <v>22.599160774325011</v>
      </c>
      <c r="H341" s="49">
        <f>G341*37</f>
        <v>836.16894865002541</v>
      </c>
      <c r="I341" s="113">
        <f>H341/$D341*100</f>
        <v>30.00599816725687</v>
      </c>
      <c r="J341" s="49">
        <f>J13</f>
        <v>24.58116132128589</v>
      </c>
      <c r="K341" s="49">
        <f>J341*17</f>
        <v>417.87974246186013</v>
      </c>
      <c r="L341" s="113">
        <f>K341/$D341*100</f>
        <v>14.995652262246878</v>
      </c>
      <c r="M341" s="49">
        <f>M13</f>
        <v>91.053436067244022</v>
      </c>
      <c r="N341" s="49">
        <f>M341*16</f>
        <v>1456.8549770759043</v>
      </c>
      <c r="O341" s="113">
        <f>N341/$D341*100</f>
        <v>52.279372299909554</v>
      </c>
      <c r="P341" s="113">
        <f>O16</f>
        <v>54.998349570496259</v>
      </c>
      <c r="Q341" s="49">
        <f>P13</f>
        <v>0</v>
      </c>
      <c r="R341" s="49">
        <f>Q13</f>
        <v>0</v>
      </c>
      <c r="S341" s="49">
        <f>R13</f>
        <v>9.0632770759042298</v>
      </c>
      <c r="T341" s="49">
        <f t="shared" ref="T341:T363" si="429">S341*8.36</f>
        <v>75.768996354559363</v>
      </c>
      <c r="U341" s="113">
        <f>T341/$D341*100</f>
        <v>2.7189772705867048</v>
      </c>
      <c r="V341" s="49">
        <f t="shared" ref="V341:AN341" si="430">U13</f>
        <v>1.9926644663779931</v>
      </c>
      <c r="W341" s="49">
        <f t="shared" si="430"/>
        <v>6.9122225380057367</v>
      </c>
      <c r="X341" s="49">
        <f t="shared" si="430"/>
        <v>255.7522339062123</v>
      </c>
      <c r="Y341" s="49">
        <f t="shared" si="430"/>
        <v>9.1497086344774097</v>
      </c>
      <c r="Z341" s="49">
        <f t="shared" si="430"/>
        <v>5.6451402659731347</v>
      </c>
      <c r="AA341" s="49">
        <f t="shared" si="430"/>
        <v>5.8652080274552905</v>
      </c>
      <c r="AB341" s="49">
        <f t="shared" si="430"/>
        <v>1.224455409845193</v>
      </c>
      <c r="AC341" s="49">
        <f t="shared" si="430"/>
        <v>1.1785127664098745</v>
      </c>
      <c r="AD341" s="49">
        <f t="shared" si="430"/>
        <v>37.594490117167602</v>
      </c>
      <c r="AE341" s="49">
        <f t="shared" si="430"/>
        <v>2.2041439633214468</v>
      </c>
      <c r="AF341" s="49">
        <f t="shared" si="430"/>
        <v>17.056277059378683</v>
      </c>
      <c r="AG341" s="49">
        <f t="shared" si="430"/>
        <v>18.77246418412593</v>
      </c>
      <c r="AH341" s="49">
        <f t="shared" si="430"/>
        <v>0.79107335710646964</v>
      </c>
      <c r="AI341" s="49">
        <f t="shared" si="430"/>
        <v>8.265057019331314</v>
      </c>
      <c r="AJ341" s="49">
        <f t="shared" si="430"/>
        <v>1.6333965376593906</v>
      </c>
      <c r="AK341" s="49">
        <f t="shared" si="430"/>
        <v>1.5927448549364087</v>
      </c>
      <c r="AL341" s="49">
        <f t="shared" si="430"/>
        <v>32.072543555781962</v>
      </c>
      <c r="AM341" s="49">
        <f t="shared" si="430"/>
        <v>62.178788588894548</v>
      </c>
      <c r="AN341" s="49">
        <f t="shared" si="430"/>
        <v>80.079085379521146</v>
      </c>
      <c r="AO341" s="49"/>
      <c r="AP341" s="49"/>
      <c r="AQ341" s="49"/>
      <c r="AR341" s="49"/>
      <c r="AS341" s="49"/>
      <c r="AT341" s="49"/>
      <c r="AV341" s="49"/>
      <c r="BR341" s="48"/>
      <c r="BS341" s="49"/>
    </row>
    <row r="342" spans="1:71">
      <c r="A342" s="48">
        <v>1</v>
      </c>
      <c r="B342" s="48" t="s">
        <v>53</v>
      </c>
      <c r="C342" s="49">
        <f>D78</f>
        <v>522.5</v>
      </c>
      <c r="D342" s="112">
        <f>H342+K342+N342+T342</f>
        <v>2786.6748744000001</v>
      </c>
      <c r="E342" s="112">
        <f>D342/4.18</f>
        <v>666.66863023923452</v>
      </c>
      <c r="F342" s="49">
        <f>D342/C342*100</f>
        <v>533.33490419138764</v>
      </c>
      <c r="G342" s="49">
        <f>G78</f>
        <v>22.596899999999998</v>
      </c>
      <c r="H342" s="49">
        <f>G342*37</f>
        <v>836.08529999999996</v>
      </c>
      <c r="I342" s="113">
        <f>H342/$D342*100</f>
        <v>30.00297263526366</v>
      </c>
      <c r="J342" s="49">
        <f>J78</f>
        <v>24.580682857142861</v>
      </c>
      <c r="K342" s="49">
        <f>J342*17</f>
        <v>417.87160857142862</v>
      </c>
      <c r="L342" s="113">
        <f>K342/$D342*100</f>
        <v>14.995348485402364</v>
      </c>
      <c r="M342" s="49">
        <f>M78</f>
        <v>92.001688571428588</v>
      </c>
      <c r="N342" s="49">
        <f>M342*16</f>
        <v>1472.0270171428574</v>
      </c>
      <c r="O342" s="113">
        <f>N342/$D342*100</f>
        <v>52.823780436883581</v>
      </c>
      <c r="P342" s="113">
        <f>O82</f>
        <v>55.00167887933398</v>
      </c>
      <c r="Q342" s="49">
        <f>P78</f>
        <v>0</v>
      </c>
      <c r="R342" s="49">
        <f>Q78</f>
        <v>0</v>
      </c>
      <c r="S342" s="49">
        <f>R78</f>
        <v>7.2596828571428569</v>
      </c>
      <c r="T342" s="49">
        <f t="shared" si="429"/>
        <v>60.690948685714282</v>
      </c>
      <c r="U342" s="113">
        <f>T342/$D342*100</f>
        <v>2.1778984424504011</v>
      </c>
      <c r="V342" s="49">
        <f t="shared" ref="V342:AN342" si="431">U78</f>
        <v>2.5839025000000002</v>
      </c>
      <c r="W342" s="49">
        <f t="shared" si="431"/>
        <v>6.2315699999999996</v>
      </c>
      <c r="X342" s="49">
        <f t="shared" si="431"/>
        <v>230.56809000000001</v>
      </c>
      <c r="Y342" s="49">
        <f t="shared" si="431"/>
        <v>8.2443595198415487</v>
      </c>
      <c r="Z342" s="49">
        <f t="shared" si="431"/>
        <v>7.2785999999999991</v>
      </c>
      <c r="AA342" s="49">
        <f t="shared" si="431"/>
        <v>4.7286999999999999</v>
      </c>
      <c r="AB342" s="49">
        <f t="shared" si="431"/>
        <v>0.8561495342510923</v>
      </c>
      <c r="AC342" s="49">
        <f t="shared" si="431"/>
        <v>1.3178188508469557</v>
      </c>
      <c r="AD342" s="49">
        <f t="shared" si="431"/>
        <v>22.712432857142858</v>
      </c>
      <c r="AE342" s="49">
        <f t="shared" si="431"/>
        <v>13.783200000000003</v>
      </c>
      <c r="AF342" s="49">
        <f t="shared" si="431"/>
        <v>1.6478345273334822</v>
      </c>
      <c r="AG342" s="49">
        <f t="shared" si="431"/>
        <v>12.78</v>
      </c>
      <c r="AH342" s="49">
        <f t="shared" si="431"/>
        <v>4.4170428571428575</v>
      </c>
      <c r="AI342" s="49">
        <f t="shared" si="431"/>
        <v>3.1588714285714286</v>
      </c>
      <c r="AJ342" s="49">
        <f t="shared" si="431"/>
        <v>23.128285714285717</v>
      </c>
      <c r="AK342" s="49">
        <f t="shared" si="431"/>
        <v>4.5600000000000002E-2</v>
      </c>
      <c r="AL342" s="49">
        <f t="shared" si="431"/>
        <v>3370.280285714286</v>
      </c>
      <c r="AM342" s="49">
        <f t="shared" si="431"/>
        <v>48.9</v>
      </c>
      <c r="AN342" s="49">
        <f t="shared" si="431"/>
        <v>80.019300000000015</v>
      </c>
      <c r="AO342" s="49"/>
      <c r="AP342" s="49"/>
      <c r="AQ342" s="49"/>
      <c r="AR342" s="49"/>
      <c r="AS342" s="49"/>
      <c r="AT342" s="49"/>
      <c r="AV342" s="49"/>
      <c r="BR342" s="48"/>
      <c r="BS342" s="49"/>
    </row>
    <row r="343" spans="1:71">
      <c r="A343" s="114">
        <v>1</v>
      </c>
      <c r="B343" s="114" t="s">
        <v>54</v>
      </c>
      <c r="C343" s="115">
        <f>D106</f>
        <v>522.45999999999992</v>
      </c>
      <c r="D343" s="116">
        <f>H343+K343+N343+T343</f>
        <v>2786.4463137142852</v>
      </c>
      <c r="E343" s="116">
        <f>D343/4.18</f>
        <v>666.61395064935061</v>
      </c>
      <c r="F343" s="115">
        <f>D343/C343*100</f>
        <v>533.33198976271592</v>
      </c>
      <c r="G343" s="115">
        <f>G106</f>
        <v>22.593445714285714</v>
      </c>
      <c r="H343" s="115">
        <f>G343*37</f>
        <v>835.95749142857142</v>
      </c>
      <c r="I343" s="117">
        <f>H343/$D343*100</f>
        <v>30.000846860539522</v>
      </c>
      <c r="J343" s="115">
        <f>J106</f>
        <v>24.578397142857142</v>
      </c>
      <c r="K343" s="115">
        <f>J343*17</f>
        <v>417.83275142857144</v>
      </c>
      <c r="L343" s="117">
        <f>K343/$D343*100</f>
        <v>14.995183986574196</v>
      </c>
      <c r="M343" s="115">
        <f>M106</f>
        <v>92.171751428571426</v>
      </c>
      <c r="N343" s="115">
        <f>M343*16</f>
        <v>1474.7480228571428</v>
      </c>
      <c r="O343" s="117">
        <f>N343/$D343*100</f>
        <v>52.925764820902977</v>
      </c>
      <c r="P343" s="117">
        <f>O109</f>
        <v>55.003969152886306</v>
      </c>
      <c r="Q343" s="115">
        <f>P106</f>
        <v>0</v>
      </c>
      <c r="R343" s="115">
        <f>Q106</f>
        <v>0</v>
      </c>
      <c r="S343" s="115">
        <f>R106</f>
        <v>6.9267999999999974</v>
      </c>
      <c r="T343" s="115">
        <f t="shared" si="429"/>
        <v>57.908047999999972</v>
      </c>
      <c r="U343" s="117">
        <f>T343/$D343*100</f>
        <v>2.0782043319833261</v>
      </c>
      <c r="V343" s="115">
        <f t="shared" ref="V343:AN343" si="432">U106</f>
        <v>1.7546075000000005</v>
      </c>
      <c r="W343" s="115">
        <f t="shared" si="432"/>
        <v>12.306100000000001</v>
      </c>
      <c r="X343" s="115">
        <f t="shared" si="432"/>
        <v>455.32569999999998</v>
      </c>
      <c r="Y343" s="115" t="e">
        <f t="shared" si="432"/>
        <v>#DIV/0!</v>
      </c>
      <c r="Z343" s="115">
        <f t="shared" si="432"/>
        <v>5.7302999999999997</v>
      </c>
      <c r="AA343" s="115">
        <f t="shared" si="432"/>
        <v>1.0395714285714288</v>
      </c>
      <c r="AB343" s="115" t="e">
        <f t="shared" si="432"/>
        <v>#DIV/0!</v>
      </c>
      <c r="AC343" s="115" t="e">
        <f t="shared" si="432"/>
        <v>#DIV/0!</v>
      </c>
      <c r="AD343" s="115">
        <f t="shared" si="432"/>
        <v>51.995459999999994</v>
      </c>
      <c r="AE343" s="115">
        <f t="shared" si="432"/>
        <v>1.0580142857142856</v>
      </c>
      <c r="AF343" s="115" t="e">
        <f t="shared" si="432"/>
        <v>#DIV/0!</v>
      </c>
      <c r="AG343" s="115">
        <f t="shared" si="432"/>
        <v>15.6966</v>
      </c>
      <c r="AH343" s="115">
        <f t="shared" si="432"/>
        <v>2.4885714285714284</v>
      </c>
      <c r="AI343" s="115">
        <f t="shared" si="432"/>
        <v>2.67456</v>
      </c>
      <c r="AJ343" s="115">
        <f t="shared" si="432"/>
        <v>68.217428571428542</v>
      </c>
      <c r="AK343" s="115">
        <f t="shared" si="432"/>
        <v>1.8239999999999999E-2</v>
      </c>
      <c r="AL343" s="115">
        <f t="shared" si="432"/>
        <v>1971.0924428571425</v>
      </c>
      <c r="AM343" s="115">
        <f t="shared" si="432"/>
        <v>20.2621</v>
      </c>
      <c r="AN343" s="115">
        <f t="shared" si="432"/>
        <v>80.000999999999991</v>
      </c>
      <c r="AO343" s="49"/>
      <c r="AP343" s="49"/>
      <c r="AQ343" s="49"/>
      <c r="AR343" s="49"/>
      <c r="AS343" s="49"/>
      <c r="AT343" s="49"/>
      <c r="AV343" s="49"/>
      <c r="BR343" s="48"/>
      <c r="BS343" s="49"/>
    </row>
    <row r="344" spans="1:71">
      <c r="A344" s="48">
        <v>1</v>
      </c>
      <c r="B344" s="48" t="s">
        <v>45</v>
      </c>
      <c r="C344" s="49">
        <f>AVERAGE(C341:C343)</f>
        <v>522.48666666666668</v>
      </c>
      <c r="D344" s="112">
        <f>AVERAGE(D341:D343)</f>
        <v>2786.5979508855448</v>
      </c>
      <c r="E344" s="112">
        <f>D344/4.18</f>
        <v>666.65022748458011</v>
      </c>
      <c r="F344" s="49">
        <f t="shared" ref="F344:S344" si="433">AVERAGE(F341:F343)</f>
        <v>533.33379173540914</v>
      </c>
      <c r="G344" s="49">
        <f t="shared" si="433"/>
        <v>22.596502162870241</v>
      </c>
      <c r="H344" s="49">
        <f t="shared" si="433"/>
        <v>836.07058002619897</v>
      </c>
      <c r="I344" s="113">
        <f t="shared" si="433"/>
        <v>30.003272554353348</v>
      </c>
      <c r="J344" s="49">
        <f t="shared" si="433"/>
        <v>24.580080440428631</v>
      </c>
      <c r="K344" s="49">
        <f t="shared" si="433"/>
        <v>417.86136748728677</v>
      </c>
      <c r="L344" s="113">
        <f t="shared" si="433"/>
        <v>14.995394911407812</v>
      </c>
      <c r="M344" s="49">
        <f t="shared" si="433"/>
        <v>91.742292022414688</v>
      </c>
      <c r="N344" s="49">
        <f t="shared" si="433"/>
        <v>1467.876672358635</v>
      </c>
      <c r="O344" s="113">
        <f t="shared" si="433"/>
        <v>52.67630585256537</v>
      </c>
      <c r="P344" s="113">
        <f t="shared" si="433"/>
        <v>55.001332534238848</v>
      </c>
      <c r="Q344" s="49">
        <f t="shared" si="433"/>
        <v>0</v>
      </c>
      <c r="R344" s="49">
        <f t="shared" si="433"/>
        <v>0</v>
      </c>
      <c r="S344" s="49">
        <f t="shared" si="433"/>
        <v>7.7499199776823611</v>
      </c>
      <c r="T344" s="49">
        <f t="shared" si="429"/>
        <v>64.78933101342453</v>
      </c>
      <c r="U344" s="113">
        <f t="shared" ref="U344:AN344" si="434">AVERAGE(U341:U343)</f>
        <v>2.3250266816734775</v>
      </c>
      <c r="V344" s="49">
        <f t="shared" si="434"/>
        <v>2.1103914887926645</v>
      </c>
      <c r="W344" s="49">
        <f t="shared" si="434"/>
        <v>8.4832975126685799</v>
      </c>
      <c r="X344" s="49">
        <f t="shared" si="434"/>
        <v>313.88200796873747</v>
      </c>
      <c r="Y344" s="49" t="e">
        <f t="shared" si="434"/>
        <v>#DIV/0!</v>
      </c>
      <c r="Z344" s="49">
        <f t="shared" si="434"/>
        <v>6.2180134219910448</v>
      </c>
      <c r="AA344" s="49">
        <f t="shared" si="434"/>
        <v>3.8778264853422399</v>
      </c>
      <c r="AB344" s="49" t="e">
        <f t="shared" si="434"/>
        <v>#DIV/0!</v>
      </c>
      <c r="AC344" s="49" t="e">
        <f t="shared" si="434"/>
        <v>#DIV/0!</v>
      </c>
      <c r="AD344" s="49">
        <f t="shared" si="434"/>
        <v>37.434127658103485</v>
      </c>
      <c r="AE344" s="49">
        <f t="shared" si="434"/>
        <v>5.6817860830119118</v>
      </c>
      <c r="AF344" s="49" t="e">
        <f t="shared" si="434"/>
        <v>#DIV/0!</v>
      </c>
      <c r="AG344" s="49">
        <f t="shared" si="434"/>
        <v>15.749688061375309</v>
      </c>
      <c r="AH344" s="49">
        <f t="shared" si="434"/>
        <v>2.5655625476069184</v>
      </c>
      <c r="AI344" s="49">
        <f t="shared" si="434"/>
        <v>4.6994961493009137</v>
      </c>
      <c r="AJ344" s="49">
        <f t="shared" si="434"/>
        <v>30.993036941124547</v>
      </c>
      <c r="AK344" s="49">
        <f t="shared" si="434"/>
        <v>0.55219495164546961</v>
      </c>
      <c r="AL344" s="49">
        <f t="shared" si="434"/>
        <v>1791.1484240424033</v>
      </c>
      <c r="AM344" s="49">
        <f t="shared" si="434"/>
        <v>43.780296196298188</v>
      </c>
      <c r="AN344" s="49">
        <f t="shared" si="434"/>
        <v>80.033128459840384</v>
      </c>
      <c r="AO344" s="49"/>
      <c r="AP344" s="49"/>
      <c r="AQ344" s="49"/>
      <c r="AR344" s="49"/>
      <c r="AS344" s="49"/>
      <c r="AT344" s="49"/>
      <c r="AV344" s="49"/>
      <c r="BR344" s="48"/>
      <c r="BS344" s="49"/>
    </row>
    <row r="345" spans="1:71">
      <c r="A345" s="70">
        <v>1</v>
      </c>
      <c r="B345" s="70" t="s">
        <v>26</v>
      </c>
      <c r="C345" s="72">
        <f>SUM(C341:C343)</f>
        <v>1567.46</v>
      </c>
      <c r="D345" s="71">
        <f>SUM(D341:D343)</f>
        <v>8359.793852656634</v>
      </c>
      <c r="E345" s="71">
        <f>D345/4.18</f>
        <v>1999.9506824537402</v>
      </c>
      <c r="F345" s="49">
        <f>D345/C345*100</f>
        <v>533.33379178139376</v>
      </c>
      <c r="G345" s="72">
        <f>SUM(G341:G343)</f>
        <v>67.789506488610726</v>
      </c>
      <c r="H345" s="49">
        <f>G345*37</f>
        <v>2508.2117400785969</v>
      </c>
      <c r="I345" s="73">
        <f>H345/$D345*100</f>
        <v>30.003272619952458</v>
      </c>
      <c r="J345" s="72">
        <f>SUM(J341:J343)</f>
        <v>73.740241321285893</v>
      </c>
      <c r="K345" s="49">
        <f>J345*17</f>
        <v>1253.5841024618601</v>
      </c>
      <c r="L345" s="73">
        <f>K345/$D345*100</f>
        <v>14.995394917106566</v>
      </c>
      <c r="M345" s="72">
        <f>SUM(M341:M343)</f>
        <v>275.22687606724406</v>
      </c>
      <c r="N345" s="49">
        <f>M345*16</f>
        <v>4403.630017075905</v>
      </c>
      <c r="O345" s="73">
        <f>N345/$D345*100</f>
        <v>52.676299137166978</v>
      </c>
      <c r="P345" s="73">
        <f>(N345+T345)/D345*100</f>
        <v>55.001332462940987</v>
      </c>
      <c r="Q345" s="72">
        <f>SUM(Q341:Q343)</f>
        <v>0</v>
      </c>
      <c r="R345" s="72">
        <f>SUM(R341:R343)</f>
        <v>0</v>
      </c>
      <c r="S345" s="72">
        <f>SUM(S341:S343)</f>
        <v>23.249759933047084</v>
      </c>
      <c r="T345" s="49">
        <f t="shared" si="429"/>
        <v>194.3679930402736</v>
      </c>
      <c r="U345" s="73">
        <f>T345/$D345*100</f>
        <v>2.3250333257740077</v>
      </c>
      <c r="V345" s="72">
        <f t="shared" ref="V345:AA345" si="435">SUM(V341:V343)</f>
        <v>6.3311744663779939</v>
      </c>
      <c r="W345" s="72">
        <f t="shared" si="435"/>
        <v>25.449892538005738</v>
      </c>
      <c r="X345" s="72">
        <f t="shared" si="435"/>
        <v>941.64602390621235</v>
      </c>
      <c r="Y345" s="72" t="e">
        <f t="shared" si="435"/>
        <v>#DIV/0!</v>
      </c>
      <c r="Z345" s="72">
        <f t="shared" si="435"/>
        <v>18.654040265973133</v>
      </c>
      <c r="AA345" s="72">
        <f t="shared" si="435"/>
        <v>11.63347945602672</v>
      </c>
      <c r="AB345" s="79">
        <f>W345/Z345</f>
        <v>1.3643099390339009</v>
      </c>
      <c r="AC345" s="79">
        <f>W345/AA345</f>
        <v>2.187642367376291</v>
      </c>
      <c r="AD345" s="72">
        <f>SUM(AD341:AD343)</f>
        <v>112.30238297431046</v>
      </c>
      <c r="AE345" s="72">
        <f>SUM(AE341:AE343)</f>
        <v>17.045358249035736</v>
      </c>
      <c r="AF345" s="79">
        <f>AD345/AE345</f>
        <v>6.5884436885134674</v>
      </c>
      <c r="AG345" s="72">
        <f t="shared" ref="AG345:AN345" si="436">SUM(AG341:AG343)</f>
        <v>47.249064184125928</v>
      </c>
      <c r="AH345" s="72">
        <f t="shared" si="436"/>
        <v>7.6966876428207556</v>
      </c>
      <c r="AI345" s="72">
        <f t="shared" si="436"/>
        <v>14.098488447902742</v>
      </c>
      <c r="AJ345" s="72">
        <f t="shared" si="436"/>
        <v>92.979110823373645</v>
      </c>
      <c r="AK345" s="72">
        <f t="shared" si="436"/>
        <v>1.6565848549364088</v>
      </c>
      <c r="AL345" s="72">
        <f t="shared" si="436"/>
        <v>5373.44527212721</v>
      </c>
      <c r="AM345" s="72">
        <f t="shared" si="436"/>
        <v>131.34088858889456</v>
      </c>
      <c r="AN345" s="72">
        <f t="shared" si="436"/>
        <v>240.09938537952115</v>
      </c>
      <c r="AO345" s="49"/>
      <c r="AP345" s="49"/>
      <c r="AQ345" s="49"/>
      <c r="AR345" s="49"/>
      <c r="AS345" s="49"/>
      <c r="AT345" s="49"/>
      <c r="AV345" s="49"/>
      <c r="BR345" s="48"/>
      <c r="BS345" s="49"/>
    </row>
    <row r="346" spans="1:71">
      <c r="B346" s="48"/>
      <c r="C346" s="49"/>
      <c r="D346" s="112"/>
      <c r="G346" s="49"/>
      <c r="I346" s="113"/>
      <c r="J346" s="49"/>
      <c r="L346" s="113"/>
      <c r="M346" s="49"/>
      <c r="O346" s="113"/>
      <c r="P346" s="113"/>
      <c r="T346" s="49">
        <f t="shared" si="429"/>
        <v>0</v>
      </c>
      <c r="U346" s="113"/>
      <c r="AM346" s="49"/>
      <c r="AN346" s="49"/>
      <c r="AO346" s="49"/>
      <c r="AP346" s="49"/>
      <c r="AQ346" s="49"/>
      <c r="AR346" s="49"/>
      <c r="AS346" s="49"/>
      <c r="AT346" s="49"/>
      <c r="AV346" s="49"/>
      <c r="BR346" s="48"/>
    </row>
    <row r="347" spans="1:71">
      <c r="A347" s="48">
        <v>2</v>
      </c>
      <c r="B347" s="48" t="s">
        <v>52</v>
      </c>
      <c r="C347" s="49">
        <f>D154</f>
        <v>522.49</v>
      </c>
      <c r="D347" s="112">
        <f>H347+K347+N347+T347</f>
        <v>2786.5147617333332</v>
      </c>
      <c r="E347" s="112">
        <f>D347/4.18</f>
        <v>666.63032577352476</v>
      </c>
      <c r="F347" s="49">
        <f>D347/C347*100</f>
        <v>533.31446759427615</v>
      </c>
      <c r="G347" s="49">
        <f>G154</f>
        <v>22.590609999999998</v>
      </c>
      <c r="H347" s="49">
        <f>G347*37</f>
        <v>835.8525699999999</v>
      </c>
      <c r="I347" s="113">
        <f>H347/$D347*100</f>
        <v>29.996344590690892</v>
      </c>
      <c r="J347" s="49">
        <f>J154</f>
        <v>24.594750000000001</v>
      </c>
      <c r="K347" s="49">
        <f>J347*17</f>
        <v>418.11075</v>
      </c>
      <c r="L347" s="113">
        <f>K347/$D347*100</f>
        <v>15.004792213622331</v>
      </c>
      <c r="M347" s="49">
        <f>M154</f>
        <v>90.055153333333323</v>
      </c>
      <c r="N347" s="49">
        <f>M347*16</f>
        <v>1440.8824533333332</v>
      </c>
      <c r="O347" s="113">
        <f>N347/$D347*100</f>
        <v>51.709126867752232</v>
      </c>
      <c r="P347" s="113">
        <f>O157</f>
        <v>54.998863195686766</v>
      </c>
      <c r="Q347" s="49">
        <f>P154</f>
        <v>0</v>
      </c>
      <c r="R347" s="49">
        <f>Q154</f>
        <v>0</v>
      </c>
      <c r="S347" s="49">
        <f>R154</f>
        <v>10.96519</v>
      </c>
      <c r="T347" s="49">
        <f t="shared" si="429"/>
        <v>91.668988399999989</v>
      </c>
      <c r="U347" s="113">
        <f>T347/$D347*100</f>
        <v>3.2897363279345377</v>
      </c>
      <c r="V347" s="49">
        <f t="shared" ref="V347:AN347" si="437">U154</f>
        <v>1.6478476666666666</v>
      </c>
      <c r="W347" s="49">
        <f t="shared" si="437"/>
        <v>5.2069000000000001</v>
      </c>
      <c r="X347" s="49">
        <f t="shared" si="437"/>
        <v>192.65530000000001</v>
      </c>
      <c r="Y347" s="49">
        <f t="shared" si="437"/>
        <v>6.8148344522686157</v>
      </c>
      <c r="Z347" s="49">
        <f t="shared" si="437"/>
        <v>6.2359999999999998</v>
      </c>
      <c r="AA347" s="49">
        <f t="shared" si="437"/>
        <v>6.0482666666666667</v>
      </c>
      <c r="AB347" s="49">
        <f t="shared" si="437"/>
        <v>0.8349743425272611</v>
      </c>
      <c r="AC347" s="49">
        <f t="shared" si="437"/>
        <v>0.86089127463515724</v>
      </c>
      <c r="AD347" s="49">
        <f t="shared" si="437"/>
        <v>9.7325733333333346</v>
      </c>
      <c r="AE347" s="49">
        <f t="shared" si="437"/>
        <v>51.288899999999998</v>
      </c>
      <c r="AF347" s="49">
        <f t="shared" si="437"/>
        <v>0.18975983757369205</v>
      </c>
      <c r="AG347" s="49">
        <f t="shared" si="437"/>
        <v>347.18800000000005</v>
      </c>
      <c r="AH347" s="49">
        <f t="shared" si="437"/>
        <v>0</v>
      </c>
      <c r="AI347" s="49">
        <f t="shared" si="437"/>
        <v>4.876926666666666</v>
      </c>
      <c r="AJ347" s="49">
        <f t="shared" si="437"/>
        <v>0.52066666666666661</v>
      </c>
      <c r="AK347" s="49">
        <f t="shared" si="437"/>
        <v>1.5617999999999999</v>
      </c>
      <c r="AL347" s="49">
        <f t="shared" si="437"/>
        <v>10.952666666666659</v>
      </c>
      <c r="AM347" s="49">
        <f t="shared" si="437"/>
        <v>190.88399999999999</v>
      </c>
      <c r="AN347" s="49">
        <f t="shared" si="437"/>
        <v>80.011700000000019</v>
      </c>
      <c r="AO347" s="49"/>
      <c r="AP347" s="49"/>
      <c r="AQ347" s="49"/>
      <c r="AR347" s="49"/>
      <c r="AS347" s="49"/>
      <c r="AT347" s="49"/>
      <c r="AV347" s="49"/>
      <c r="BR347" s="48"/>
    </row>
    <row r="348" spans="1:71">
      <c r="A348" s="48">
        <v>2</v>
      </c>
      <c r="B348" s="48" t="s">
        <v>53</v>
      </c>
      <c r="C348" s="49">
        <f>D183</f>
        <v>522.5</v>
      </c>
      <c r="D348" s="112">
        <f>H348+K348+N348+T348</f>
        <v>2786.6449645714288</v>
      </c>
      <c r="E348" s="112">
        <f>D348/4.18</f>
        <v>666.66147477785387</v>
      </c>
      <c r="F348" s="49">
        <f>D348/C348*100</f>
        <v>533.32917982228298</v>
      </c>
      <c r="G348" s="49">
        <f>G183</f>
        <v>22.594357142857138</v>
      </c>
      <c r="H348" s="49">
        <f>G348*37</f>
        <v>835.99121428571414</v>
      </c>
      <c r="I348" s="113">
        <f>H348/$D348*100</f>
        <v>29.999918357532323</v>
      </c>
      <c r="J348" s="49">
        <f>J183</f>
        <v>24.588228571428573</v>
      </c>
      <c r="K348" s="49">
        <f>J348*17</f>
        <v>417.99988571428571</v>
      </c>
      <c r="L348" s="113">
        <f>K348/$D348*100</f>
        <v>15.000112717214117</v>
      </c>
      <c r="M348" s="49">
        <f>M183</f>
        <v>93.06485714285715</v>
      </c>
      <c r="N348" s="49">
        <f>M348*16</f>
        <v>1489.0377142857144</v>
      </c>
      <c r="O348" s="113">
        <f>N348/$D348*100</f>
        <v>53.43478387871059</v>
      </c>
      <c r="P348" s="113">
        <f>O186</f>
        <v>54.999968925253548</v>
      </c>
      <c r="Q348" s="49">
        <f>P183</f>
        <v>0</v>
      </c>
      <c r="R348" s="49">
        <f>Q183</f>
        <v>0</v>
      </c>
      <c r="S348" s="49">
        <f>R183</f>
        <v>5.2172428571428577</v>
      </c>
      <c r="T348" s="49">
        <f t="shared" si="429"/>
        <v>43.616150285714291</v>
      </c>
      <c r="U348" s="113">
        <f>T348/$D348*100</f>
        <v>1.5651850465429571</v>
      </c>
      <c r="V348" s="49">
        <f t="shared" ref="V348:AN348" si="438">U183</f>
        <v>2.6654500000000003</v>
      </c>
      <c r="W348" s="49">
        <f t="shared" si="438"/>
        <v>6.9814700000000007</v>
      </c>
      <c r="X348" s="49">
        <f t="shared" si="438"/>
        <v>258.31439</v>
      </c>
      <c r="Y348" s="49">
        <f t="shared" si="438"/>
        <v>9.1900313861858614</v>
      </c>
      <c r="Z348" s="49">
        <f t="shared" si="438"/>
        <v>7.2131999999999987</v>
      </c>
      <c r="AA348" s="49">
        <f t="shared" si="438"/>
        <v>3.0919571428571433</v>
      </c>
      <c r="AB348" s="49">
        <f t="shared" si="438"/>
        <v>0.96787417512338514</v>
      </c>
      <c r="AC348" s="49">
        <f t="shared" si="438"/>
        <v>2.2579452681380725</v>
      </c>
      <c r="AD348" s="49">
        <f t="shared" si="438"/>
        <v>28.385290000000001</v>
      </c>
      <c r="AE348" s="49">
        <f t="shared" si="438"/>
        <v>15.613199999999999</v>
      </c>
      <c r="AF348" s="49">
        <f t="shared" si="438"/>
        <v>1.8180315374170575</v>
      </c>
      <c r="AG348" s="49">
        <f t="shared" si="438"/>
        <v>97.878984000000003</v>
      </c>
      <c r="AH348" s="49">
        <f t="shared" si="438"/>
        <v>1.4119697999999998</v>
      </c>
      <c r="AI348" s="49">
        <f t="shared" si="438"/>
        <v>0.87945474857142836</v>
      </c>
      <c r="AJ348" s="49">
        <f t="shared" si="438"/>
        <v>36.730184000000001</v>
      </c>
      <c r="AK348" s="49">
        <f t="shared" si="438"/>
        <v>0.49756335999999995</v>
      </c>
      <c r="AL348" s="49">
        <f t="shared" si="438"/>
        <v>1032.3546799999999</v>
      </c>
      <c r="AM348" s="49">
        <f t="shared" si="438"/>
        <v>88.470049999999986</v>
      </c>
      <c r="AN348" s="49">
        <f t="shared" si="438"/>
        <v>80.011499999999998</v>
      </c>
      <c r="AO348" s="49"/>
      <c r="AP348" s="49"/>
      <c r="AQ348" s="49"/>
      <c r="AR348" s="49"/>
      <c r="AS348" s="49"/>
      <c r="AT348" s="49"/>
      <c r="AV348" s="49"/>
      <c r="BR348" s="48"/>
    </row>
    <row r="349" spans="1:71">
      <c r="A349" s="114">
        <v>2</v>
      </c>
      <c r="B349" s="114" t="s">
        <v>54</v>
      </c>
      <c r="C349" s="115">
        <f>D208</f>
        <v>522.5</v>
      </c>
      <c r="D349" s="116">
        <f>H349+K349+N349+T349</f>
        <v>2786.6535923809529</v>
      </c>
      <c r="E349" s="116">
        <f>D349/4.18</f>
        <v>666.66353884711793</v>
      </c>
      <c r="F349" s="115">
        <f>D349/C349*100</f>
        <v>533.33083107769437</v>
      </c>
      <c r="G349" s="115">
        <f>G208</f>
        <v>22.596404761904765</v>
      </c>
      <c r="H349" s="115">
        <f>G349*37</f>
        <v>836.06697619047634</v>
      </c>
      <c r="I349" s="117">
        <f>H349/$D349*100</f>
        <v>30.002544215627818</v>
      </c>
      <c r="J349" s="115">
        <f>J208</f>
        <v>24.580976190476189</v>
      </c>
      <c r="K349" s="115">
        <f>J349*17</f>
        <v>417.87659523809521</v>
      </c>
      <c r="L349" s="117">
        <f>K349/$D349*100</f>
        <v>14.995641954946256</v>
      </c>
      <c r="M349" s="115">
        <f>M208</f>
        <v>85.117238095238122</v>
      </c>
      <c r="N349" s="115">
        <f>M349*16</f>
        <v>1361.8758095238099</v>
      </c>
      <c r="O349" s="117">
        <f>N349/$D349*100</f>
        <v>48.871370781332232</v>
      </c>
      <c r="P349" s="117">
        <f>O211</f>
        <v>55.001813829425927</v>
      </c>
      <c r="Q349" s="115">
        <f>P208</f>
        <v>0</v>
      </c>
      <c r="R349" s="115">
        <f>Q208</f>
        <v>0</v>
      </c>
      <c r="S349" s="115">
        <f>R208</f>
        <v>20.434714285714286</v>
      </c>
      <c r="T349" s="115">
        <f t="shared" si="429"/>
        <v>170.83421142857142</v>
      </c>
      <c r="U349" s="117">
        <f>T349/$D349*100</f>
        <v>6.1304430480936976</v>
      </c>
      <c r="V349" s="115">
        <f t="shared" ref="V349:AN349" si="439">U208</f>
        <v>1.741408333333333</v>
      </c>
      <c r="W349" s="115">
        <f t="shared" si="439"/>
        <v>7.4281666666666677</v>
      </c>
      <c r="X349" s="115">
        <f t="shared" si="439"/>
        <v>274.84216666666669</v>
      </c>
      <c r="Y349" s="115">
        <f t="shared" si="439"/>
        <v>9.8722973387091724</v>
      </c>
      <c r="Z349" s="115">
        <f t="shared" si="439"/>
        <v>7.7356666666666669</v>
      </c>
      <c r="AA349" s="115">
        <f t="shared" si="439"/>
        <v>1.1452857142857138</v>
      </c>
      <c r="AB349" s="115">
        <f t="shared" si="439"/>
        <v>0.9602490627827811</v>
      </c>
      <c r="AC349" s="115">
        <f t="shared" si="439"/>
        <v>6.4858633736643005</v>
      </c>
      <c r="AD349" s="115">
        <f t="shared" si="439"/>
        <v>26.169952380952378</v>
      </c>
      <c r="AE349" s="115">
        <f t="shared" si="439"/>
        <v>7.2832857142857144</v>
      </c>
      <c r="AF349" s="115">
        <f t="shared" si="439"/>
        <v>3.5931519656879085</v>
      </c>
      <c r="AG349" s="115">
        <f t="shared" si="439"/>
        <v>16.900000000000002</v>
      </c>
      <c r="AH349" s="115">
        <f t="shared" si="439"/>
        <v>3.8233333333333333</v>
      </c>
      <c r="AI349" s="115">
        <f t="shared" si="439"/>
        <v>3.6535571428571427</v>
      </c>
      <c r="AJ349" s="115">
        <f t="shared" si="439"/>
        <v>99.83047619047619</v>
      </c>
      <c r="AK349" s="115">
        <f t="shared" si="439"/>
        <v>0</v>
      </c>
      <c r="AL349" s="115">
        <f t="shared" si="439"/>
        <v>818.45333333333326</v>
      </c>
      <c r="AM349" s="115">
        <f t="shared" si="439"/>
        <v>78</v>
      </c>
      <c r="AN349" s="115">
        <f t="shared" si="439"/>
        <v>80</v>
      </c>
      <c r="AO349" s="49"/>
      <c r="AP349" s="49"/>
      <c r="AQ349" s="49"/>
      <c r="AR349" s="49"/>
      <c r="AS349" s="49"/>
      <c r="AT349" s="49"/>
      <c r="AV349" s="49"/>
      <c r="BR349" s="48"/>
    </row>
    <row r="350" spans="1:71">
      <c r="A350" s="48">
        <v>2</v>
      </c>
      <c r="B350" s="48" t="s">
        <v>45</v>
      </c>
      <c r="C350" s="49">
        <f>AVERAGE(C347:C349)</f>
        <v>522.49666666666667</v>
      </c>
      <c r="D350" s="112">
        <f>AVERAGE(D347:D349)</f>
        <v>2786.6044395619051</v>
      </c>
      <c r="E350" s="112">
        <f>D350/4.18</f>
        <v>666.65177979949885</v>
      </c>
      <c r="F350" s="49">
        <f t="shared" ref="F350:S350" si="440">AVERAGE(F347:F349)</f>
        <v>533.32482616475124</v>
      </c>
      <c r="G350" s="49">
        <f t="shared" si="440"/>
        <v>22.593790634920634</v>
      </c>
      <c r="H350" s="49">
        <f t="shared" si="440"/>
        <v>835.97025349206342</v>
      </c>
      <c r="I350" s="113">
        <f t="shared" si="440"/>
        <v>29.999602387950347</v>
      </c>
      <c r="J350" s="49">
        <f t="shared" si="440"/>
        <v>24.587984920634923</v>
      </c>
      <c r="K350" s="49">
        <f t="shared" si="440"/>
        <v>417.99574365079366</v>
      </c>
      <c r="L350" s="113">
        <f t="shared" si="440"/>
        <v>15.000182295260901</v>
      </c>
      <c r="M350" s="49">
        <f t="shared" si="440"/>
        <v>89.412416190476208</v>
      </c>
      <c r="N350" s="49">
        <f t="shared" si="440"/>
        <v>1430.5986590476193</v>
      </c>
      <c r="O350" s="113">
        <f t="shared" si="440"/>
        <v>51.338427175931685</v>
      </c>
      <c r="P350" s="113">
        <f t="shared" si="440"/>
        <v>55.00021531678874</v>
      </c>
      <c r="Q350" s="49">
        <f t="shared" si="440"/>
        <v>0</v>
      </c>
      <c r="R350" s="49">
        <f t="shared" si="440"/>
        <v>0</v>
      </c>
      <c r="S350" s="49">
        <f t="shared" si="440"/>
        <v>12.205715714285715</v>
      </c>
      <c r="T350" s="49">
        <f t="shared" si="429"/>
        <v>102.03978337142857</v>
      </c>
      <c r="U350" s="113">
        <f t="shared" ref="U350:AN350" si="441">AVERAGE(U347:U349)</f>
        <v>3.6617881408570643</v>
      </c>
      <c r="V350" s="49">
        <f t="shared" si="441"/>
        <v>2.0182353333333336</v>
      </c>
      <c r="W350" s="49">
        <f t="shared" si="441"/>
        <v>6.5388455555555565</v>
      </c>
      <c r="X350" s="49">
        <f t="shared" si="441"/>
        <v>241.93728555555558</v>
      </c>
      <c r="Y350" s="49">
        <f t="shared" si="441"/>
        <v>8.6257210590545501</v>
      </c>
      <c r="Z350" s="49">
        <f t="shared" si="441"/>
        <v>7.0616222222222218</v>
      </c>
      <c r="AA350" s="49">
        <f t="shared" si="441"/>
        <v>3.4285031746031751</v>
      </c>
      <c r="AB350" s="49">
        <f t="shared" si="441"/>
        <v>0.92103252681114256</v>
      </c>
      <c r="AC350" s="49">
        <f t="shared" si="441"/>
        <v>3.2015666388125101</v>
      </c>
      <c r="AD350" s="49">
        <f t="shared" si="441"/>
        <v>21.429271904761904</v>
      </c>
      <c r="AE350" s="49">
        <f t="shared" si="441"/>
        <v>24.7284619047619</v>
      </c>
      <c r="AF350" s="49">
        <f t="shared" si="441"/>
        <v>1.8669811135595527</v>
      </c>
      <c r="AG350" s="49">
        <f t="shared" si="441"/>
        <v>153.98899466666668</v>
      </c>
      <c r="AH350" s="49">
        <f t="shared" si="441"/>
        <v>1.7451010444444444</v>
      </c>
      <c r="AI350" s="49">
        <f t="shared" si="441"/>
        <v>3.1366461860317454</v>
      </c>
      <c r="AJ350" s="49">
        <f t="shared" si="441"/>
        <v>45.693775619047621</v>
      </c>
      <c r="AK350" s="49">
        <f t="shared" si="441"/>
        <v>0.68645445333333333</v>
      </c>
      <c r="AL350" s="49">
        <f t="shared" si="441"/>
        <v>620.58689333333325</v>
      </c>
      <c r="AM350" s="49">
        <f t="shared" si="441"/>
        <v>119.11801666666666</v>
      </c>
      <c r="AN350" s="49">
        <f t="shared" si="441"/>
        <v>80.007733333333348</v>
      </c>
      <c r="AO350" s="49"/>
      <c r="AP350" s="49"/>
      <c r="AQ350" s="49"/>
      <c r="AR350" s="49"/>
      <c r="AS350" s="49"/>
      <c r="AT350" s="49"/>
      <c r="AV350" s="49"/>
      <c r="BR350" s="48"/>
    </row>
    <row r="351" spans="1:71">
      <c r="A351" s="70">
        <v>2</v>
      </c>
      <c r="B351" s="70" t="s">
        <v>26</v>
      </c>
      <c r="C351" s="72">
        <f>SUM(C347:C349)</f>
        <v>1567.49</v>
      </c>
      <c r="D351" s="71">
        <f>SUM(D347:D349)</f>
        <v>8359.8133186857158</v>
      </c>
      <c r="E351" s="71">
        <f>D351/4.18</f>
        <v>1999.9553393984968</v>
      </c>
      <c r="F351" s="49">
        <f>D351/C351*100</f>
        <v>533.32482623083501</v>
      </c>
      <c r="G351" s="72">
        <f>SUM(G347:G349)</f>
        <v>67.781371904761897</v>
      </c>
      <c r="H351" s="49">
        <f>G351*37</f>
        <v>2507.9107604761903</v>
      </c>
      <c r="I351" s="73">
        <f>H351/$D351*100</f>
        <v>29.999602441726182</v>
      </c>
      <c r="J351" s="72">
        <f>SUM(J347:J349)</f>
        <v>73.76395476190477</v>
      </c>
      <c r="K351" s="49">
        <f>J351*17</f>
        <v>1253.9872309523812</v>
      </c>
      <c r="L351" s="73">
        <f>K351/$D351*100</f>
        <v>15.000182218776223</v>
      </c>
      <c r="M351" s="72">
        <f>SUM(M347:M349)</f>
        <v>268.23724857142861</v>
      </c>
      <c r="N351" s="49">
        <f>M351*16</f>
        <v>4291.7959771428577</v>
      </c>
      <c r="O351" s="73">
        <f>N351/$D351*100</f>
        <v>51.338418856195112</v>
      </c>
      <c r="P351" s="73">
        <f>(N351+T351)/D351*100</f>
        <v>55.000215339497593</v>
      </c>
      <c r="Q351" s="72">
        <f>SUM(Q347:Q349)</f>
        <v>0</v>
      </c>
      <c r="R351" s="72">
        <f>SUM(R347:R349)</f>
        <v>0</v>
      </c>
      <c r="S351" s="72">
        <f>SUM(S347:S349)</f>
        <v>36.617147142857142</v>
      </c>
      <c r="T351" s="49">
        <f t="shared" si="429"/>
        <v>306.11935011428568</v>
      </c>
      <c r="U351" s="73">
        <f>T351/$D351*100</f>
        <v>3.6617964833024779</v>
      </c>
      <c r="V351" s="72">
        <f t="shared" ref="V351:AA351" si="442">SUM(V347:V349)</f>
        <v>6.0547060000000004</v>
      </c>
      <c r="W351" s="72">
        <f t="shared" si="442"/>
        <v>19.616536666666669</v>
      </c>
      <c r="X351" s="72">
        <f t="shared" si="442"/>
        <v>725.8118566666667</v>
      </c>
      <c r="Y351" s="72">
        <f t="shared" si="442"/>
        <v>25.877163177163652</v>
      </c>
      <c r="Z351" s="72">
        <f t="shared" si="442"/>
        <v>21.184866666666665</v>
      </c>
      <c r="AA351" s="72">
        <f t="shared" si="442"/>
        <v>10.285509523809525</v>
      </c>
      <c r="AB351" s="79">
        <f>W351/Z351</f>
        <v>0.92596932401431231</v>
      </c>
      <c r="AC351" s="79">
        <f>W351/AA351</f>
        <v>1.9072012544694177</v>
      </c>
      <c r="AD351" s="72">
        <f>SUM(AD347:AD349)</f>
        <v>64.287815714285713</v>
      </c>
      <c r="AE351" s="72">
        <f>SUM(AE347:AE349)</f>
        <v>74.185385714285701</v>
      </c>
      <c r="AF351" s="79">
        <f>AD351/AE351</f>
        <v>0.86658329124122846</v>
      </c>
      <c r="AG351" s="72">
        <f t="shared" ref="AG351:AN351" si="443">SUM(AG347:AG349)</f>
        <v>461.96698400000002</v>
      </c>
      <c r="AH351" s="72">
        <f t="shared" si="443"/>
        <v>5.2353031333333329</v>
      </c>
      <c r="AI351" s="72">
        <f t="shared" si="443"/>
        <v>9.4099385580952362</v>
      </c>
      <c r="AJ351" s="72">
        <f t="shared" si="443"/>
        <v>137.08132685714287</v>
      </c>
      <c r="AK351" s="72">
        <f t="shared" si="443"/>
        <v>2.0593633599999999</v>
      </c>
      <c r="AL351" s="72">
        <f t="shared" si="443"/>
        <v>1861.7606799999999</v>
      </c>
      <c r="AM351" s="72">
        <f t="shared" si="443"/>
        <v>357.35404999999997</v>
      </c>
      <c r="AN351" s="72">
        <f t="shared" si="443"/>
        <v>240.02320000000003</v>
      </c>
      <c r="AO351" s="49"/>
      <c r="AP351" s="49"/>
      <c r="AQ351" s="49"/>
      <c r="AR351" s="49"/>
      <c r="AS351" s="49"/>
      <c r="AT351" s="49"/>
      <c r="AV351" s="49"/>
      <c r="BR351" s="48"/>
    </row>
    <row r="352" spans="1:71">
      <c r="B352" s="48"/>
      <c r="C352" s="49"/>
      <c r="D352" s="112"/>
      <c r="G352" s="49"/>
      <c r="I352" s="113"/>
      <c r="J352" s="49"/>
      <c r="L352" s="113"/>
      <c r="M352" s="49"/>
      <c r="O352" s="113"/>
      <c r="P352" s="113"/>
      <c r="T352" s="49">
        <f t="shared" si="429"/>
        <v>0</v>
      </c>
      <c r="U352" s="113"/>
      <c r="AM352" s="49"/>
      <c r="AN352" s="49"/>
      <c r="AO352" s="49"/>
      <c r="AP352" s="49"/>
      <c r="AQ352" s="49"/>
      <c r="AR352" s="49"/>
      <c r="AS352" s="49"/>
      <c r="AT352" s="49"/>
      <c r="AV352" s="49"/>
      <c r="BR352" s="48"/>
    </row>
    <row r="353" spans="1:71">
      <c r="A353" s="48">
        <v>3</v>
      </c>
      <c r="B353" s="48" t="s">
        <v>52</v>
      </c>
      <c r="C353" s="49">
        <f>D233</f>
        <v>522.5</v>
      </c>
      <c r="D353" s="112">
        <f>H353+K353+N353+T353</f>
        <v>2786.6451272781956</v>
      </c>
      <c r="E353" s="112">
        <f>D353/4.18</f>
        <v>666.66151370291766</v>
      </c>
      <c r="F353" s="49">
        <f>D353/C353*100</f>
        <v>533.32921096233406</v>
      </c>
      <c r="G353" s="49">
        <f>G233</f>
        <v>22.59234285714286</v>
      </c>
      <c r="H353" s="49">
        <f>G353*37</f>
        <v>835.91668571428579</v>
      </c>
      <c r="I353" s="113">
        <f>H353/$D353*100</f>
        <v>29.99724211495678</v>
      </c>
      <c r="J353" s="49">
        <f>J233</f>
        <v>24.589115789473684</v>
      </c>
      <c r="K353" s="49">
        <f>J353*17</f>
        <v>418.01496842105263</v>
      </c>
      <c r="L353" s="113">
        <f>K353/$D353*100</f>
        <v>15.000653091028532</v>
      </c>
      <c r="M353" s="49">
        <f>M233</f>
        <v>88.600199999999987</v>
      </c>
      <c r="N353" s="49">
        <f>M353*16</f>
        <v>1417.6031999999998</v>
      </c>
      <c r="O353" s="113">
        <f>N353/$D353*100</f>
        <v>50.871321436777905</v>
      </c>
      <c r="P353" s="113">
        <f>O236</f>
        <v>55.002104794014677</v>
      </c>
      <c r="Q353" s="49">
        <f>P233</f>
        <v>0</v>
      </c>
      <c r="R353" s="49">
        <f>Q233</f>
        <v>0</v>
      </c>
      <c r="S353" s="49">
        <f>R233</f>
        <v>13.769171428571429</v>
      </c>
      <c r="T353" s="49">
        <f t="shared" si="429"/>
        <v>115.11027314285714</v>
      </c>
      <c r="U353" s="113">
        <f>T353/$D353*100</f>
        <v>4.1307833572367709</v>
      </c>
      <c r="V353" s="49">
        <f t="shared" ref="V353:AN353" si="444">U233</f>
        <v>1.6504789285714287</v>
      </c>
      <c r="W353" s="49">
        <f t="shared" si="444"/>
        <v>5.0138947368421061</v>
      </c>
      <c r="X353" s="49">
        <f t="shared" si="444"/>
        <v>185.51410526315789</v>
      </c>
      <c r="Y353" s="49" t="e">
        <f t="shared" si="444"/>
        <v>#DIV/0!</v>
      </c>
      <c r="Z353" s="49">
        <f t="shared" si="444"/>
        <v>4.9167947368421059</v>
      </c>
      <c r="AA353" s="49">
        <f t="shared" si="444"/>
        <v>7.568648120300753</v>
      </c>
      <c r="AB353" s="49" t="e">
        <f t="shared" si="444"/>
        <v>#DIV/0!</v>
      </c>
      <c r="AC353" s="49" t="e">
        <f t="shared" si="444"/>
        <v>#DIV/0!</v>
      </c>
      <c r="AD353" s="49">
        <f t="shared" si="444"/>
        <v>25.291399999999996</v>
      </c>
      <c r="AE353" s="49">
        <f t="shared" si="444"/>
        <v>0.66080000000000005</v>
      </c>
      <c r="AF353" s="49" t="e">
        <f t="shared" si="444"/>
        <v>#DIV/0!</v>
      </c>
      <c r="AG353" s="49">
        <f t="shared" si="444"/>
        <v>79.013578947368416</v>
      </c>
      <c r="AH353" s="49">
        <f t="shared" si="444"/>
        <v>0.376</v>
      </c>
      <c r="AI353" s="49">
        <f t="shared" si="444"/>
        <v>5.1643026315789475</v>
      </c>
      <c r="AJ353" s="49">
        <f t="shared" si="444"/>
        <v>3.4615714285714283</v>
      </c>
      <c r="AK353" s="49">
        <f t="shared" si="444"/>
        <v>1.2829000000000002</v>
      </c>
      <c r="AL353" s="49">
        <f t="shared" si="444"/>
        <v>153.99900000000002</v>
      </c>
      <c r="AM353" s="49">
        <f t="shared" si="444"/>
        <v>72.135999999999996</v>
      </c>
      <c r="AN353" s="49">
        <f t="shared" si="444"/>
        <v>80</v>
      </c>
      <c r="AO353" s="49"/>
      <c r="AP353" s="49"/>
      <c r="AQ353" s="49"/>
      <c r="AR353" s="49"/>
      <c r="AS353" s="49"/>
      <c r="AT353" s="49"/>
      <c r="AV353" s="49"/>
      <c r="BR353" s="48"/>
    </row>
    <row r="354" spans="1:71">
      <c r="A354" s="48">
        <v>3</v>
      </c>
      <c r="B354" s="48" t="s">
        <v>53</v>
      </c>
      <c r="C354" s="49">
        <f>D251</f>
        <v>522.5</v>
      </c>
      <c r="D354" s="112">
        <f>H354+K354+N354+T354</f>
        <v>2786.5104088359089</v>
      </c>
      <c r="E354" s="112">
        <f>D354/4.18</f>
        <v>666.62928441050462</v>
      </c>
      <c r="F354" s="49">
        <f>D354/C354*100</f>
        <v>533.30342752840363</v>
      </c>
      <c r="G354" s="49">
        <f>G251</f>
        <v>22.594366293088811</v>
      </c>
      <c r="H354" s="49">
        <f>G354*37</f>
        <v>835.99155284428605</v>
      </c>
      <c r="I354" s="113">
        <f>H354/$D354*100</f>
        <v>30.001379151263585</v>
      </c>
      <c r="J354" s="49">
        <f>J251</f>
        <v>24.589998562291278</v>
      </c>
      <c r="K354" s="49">
        <f>J354*17</f>
        <v>418.02997555895172</v>
      </c>
      <c r="L354" s="113">
        <f>K354/$D354*100</f>
        <v>15.001916886202757</v>
      </c>
      <c r="M354" s="49">
        <f>M251</f>
        <v>87.26284224825946</v>
      </c>
      <c r="N354" s="49">
        <f>M354*16</f>
        <v>1396.2054759721514</v>
      </c>
      <c r="O354" s="113">
        <f>N354/$D354*100</f>
        <v>50.105876925664504</v>
      </c>
      <c r="P354" s="113">
        <f>O254</f>
        <v>54.996703962533651</v>
      </c>
      <c r="Q354" s="49">
        <f>P251</f>
        <v>0</v>
      </c>
      <c r="R354" s="49">
        <f>Q251</f>
        <v>0</v>
      </c>
      <c r="S354" s="49">
        <f>R251</f>
        <v>16.301842638818133</v>
      </c>
      <c r="T354" s="49">
        <f t="shared" si="429"/>
        <v>136.28340446051959</v>
      </c>
      <c r="U354" s="113">
        <f>T354/$D354*100</f>
        <v>4.8908270368691458</v>
      </c>
      <c r="V354" s="49">
        <f t="shared" ref="V354:AN354" si="445">U251</f>
        <v>1.2097955425369333</v>
      </c>
      <c r="W354" s="49">
        <f t="shared" si="445"/>
        <v>5.5874960208297955</v>
      </c>
      <c r="X354" s="49">
        <f t="shared" si="445"/>
        <v>206.73735277070242</v>
      </c>
      <c r="Y354" s="49">
        <f t="shared" si="445"/>
        <v>7.4035456946990124</v>
      </c>
      <c r="Z354" s="49">
        <f t="shared" si="445"/>
        <v>6.2558968245882154</v>
      </c>
      <c r="AA354" s="49">
        <f t="shared" si="445"/>
        <v>4.334613794079357</v>
      </c>
      <c r="AB354" s="49">
        <f t="shared" si="445"/>
        <v>0.89315667721191738</v>
      </c>
      <c r="AC354" s="49">
        <f t="shared" si="445"/>
        <v>1.2890412586380242</v>
      </c>
      <c r="AD354" s="49">
        <f t="shared" si="445"/>
        <v>29.036494826512708</v>
      </c>
      <c r="AE354" s="49">
        <f t="shared" si="445"/>
        <v>0.6170931171109979</v>
      </c>
      <c r="AF354" s="49">
        <f t="shared" si="445"/>
        <v>47.053668273681055</v>
      </c>
      <c r="AG354" s="49">
        <f t="shared" si="445"/>
        <v>234.40446569329725</v>
      </c>
      <c r="AH354" s="49">
        <f t="shared" si="445"/>
        <v>1.5834435557819664</v>
      </c>
      <c r="AI354" s="49">
        <f t="shared" si="445"/>
        <v>1.4467604177279672</v>
      </c>
      <c r="AJ354" s="49">
        <f t="shared" si="445"/>
        <v>4.8833069642813212E-2</v>
      </c>
      <c r="AK354" s="49">
        <f t="shared" si="445"/>
        <v>1.107246941875446</v>
      </c>
      <c r="AL354" s="49">
        <f t="shared" si="445"/>
        <v>0.78372898624554244</v>
      </c>
      <c r="AM354" s="49">
        <f t="shared" si="445"/>
        <v>113.63959322465614</v>
      </c>
      <c r="AN354" s="49">
        <f t="shared" si="445"/>
        <v>80.000713194090679</v>
      </c>
      <c r="AO354" s="49"/>
      <c r="AP354" s="49"/>
      <c r="AQ354" s="49"/>
      <c r="AR354" s="49"/>
      <c r="AS354" s="49"/>
      <c r="AT354" s="49"/>
      <c r="AU354" s="49"/>
      <c r="AW354" s="49"/>
      <c r="BR354" s="48"/>
    </row>
    <row r="355" spans="1:71">
      <c r="A355" s="114">
        <v>3</v>
      </c>
      <c r="B355" s="114" t="s">
        <v>54</v>
      </c>
      <c r="C355" s="115">
        <f>D274</f>
        <v>522.40000000000009</v>
      </c>
      <c r="D355" s="116">
        <f>H355+K355+N355+T355</f>
        <v>2786.0806805714283</v>
      </c>
      <c r="E355" s="116">
        <f>D355/4.18</f>
        <v>666.52647860560489</v>
      </c>
      <c r="F355" s="115">
        <f>D355/C355*100</f>
        <v>533.32325432071741</v>
      </c>
      <c r="G355" s="115">
        <f>G274</f>
        <v>22.589642857142859</v>
      </c>
      <c r="H355" s="115">
        <f>G355*37</f>
        <v>835.81678571428574</v>
      </c>
      <c r="I355" s="117">
        <f>H355/$D355*100</f>
        <v>29.999733731431593</v>
      </c>
      <c r="J355" s="115">
        <f>J274</f>
        <v>24.586842857142852</v>
      </c>
      <c r="K355" s="115">
        <f>J355*17</f>
        <v>417.9763285714285</v>
      </c>
      <c r="L355" s="117">
        <f>K355/$D355*100</f>
        <v>15.002305262951001</v>
      </c>
      <c r="M355" s="115">
        <f>M274</f>
        <v>85.698285714285717</v>
      </c>
      <c r="N355" s="115">
        <f>M355*16</f>
        <v>1371.1725714285715</v>
      </c>
      <c r="O355" s="117">
        <f>N355/$D355*100</f>
        <v>49.215106403427718</v>
      </c>
      <c r="P355" s="117">
        <f>O277</f>
        <v>54.997961005617412</v>
      </c>
      <c r="Q355" s="115">
        <f>P274</f>
        <v>0</v>
      </c>
      <c r="R355" s="115">
        <f>Q274</f>
        <v>0</v>
      </c>
      <c r="S355" s="115">
        <f>R274</f>
        <v>19.272128571428567</v>
      </c>
      <c r="T355" s="115">
        <f t="shared" si="429"/>
        <v>161.11499485714282</v>
      </c>
      <c r="U355" s="117">
        <f>T355/$D355*100</f>
        <v>5.7828546021896949</v>
      </c>
      <c r="V355" s="115">
        <f t="shared" ref="V355:AN355" si="446">U274</f>
        <v>0.69668249999999998</v>
      </c>
      <c r="W355" s="115">
        <f t="shared" si="446"/>
        <v>7.7344999999999997</v>
      </c>
      <c r="X355" s="115">
        <f t="shared" si="446"/>
        <v>286.17650000000003</v>
      </c>
      <c r="Y355" s="115">
        <f t="shared" si="446"/>
        <v>10.303518847778829</v>
      </c>
      <c r="Z355" s="115">
        <f t="shared" si="446"/>
        <v>3.9852000000000007</v>
      </c>
      <c r="AA355" s="115">
        <f t="shared" si="446"/>
        <v>4.9347428571428571</v>
      </c>
      <c r="AB355" s="115">
        <f t="shared" si="446"/>
        <v>1.940805982133895</v>
      </c>
      <c r="AC355" s="115">
        <f t="shared" si="446"/>
        <v>1.5673562379860579</v>
      </c>
      <c r="AD355" s="115">
        <f t="shared" si="446"/>
        <v>25.333557142857146</v>
      </c>
      <c r="AE355" s="115">
        <f t="shared" si="446"/>
        <v>2.0261</v>
      </c>
      <c r="AF355" s="115">
        <f t="shared" si="446"/>
        <v>12.503606506518507</v>
      </c>
      <c r="AG355" s="115">
        <f t="shared" si="446"/>
        <v>61.678000000000004</v>
      </c>
      <c r="AH355" s="115">
        <f t="shared" si="446"/>
        <v>2.2412714285714288</v>
      </c>
      <c r="AI355" s="115">
        <f t="shared" si="446"/>
        <v>4.4083542857142852</v>
      </c>
      <c r="AJ355" s="115">
        <f t="shared" si="446"/>
        <v>79.242714285714257</v>
      </c>
      <c r="AK355" s="115">
        <f t="shared" si="446"/>
        <v>0.27360000000000001</v>
      </c>
      <c r="AL355" s="115">
        <f t="shared" si="446"/>
        <v>3589.5874428571433</v>
      </c>
      <c r="AM355" s="115">
        <f t="shared" si="446"/>
        <v>31.181100000000004</v>
      </c>
      <c r="AN355" s="115">
        <f t="shared" si="446"/>
        <v>80</v>
      </c>
      <c r="AO355" s="49"/>
      <c r="AP355" s="49"/>
      <c r="AQ355" s="49"/>
      <c r="AR355" s="49"/>
      <c r="AS355" s="49"/>
      <c r="AT355" s="49"/>
      <c r="AU355" s="49"/>
      <c r="AW355" s="49"/>
      <c r="BR355" s="48"/>
    </row>
    <row r="356" spans="1:71">
      <c r="A356" s="48">
        <v>3</v>
      </c>
      <c r="B356" s="48" t="s">
        <v>45</v>
      </c>
      <c r="C356" s="49">
        <f>AVERAGE(C353:C355)</f>
        <v>522.4666666666667</v>
      </c>
      <c r="D356" s="112">
        <f>AVERAGE(D353:D355)</f>
        <v>2786.4120722285111</v>
      </c>
      <c r="E356" s="112">
        <f>D356/4.18</f>
        <v>666.60575890634243</v>
      </c>
      <c r="F356" s="49">
        <f t="shared" ref="F356:S356" si="447">AVERAGE(F353:F355)</f>
        <v>533.31863093715174</v>
      </c>
      <c r="G356" s="49">
        <f t="shared" si="447"/>
        <v>22.59211733579151</v>
      </c>
      <c r="H356" s="49">
        <f t="shared" si="447"/>
        <v>835.90834142428594</v>
      </c>
      <c r="I356" s="113">
        <f t="shared" si="447"/>
        <v>29.999451665883985</v>
      </c>
      <c r="J356" s="49">
        <f t="shared" si="447"/>
        <v>24.588652402969274</v>
      </c>
      <c r="K356" s="49">
        <f t="shared" si="447"/>
        <v>418.0070908504776</v>
      </c>
      <c r="L356" s="113">
        <f t="shared" si="447"/>
        <v>15.001625080060762</v>
      </c>
      <c r="M356" s="49">
        <f t="shared" si="447"/>
        <v>87.187109320848379</v>
      </c>
      <c r="N356" s="49">
        <f t="shared" si="447"/>
        <v>1394.9937491335741</v>
      </c>
      <c r="O356" s="113">
        <f t="shared" si="447"/>
        <v>50.064101588623373</v>
      </c>
      <c r="P356" s="113">
        <f t="shared" si="447"/>
        <v>54.998923254055249</v>
      </c>
      <c r="Q356" s="49">
        <f t="shared" si="447"/>
        <v>0</v>
      </c>
      <c r="R356" s="49">
        <f t="shared" si="447"/>
        <v>0</v>
      </c>
      <c r="S356" s="49">
        <f t="shared" si="447"/>
        <v>16.447714212939378</v>
      </c>
      <c r="T356" s="49">
        <f t="shared" si="429"/>
        <v>137.50289082017318</v>
      </c>
      <c r="U356" s="113">
        <f t="shared" ref="U356:AN356" si="448">AVERAGE(U353:U355)</f>
        <v>4.93482166543187</v>
      </c>
      <c r="V356" s="49">
        <f t="shared" si="448"/>
        <v>1.1856523237027874</v>
      </c>
      <c r="W356" s="49">
        <f t="shared" si="448"/>
        <v>6.111963585890634</v>
      </c>
      <c r="X356" s="49">
        <f t="shared" si="448"/>
        <v>226.14265267795346</v>
      </c>
      <c r="Y356" s="49" t="e">
        <f t="shared" si="448"/>
        <v>#DIV/0!</v>
      </c>
      <c r="Z356" s="49">
        <f t="shared" si="448"/>
        <v>5.0526305204767743</v>
      </c>
      <c r="AA356" s="49">
        <f t="shared" si="448"/>
        <v>5.6126682571743229</v>
      </c>
      <c r="AB356" s="49" t="e">
        <f t="shared" si="448"/>
        <v>#DIV/0!</v>
      </c>
      <c r="AC356" s="49" t="e">
        <f t="shared" si="448"/>
        <v>#DIV/0!</v>
      </c>
      <c r="AD356" s="49">
        <f t="shared" si="448"/>
        <v>26.553817323123283</v>
      </c>
      <c r="AE356" s="49">
        <f t="shared" si="448"/>
        <v>1.1013310390369992</v>
      </c>
      <c r="AF356" s="49" t="e">
        <f t="shared" si="448"/>
        <v>#DIV/0!</v>
      </c>
      <c r="AG356" s="49">
        <f t="shared" si="448"/>
        <v>125.03201488022189</v>
      </c>
      <c r="AH356" s="49">
        <f t="shared" si="448"/>
        <v>1.4002383281177984</v>
      </c>
      <c r="AI356" s="49">
        <f t="shared" si="448"/>
        <v>3.6731391116737329</v>
      </c>
      <c r="AJ356" s="49">
        <f t="shared" si="448"/>
        <v>27.584372927976165</v>
      </c>
      <c r="AK356" s="49">
        <f t="shared" si="448"/>
        <v>0.88791564729181538</v>
      </c>
      <c r="AL356" s="49">
        <f t="shared" si="448"/>
        <v>1248.123390614463</v>
      </c>
      <c r="AM356" s="49">
        <f t="shared" si="448"/>
        <v>72.31889774155205</v>
      </c>
      <c r="AN356" s="49">
        <f t="shared" si="448"/>
        <v>80.000237731363555</v>
      </c>
      <c r="AO356" s="49"/>
      <c r="AP356" s="49"/>
      <c r="AQ356" s="49"/>
      <c r="AR356" s="49"/>
      <c r="AS356" s="49"/>
      <c r="AT356" s="49"/>
      <c r="AU356" s="49"/>
      <c r="AW356" s="49"/>
      <c r="BR356" s="48"/>
    </row>
    <row r="357" spans="1:71">
      <c r="A357" s="70">
        <v>3</v>
      </c>
      <c r="B357" s="70" t="s">
        <v>26</v>
      </c>
      <c r="C357" s="72">
        <f>SUM(C353:C355)</f>
        <v>1567.4</v>
      </c>
      <c r="D357" s="71">
        <f>SUM(D353:D355)</f>
        <v>8359.2362166855328</v>
      </c>
      <c r="E357" s="71">
        <f>D357/4.18</f>
        <v>1999.8172767190272</v>
      </c>
      <c r="F357" s="49">
        <f>D357/C357*100</f>
        <v>533.31863064218021</v>
      </c>
      <c r="G357" s="72">
        <f>SUM(G353:G355)</f>
        <v>67.776352007374527</v>
      </c>
      <c r="H357" s="49">
        <f>G357*37</f>
        <v>2507.7250242728574</v>
      </c>
      <c r="I357" s="73">
        <f>H357/$D357*100</f>
        <v>29.999451615774287</v>
      </c>
      <c r="J357" s="72">
        <f>SUM(J353:J355)</f>
        <v>73.765957208907821</v>
      </c>
      <c r="K357" s="49">
        <f>J357*17</f>
        <v>1254.021272551433</v>
      </c>
      <c r="L357" s="73">
        <f>K357/$D357*100</f>
        <v>15.001625029429505</v>
      </c>
      <c r="M357" s="72">
        <f>SUM(M353:M355)</f>
        <v>261.56132796254514</v>
      </c>
      <c r="N357" s="49">
        <f>M357*16</f>
        <v>4184.9812474007222</v>
      </c>
      <c r="O357" s="73">
        <f>N357/$D357*100</f>
        <v>50.064158242678324</v>
      </c>
      <c r="P357" s="73">
        <f>(N357+T357)/D357*100</f>
        <v>54.998923354796204</v>
      </c>
      <c r="Q357" s="72">
        <f>SUM(Q353:Q355)</f>
        <v>0</v>
      </c>
      <c r="R357" s="72">
        <f>SUM(R353:R355)</f>
        <v>0</v>
      </c>
      <c r="S357" s="72">
        <f>SUM(S353:S355)</f>
        <v>49.343142638818129</v>
      </c>
      <c r="T357" s="49">
        <f t="shared" si="429"/>
        <v>412.50867246051951</v>
      </c>
      <c r="U357" s="73">
        <f>T357/$D357*100</f>
        <v>4.9347651121178711</v>
      </c>
      <c r="V357" s="72">
        <f t="shared" ref="V357:AA357" si="449">SUM(V353:V355)</f>
        <v>3.5569569711083622</v>
      </c>
      <c r="W357" s="72">
        <f t="shared" si="449"/>
        <v>18.335890757671901</v>
      </c>
      <c r="X357" s="72">
        <f t="shared" si="449"/>
        <v>678.42795803386036</v>
      </c>
      <c r="Y357" s="72" t="e">
        <f t="shared" si="449"/>
        <v>#DIV/0!</v>
      </c>
      <c r="Z357" s="72">
        <f t="shared" si="449"/>
        <v>15.157891561430322</v>
      </c>
      <c r="AA357" s="72">
        <f t="shared" si="449"/>
        <v>16.838004771522968</v>
      </c>
      <c r="AB357" s="79">
        <f>W357/Z357</f>
        <v>1.2096597131178908</v>
      </c>
      <c r="AC357" s="79">
        <f>W357/AA357</f>
        <v>1.0889586388930244</v>
      </c>
      <c r="AD357" s="72">
        <f>SUM(AD353:AD355)</f>
        <v>79.66145196936985</v>
      </c>
      <c r="AE357" s="72">
        <f>SUM(AE353:AE355)</f>
        <v>3.303993117110998</v>
      </c>
      <c r="AF357" s="79">
        <f>AD357/AE357</f>
        <v>24.110659176864626</v>
      </c>
      <c r="AG357" s="72">
        <f t="shared" ref="AG357:AN357" si="450">SUM(AG353:AG355)</f>
        <v>375.0960446406657</v>
      </c>
      <c r="AH357" s="72">
        <f t="shared" si="450"/>
        <v>4.2007149843533949</v>
      </c>
      <c r="AI357" s="72">
        <f t="shared" si="450"/>
        <v>11.019417335021199</v>
      </c>
      <c r="AJ357" s="72">
        <f t="shared" si="450"/>
        <v>82.7531187839285</v>
      </c>
      <c r="AK357" s="72">
        <f t="shared" si="450"/>
        <v>2.6637469418754463</v>
      </c>
      <c r="AL357" s="72">
        <f t="shared" si="450"/>
        <v>3744.370171843389</v>
      </c>
      <c r="AM357" s="72">
        <f t="shared" si="450"/>
        <v>216.95669322465614</v>
      </c>
      <c r="AN357" s="72">
        <f t="shared" si="450"/>
        <v>240.00071319409068</v>
      </c>
      <c r="AO357" s="49"/>
      <c r="AP357" s="49"/>
      <c r="AQ357" s="49"/>
      <c r="AR357" s="49"/>
      <c r="AS357" s="49"/>
      <c r="AT357" s="49"/>
      <c r="AV357" s="49"/>
      <c r="BR357" s="48"/>
    </row>
    <row r="358" spans="1:71">
      <c r="B358" s="48"/>
      <c r="C358" s="49"/>
      <c r="D358" s="112"/>
      <c r="G358" s="49"/>
      <c r="I358" s="113"/>
      <c r="J358" s="49"/>
      <c r="L358" s="113"/>
      <c r="M358" s="49"/>
      <c r="O358" s="113"/>
      <c r="P358" s="113"/>
      <c r="T358" s="49">
        <f t="shared" si="429"/>
        <v>0</v>
      </c>
      <c r="U358" s="113"/>
      <c r="AM358" s="49"/>
      <c r="AN358" s="49"/>
      <c r="AO358" s="49"/>
      <c r="AP358" s="49"/>
      <c r="AQ358" s="49"/>
      <c r="AR358" s="49"/>
      <c r="AS358" s="49"/>
      <c r="AT358" s="49"/>
      <c r="AV358" s="49"/>
      <c r="BR358" s="48"/>
    </row>
    <row r="359" spans="1:71">
      <c r="A359" s="48">
        <v>4</v>
      </c>
      <c r="B359" s="48" t="s">
        <v>52</v>
      </c>
      <c r="C359" s="49">
        <f>D290</f>
        <v>522.5</v>
      </c>
      <c r="D359" s="112">
        <f>H359+K359+N359+T359</f>
        <v>2786.6767065785984</v>
      </c>
      <c r="E359" s="112">
        <f>D359/4.18</f>
        <v>666.66906855947332</v>
      </c>
      <c r="F359" s="49">
        <f>D359/C359*100</f>
        <v>533.33525484757865</v>
      </c>
      <c r="G359" s="49">
        <f>G290</f>
        <v>22.596664538702846</v>
      </c>
      <c r="H359" s="49">
        <f>G359*37</f>
        <v>836.07658793200528</v>
      </c>
      <c r="I359" s="113">
        <f>H359/$D359*100</f>
        <v>30.002640276076953</v>
      </c>
      <c r="J359" s="49">
        <f>J290</f>
        <v>24.591528679250338</v>
      </c>
      <c r="K359" s="49">
        <f>J359*17</f>
        <v>418.05598754725577</v>
      </c>
      <c r="L359" s="113">
        <f>K359/$D359*100</f>
        <v>15.001955072877216</v>
      </c>
      <c r="M359" s="49">
        <f>M290</f>
        <v>87.054308914926125</v>
      </c>
      <c r="N359" s="49">
        <f>M359*16</f>
        <v>1392.868942638818</v>
      </c>
      <c r="O359" s="113">
        <f>N359/$D359*100</f>
        <v>49.983155180887216</v>
      </c>
      <c r="P359" s="113">
        <f>O293</f>
        <v>54.995404651045838</v>
      </c>
      <c r="Q359" s="49">
        <f>P290</f>
        <v>0</v>
      </c>
      <c r="R359" s="49">
        <f>Q290</f>
        <v>0</v>
      </c>
      <c r="S359" s="49">
        <f>R290</f>
        <v>16.707558428291819</v>
      </c>
      <c r="T359" s="49">
        <f t="shared" si="429"/>
        <v>139.67518846051959</v>
      </c>
      <c r="U359" s="113">
        <f>T359/$D359*100</f>
        <v>5.0122494701586238</v>
      </c>
      <c r="V359" s="49">
        <f t="shared" ref="V359:AN359" si="451">U290</f>
        <v>1.9796181741158809</v>
      </c>
      <c r="W359" s="49">
        <f t="shared" si="451"/>
        <v>10.778607131940905</v>
      </c>
      <c r="X359" s="49">
        <f t="shared" si="451"/>
        <v>398.80846388181351</v>
      </c>
      <c r="Y359" s="49">
        <f t="shared" si="451"/>
        <v>14.328842943873349</v>
      </c>
      <c r="Z359" s="49">
        <f t="shared" si="451"/>
        <v>5.7612301579215481</v>
      </c>
      <c r="AA359" s="49">
        <f t="shared" si="451"/>
        <v>1.2185860163015791</v>
      </c>
      <c r="AB359" s="49">
        <f t="shared" si="451"/>
        <v>1.8708863969130949</v>
      </c>
      <c r="AC359" s="49">
        <f t="shared" si="451"/>
        <v>8.8451754638167337</v>
      </c>
      <c r="AD359" s="49">
        <f t="shared" si="451"/>
        <v>29.088700382068264</v>
      </c>
      <c r="AE359" s="49">
        <f t="shared" si="451"/>
        <v>4.61975422822211</v>
      </c>
      <c r="AF359" s="49">
        <f t="shared" si="451"/>
        <v>6.2965904559089303</v>
      </c>
      <c r="AG359" s="49">
        <f t="shared" si="451"/>
        <v>17.777354582186149</v>
      </c>
      <c r="AH359" s="49">
        <f t="shared" si="451"/>
        <v>7.0549961873609144</v>
      </c>
      <c r="AI359" s="49">
        <f t="shared" si="451"/>
        <v>1.1506735756227042</v>
      </c>
      <c r="AJ359" s="49">
        <f t="shared" si="451"/>
        <v>8.6278857012217625</v>
      </c>
      <c r="AK359" s="49">
        <f t="shared" si="451"/>
        <v>0.15314027520877924</v>
      </c>
      <c r="AL359" s="49">
        <f t="shared" si="451"/>
        <v>65.425202670456073</v>
      </c>
      <c r="AM359" s="49">
        <f t="shared" si="451"/>
        <v>62.41759322465613</v>
      </c>
      <c r="AN359" s="49">
        <f t="shared" si="451"/>
        <v>80.000713194090679</v>
      </c>
      <c r="AO359" s="49"/>
      <c r="AP359" s="49"/>
      <c r="AQ359" s="49"/>
      <c r="AR359" s="49"/>
      <c r="AS359" s="49"/>
      <c r="AT359" s="49"/>
      <c r="AV359" s="49"/>
      <c r="BR359" s="48"/>
    </row>
    <row r="360" spans="1:71">
      <c r="A360" s="48">
        <v>4</v>
      </c>
      <c r="B360" s="48" t="s">
        <v>53</v>
      </c>
      <c r="C360" s="49">
        <f>D310</f>
        <v>522.5</v>
      </c>
      <c r="D360" s="112">
        <f>H360+K360+N360+T360</f>
        <v>2786.6380047324983</v>
      </c>
      <c r="E360" s="112">
        <f>D360/4.18</f>
        <v>666.65980974461684</v>
      </c>
      <c r="F360" s="49">
        <f>D360/C360*100</f>
        <v>533.3278477956934</v>
      </c>
      <c r="G360" s="49">
        <f>G310</f>
        <v>22.586935778570215</v>
      </c>
      <c r="H360" s="49">
        <f>G360*37</f>
        <v>835.7166238070979</v>
      </c>
      <c r="I360" s="113">
        <f>H360/$D360*100</f>
        <v>29.990139457935154</v>
      </c>
      <c r="J360" s="49">
        <f>J310</f>
        <v>24.588942989159094</v>
      </c>
      <c r="K360" s="49">
        <f>J360*17</f>
        <v>418.01203081570458</v>
      </c>
      <c r="L360" s="113">
        <f>K360/$D360*100</f>
        <v>15.000586014609796</v>
      </c>
      <c r="M360" s="49">
        <f>M310</f>
        <v>86.718858430973</v>
      </c>
      <c r="N360" s="49">
        <f>M360*16</f>
        <v>1387.501734895568</v>
      </c>
      <c r="O360" s="113">
        <f>N360/$D360*100</f>
        <v>49.791244235498048</v>
      </c>
      <c r="P360" s="113">
        <f>O313</f>
        <v>55.009274527455055</v>
      </c>
      <c r="Q360" s="49">
        <f>P310</f>
        <v>0</v>
      </c>
      <c r="R360" s="49">
        <f>Q310</f>
        <v>0</v>
      </c>
      <c r="S360" s="49">
        <f>R310</f>
        <v>17.393255408388519</v>
      </c>
      <c r="T360" s="49">
        <f t="shared" si="429"/>
        <v>145.40761521412801</v>
      </c>
      <c r="U360" s="113">
        <f>T360/$D360*100</f>
        <v>5.2180302919570041</v>
      </c>
      <c r="V360" s="49">
        <f t="shared" ref="V360:AN360" si="452">U310</f>
        <v>1.4348346306673461</v>
      </c>
      <c r="W360" s="49">
        <f t="shared" si="452"/>
        <v>5.4394554897176732</v>
      </c>
      <c r="X360" s="49">
        <f t="shared" si="452"/>
        <v>201.2598531195539</v>
      </c>
      <c r="Y360" s="49">
        <f t="shared" si="452"/>
        <v>7.2802419306125259</v>
      </c>
      <c r="Z360" s="49">
        <f t="shared" si="452"/>
        <v>4.7803033756066178</v>
      </c>
      <c r="AA360" s="49">
        <f t="shared" si="452"/>
        <v>4.4881492649095991</v>
      </c>
      <c r="AB360" s="49">
        <f t="shared" si="452"/>
        <v>1.1378891803132494</v>
      </c>
      <c r="AC360" s="49">
        <f t="shared" si="452"/>
        <v>1.2119595781374342</v>
      </c>
      <c r="AD360" s="49">
        <f t="shared" si="452"/>
        <v>33.540333163525219</v>
      </c>
      <c r="AE360" s="49">
        <f t="shared" si="452"/>
        <v>0.21847162506367804</v>
      </c>
      <c r="AF360" s="49">
        <f t="shared" si="452"/>
        <v>153.52260575600698</v>
      </c>
      <c r="AG360" s="49">
        <f t="shared" si="452"/>
        <v>10.171607417475471</v>
      </c>
      <c r="AH360" s="49">
        <f t="shared" si="452"/>
        <v>2.7569524367464759</v>
      </c>
      <c r="AI360" s="49">
        <f t="shared" si="452"/>
        <v>6.4163403991384467</v>
      </c>
      <c r="AJ360" s="49">
        <f t="shared" si="452"/>
        <v>9.7546761579178369</v>
      </c>
      <c r="AK360" s="49">
        <f t="shared" si="452"/>
        <v>1.0928991445368565</v>
      </c>
      <c r="AL360" s="49">
        <f t="shared" si="452"/>
        <v>331.48244523688231</v>
      </c>
      <c r="AM360" s="49">
        <f t="shared" si="452"/>
        <v>38.134561130922059</v>
      </c>
      <c r="AN360" s="49">
        <f t="shared" si="452"/>
        <v>79.998828323993891</v>
      </c>
      <c r="AO360" s="49"/>
      <c r="AP360" s="49"/>
      <c r="AQ360" s="49"/>
      <c r="AR360" s="49"/>
      <c r="AS360" s="49"/>
      <c r="AT360" s="49"/>
      <c r="AV360" s="49"/>
      <c r="BR360" s="48"/>
    </row>
    <row r="361" spans="1:71">
      <c r="A361" s="114">
        <v>4</v>
      </c>
      <c r="B361" s="114" t="s">
        <v>54</v>
      </c>
      <c r="C361" s="115">
        <f>D334</f>
        <v>522.50000000000011</v>
      </c>
      <c r="D361" s="116">
        <f>H361+K361+N361+T361</f>
        <v>2786.6274565333333</v>
      </c>
      <c r="E361" s="116">
        <f>D361/4.18</f>
        <v>666.6572862519937</v>
      </c>
      <c r="F361" s="115">
        <f>D361/C361*100</f>
        <v>533.3258290015948</v>
      </c>
      <c r="G361" s="115">
        <f>G334</f>
        <v>22.6005</v>
      </c>
      <c r="H361" s="115">
        <f>G361*37</f>
        <v>836.21850000000006</v>
      </c>
      <c r="I361" s="117">
        <f>H361/$D361*100</f>
        <v>30.008263144018777</v>
      </c>
      <c r="J361" s="115">
        <f>J334</f>
        <v>24.579220000000003</v>
      </c>
      <c r="K361" s="115">
        <f>J361*17</f>
        <v>417.84674000000007</v>
      </c>
      <c r="L361" s="117">
        <f>K361/$D361*100</f>
        <v>14.994711224148229</v>
      </c>
      <c r="M361" s="115">
        <f>M334</f>
        <v>91.550213333333332</v>
      </c>
      <c r="N361" s="115">
        <f>M361*16</f>
        <v>1464.8034133333333</v>
      </c>
      <c r="O361" s="117">
        <f>N361/$D361*100</f>
        <v>52.565455418127641</v>
      </c>
      <c r="P361" s="117">
        <f>O337</f>
        <v>54.997025631833012</v>
      </c>
      <c r="Q361" s="115">
        <f>P334</f>
        <v>0</v>
      </c>
      <c r="R361" s="115">
        <f>Q334</f>
        <v>0</v>
      </c>
      <c r="S361" s="115">
        <f>R334</f>
        <v>8.1051200000000012</v>
      </c>
      <c r="T361" s="115">
        <f t="shared" si="429"/>
        <v>67.758803200000003</v>
      </c>
      <c r="U361" s="117">
        <f>T361/$D361*100</f>
        <v>2.431570213705367</v>
      </c>
      <c r="V361" s="115">
        <f t="shared" ref="V361:AN361" si="453">U334</f>
        <v>3.3876241666666655</v>
      </c>
      <c r="W361" s="115">
        <f t="shared" si="453"/>
        <v>11.702500000000001</v>
      </c>
      <c r="X361" s="115">
        <f t="shared" si="453"/>
        <v>432.99249999999995</v>
      </c>
      <c r="Y361" s="115">
        <f t="shared" si="453"/>
        <v>15.403939361498676</v>
      </c>
      <c r="Z361" s="115">
        <f t="shared" si="453"/>
        <v>5.1218000000000004</v>
      </c>
      <c r="AA361" s="115">
        <f t="shared" si="453"/>
        <v>0.79966666666666619</v>
      </c>
      <c r="AB361" s="115">
        <f t="shared" si="453"/>
        <v>2.2848412667421609</v>
      </c>
      <c r="AC361" s="115">
        <f t="shared" si="453"/>
        <v>14.634222592746987</v>
      </c>
      <c r="AD361" s="115">
        <f t="shared" si="453"/>
        <v>15.086953333333334</v>
      </c>
      <c r="AE361" s="115">
        <f t="shared" si="453"/>
        <v>14.1563</v>
      </c>
      <c r="AF361" s="115">
        <f t="shared" si="453"/>
        <v>1.065741283621662</v>
      </c>
      <c r="AG361" s="115">
        <f t="shared" si="453"/>
        <v>34.092476000000005</v>
      </c>
      <c r="AH361" s="115">
        <f t="shared" si="453"/>
        <v>0.61418720000000004</v>
      </c>
      <c r="AI361" s="115">
        <f t="shared" si="453"/>
        <v>0.64524714666666627</v>
      </c>
      <c r="AJ361" s="115">
        <f t="shared" si="453"/>
        <v>4.8980426666666661</v>
      </c>
      <c r="AK361" s="115">
        <f t="shared" si="453"/>
        <v>0.43313904000000003</v>
      </c>
      <c r="AL361" s="115">
        <f t="shared" si="453"/>
        <v>77.710186666666615</v>
      </c>
      <c r="AM361" s="115">
        <f t="shared" si="453"/>
        <v>136.09320000000002</v>
      </c>
      <c r="AN361" s="115">
        <f t="shared" si="453"/>
        <v>80.03840000000001</v>
      </c>
      <c r="AO361" s="49"/>
      <c r="AP361" s="49"/>
      <c r="AQ361" s="49"/>
      <c r="AR361" s="49"/>
      <c r="AS361" s="49"/>
      <c r="AT361" s="49"/>
      <c r="AV361" s="49"/>
      <c r="BR361" s="48"/>
    </row>
    <row r="362" spans="1:71">
      <c r="A362" s="48">
        <v>4</v>
      </c>
      <c r="B362" s="48" t="s">
        <v>45</v>
      </c>
      <c r="C362" s="49">
        <f>AVERAGE(C359:C361)</f>
        <v>522.5</v>
      </c>
      <c r="D362" s="112">
        <f>AVERAGE(D359:D361)</f>
        <v>2786.647389281477</v>
      </c>
      <c r="E362" s="112">
        <f>D362/4.18</f>
        <v>666.66205485202806</v>
      </c>
      <c r="F362" s="49">
        <f t="shared" ref="F362:S362" si="454">AVERAGE(F359:F361)</f>
        <v>533.32964388162225</v>
      </c>
      <c r="G362" s="49">
        <f t="shared" si="454"/>
        <v>22.594700105757685</v>
      </c>
      <c r="H362" s="49">
        <f t="shared" si="454"/>
        <v>836.00390391303438</v>
      </c>
      <c r="I362" s="113">
        <f t="shared" si="454"/>
        <v>30.000347626010296</v>
      </c>
      <c r="J362" s="49">
        <f t="shared" si="454"/>
        <v>24.586563889469812</v>
      </c>
      <c r="K362" s="49">
        <f t="shared" si="454"/>
        <v>417.97158612098684</v>
      </c>
      <c r="L362" s="113">
        <f t="shared" si="454"/>
        <v>14.999084103878412</v>
      </c>
      <c r="M362" s="49">
        <f t="shared" si="454"/>
        <v>88.441126893077481</v>
      </c>
      <c r="N362" s="49">
        <f t="shared" si="454"/>
        <v>1415.0580302892397</v>
      </c>
      <c r="O362" s="113">
        <f t="shared" si="454"/>
        <v>50.779951611504295</v>
      </c>
      <c r="P362" s="113">
        <f t="shared" si="454"/>
        <v>55.000568270111302</v>
      </c>
      <c r="Q362" s="49">
        <f t="shared" si="454"/>
        <v>0</v>
      </c>
      <c r="R362" s="49">
        <f t="shared" si="454"/>
        <v>0</v>
      </c>
      <c r="S362" s="49">
        <f t="shared" si="454"/>
        <v>14.068644612226779</v>
      </c>
      <c r="T362" s="49">
        <f t="shared" si="429"/>
        <v>117.61386895821586</v>
      </c>
      <c r="U362" s="113">
        <f t="shared" ref="U362:AN362" si="455">AVERAGE(U359:U361)</f>
        <v>4.2206166586069989</v>
      </c>
      <c r="V362" s="49">
        <f t="shared" si="455"/>
        <v>2.2673589904832974</v>
      </c>
      <c r="W362" s="49">
        <f t="shared" si="455"/>
        <v>9.3068542072195264</v>
      </c>
      <c r="X362" s="49">
        <f t="shared" si="455"/>
        <v>344.35360566712251</v>
      </c>
      <c r="Y362" s="49">
        <f t="shared" si="455"/>
        <v>12.337674745328181</v>
      </c>
      <c r="Z362" s="49">
        <f t="shared" si="455"/>
        <v>5.2211111778427224</v>
      </c>
      <c r="AA362" s="49">
        <f t="shared" si="455"/>
        <v>2.1688006492926148</v>
      </c>
      <c r="AB362" s="49">
        <f t="shared" si="455"/>
        <v>1.7645389479895017</v>
      </c>
      <c r="AC362" s="49">
        <f t="shared" si="455"/>
        <v>8.2304525449003858</v>
      </c>
      <c r="AD362" s="49">
        <f t="shared" si="455"/>
        <v>25.905328959642276</v>
      </c>
      <c r="AE362" s="49">
        <f t="shared" si="455"/>
        <v>6.3315086177619291</v>
      </c>
      <c r="AF362" s="49">
        <f t="shared" si="455"/>
        <v>53.628312498512521</v>
      </c>
      <c r="AG362" s="49">
        <f t="shared" si="455"/>
        <v>20.680479333220543</v>
      </c>
      <c r="AH362" s="49">
        <f t="shared" si="455"/>
        <v>3.4753786080357969</v>
      </c>
      <c r="AI362" s="49">
        <f t="shared" si="455"/>
        <v>2.7374203738092722</v>
      </c>
      <c r="AJ362" s="49">
        <f t="shared" si="455"/>
        <v>7.7602015086020879</v>
      </c>
      <c r="AK362" s="49">
        <f t="shared" si="455"/>
        <v>0.55972615324854524</v>
      </c>
      <c r="AL362" s="49">
        <f t="shared" si="455"/>
        <v>158.20594485800169</v>
      </c>
      <c r="AM362" s="49">
        <f t="shared" si="455"/>
        <v>78.881784785192735</v>
      </c>
      <c r="AN362" s="49">
        <f t="shared" si="455"/>
        <v>80.012647172694869</v>
      </c>
      <c r="AO362" s="49"/>
      <c r="AP362" s="49"/>
      <c r="AQ362" s="49"/>
      <c r="AR362" s="49"/>
      <c r="AS362" s="49"/>
      <c r="AT362" s="49"/>
      <c r="AV362" s="49"/>
      <c r="BR362" s="48"/>
      <c r="BS362" s="49"/>
    </row>
    <row r="363" spans="1:71">
      <c r="A363" s="70">
        <v>4</v>
      </c>
      <c r="B363" s="70" t="s">
        <v>26</v>
      </c>
      <c r="C363" s="72">
        <f>SUM(C359:C361)</f>
        <v>1567.5</v>
      </c>
      <c r="D363" s="71">
        <f>SUM(D359:D361)</f>
        <v>8359.9421678444305</v>
      </c>
      <c r="E363" s="71">
        <f>D363/4.18</f>
        <v>1999.9861645560841</v>
      </c>
      <c r="F363" s="49">
        <f>D363/C363*100</f>
        <v>533.32964388162236</v>
      </c>
      <c r="G363" s="72">
        <f>SUM(G359:G361)</f>
        <v>67.784100317273058</v>
      </c>
      <c r="H363" s="49">
        <f>G363*37</f>
        <v>2508.0117117391032</v>
      </c>
      <c r="I363" s="73">
        <f>H363/$D363*100</f>
        <v>30.000347626636533</v>
      </c>
      <c r="J363" s="72">
        <f>SUM(J359:J361)</f>
        <v>73.759691668409431</v>
      </c>
      <c r="K363" s="49">
        <f>J363*17</f>
        <v>1253.9147583629604</v>
      </c>
      <c r="L363" s="73">
        <f>K363/$D363*100</f>
        <v>14.999084122686893</v>
      </c>
      <c r="M363" s="72">
        <f>SUM(M359:M361)</f>
        <v>265.32338067923246</v>
      </c>
      <c r="N363" s="49">
        <f>M363*16</f>
        <v>4245.1740908677193</v>
      </c>
      <c r="O363" s="73">
        <f>N363/$D363*100</f>
        <v>50.779945669915037</v>
      </c>
      <c r="P363" s="73">
        <f>(N363+T363)/D363*100</f>
        <v>55.000568250676572</v>
      </c>
      <c r="Q363" s="72">
        <f>SUM(Q359:Q361)</f>
        <v>0</v>
      </c>
      <c r="R363" s="72">
        <f>SUM(R359:R361)</f>
        <v>0</v>
      </c>
      <c r="S363" s="72">
        <f>SUM(S359:S361)</f>
        <v>42.205933836680337</v>
      </c>
      <c r="T363" s="49">
        <f t="shared" si="429"/>
        <v>352.8416068746476</v>
      </c>
      <c r="U363" s="73">
        <f>T363/$D363*100</f>
        <v>4.2206225807615372</v>
      </c>
      <c r="V363" s="72">
        <f t="shared" ref="V363:AA363" si="456">SUM(V359:V361)</f>
        <v>6.8020769714498925</v>
      </c>
      <c r="W363" s="72">
        <f t="shared" si="456"/>
        <v>27.920562621658579</v>
      </c>
      <c r="X363" s="72">
        <f t="shared" si="456"/>
        <v>1033.0608170013675</v>
      </c>
      <c r="Y363" s="72">
        <f t="shared" si="456"/>
        <v>37.013024235984545</v>
      </c>
      <c r="Z363" s="72">
        <f t="shared" si="456"/>
        <v>15.663333533528167</v>
      </c>
      <c r="AA363" s="72">
        <f t="shared" si="456"/>
        <v>6.5064019478778441</v>
      </c>
      <c r="AB363" s="79">
        <f>W363/Z363</f>
        <v>1.7825428132455448</v>
      </c>
      <c r="AC363" s="79">
        <f>W363/AA363</f>
        <v>4.2912446610780428</v>
      </c>
      <c r="AD363" s="72">
        <f>SUM(AD359:AD361)</f>
        <v>77.715986878926827</v>
      </c>
      <c r="AE363" s="72">
        <f>SUM(AE359:AE361)</f>
        <v>18.994525853285786</v>
      </c>
      <c r="AF363" s="79">
        <f>AD363/AE363</f>
        <v>4.0914939114146431</v>
      </c>
      <c r="AG363" s="72">
        <f t="shared" ref="AG363:AN363" si="457">SUM(AG359:AG361)</f>
        <v>62.041437999661625</v>
      </c>
      <c r="AH363" s="72">
        <f t="shared" si="457"/>
        <v>10.426135824107391</v>
      </c>
      <c r="AI363" s="72">
        <f t="shared" si="457"/>
        <v>8.2122611214278169</v>
      </c>
      <c r="AJ363" s="72">
        <f t="shared" si="457"/>
        <v>23.280604525806265</v>
      </c>
      <c r="AK363" s="72">
        <f t="shared" si="457"/>
        <v>1.6791784597456356</v>
      </c>
      <c r="AL363" s="72">
        <f t="shared" si="457"/>
        <v>474.61783457400503</v>
      </c>
      <c r="AM363" s="72">
        <f t="shared" si="457"/>
        <v>236.64535435557821</v>
      </c>
      <c r="AN363" s="72">
        <f t="shared" si="457"/>
        <v>240.03794151808461</v>
      </c>
      <c r="AO363" s="49"/>
      <c r="AP363" s="49"/>
      <c r="AQ363" s="49"/>
      <c r="AR363" s="49"/>
      <c r="AS363" s="49"/>
      <c r="AT363" s="49"/>
      <c r="AV363" s="49"/>
      <c r="BR363" s="48"/>
      <c r="BS363" s="49"/>
    </row>
    <row r="364" spans="1:71" ht="15.75" thickBot="1">
      <c r="B364" s="48"/>
      <c r="C364" s="118"/>
      <c r="D364" s="119"/>
      <c r="E364" s="119"/>
      <c r="F364" s="112"/>
      <c r="G364" s="118"/>
      <c r="I364" s="113"/>
      <c r="J364" s="118"/>
      <c r="L364" s="113"/>
      <c r="M364" s="118"/>
      <c r="O364" s="113"/>
      <c r="P364" s="113"/>
      <c r="Q364" s="118"/>
      <c r="R364" s="118"/>
      <c r="S364" s="118"/>
      <c r="U364" s="113"/>
      <c r="V364" s="112"/>
      <c r="W364" s="118"/>
      <c r="X364" s="112"/>
      <c r="Y364" s="112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49"/>
      <c r="AP364" s="49"/>
      <c r="AQ364" s="49"/>
      <c r="AR364" s="49"/>
      <c r="AS364" s="49"/>
      <c r="AT364" s="49"/>
      <c r="AU364" s="49"/>
      <c r="AW364" s="49"/>
      <c r="BR364" s="48"/>
      <c r="BS364" s="49"/>
    </row>
    <row r="365" spans="1:71" ht="15.75" thickTop="1">
      <c r="A365" s="120" t="s">
        <v>55</v>
      </c>
      <c r="B365" s="120" t="s">
        <v>56</v>
      </c>
      <c r="C365" s="121">
        <f>AVERAGE(C347:C349,C359:C361,C353:C355,C341:C343)</f>
        <v>522.48749999999995</v>
      </c>
      <c r="D365" s="122">
        <f>AVERAGE(D347:D349,D359:D361,D353:D355,D341:D343)</f>
        <v>2786.5654629893593</v>
      </c>
      <c r="E365" s="122">
        <f>D365/4.18</f>
        <v>666.64245526061234</v>
      </c>
      <c r="F365" s="121">
        <f t="shared" ref="F365:AA365" si="458">AVERAGE(F347:F349,F359:F361,F353:F355,F341:F343)</f>
        <v>533.32672317973368</v>
      </c>
      <c r="G365" s="121">
        <f t="shared" si="458"/>
        <v>22.594277559835021</v>
      </c>
      <c r="H365" s="121">
        <f t="shared" si="458"/>
        <v>835.98826971389565</v>
      </c>
      <c r="I365" s="123">
        <f t="shared" si="458"/>
        <v>30.000668558549492</v>
      </c>
      <c r="J365" s="121">
        <f t="shared" si="458"/>
        <v>24.585820413375661</v>
      </c>
      <c r="K365" s="121">
        <f t="shared" si="458"/>
        <v>417.95894702738616</v>
      </c>
      <c r="L365" s="123">
        <f t="shared" si="458"/>
        <v>14.999071597651977</v>
      </c>
      <c r="M365" s="121">
        <f t="shared" si="458"/>
        <v>89.195736106704203</v>
      </c>
      <c r="N365" s="121">
        <f t="shared" si="458"/>
        <v>1427.1317777072672</v>
      </c>
      <c r="O365" s="123">
        <f t="shared" si="458"/>
        <v>51.214696557156181</v>
      </c>
      <c r="P365" s="123">
        <f t="shared" si="458"/>
        <v>55.000259843798538</v>
      </c>
      <c r="Q365" s="121">
        <f t="shared" si="458"/>
        <v>0</v>
      </c>
      <c r="R365" s="121">
        <f t="shared" si="458"/>
        <v>0</v>
      </c>
      <c r="S365" s="121">
        <f t="shared" si="458"/>
        <v>12.617998629283557</v>
      </c>
      <c r="T365" s="121">
        <f t="shared" si="458"/>
        <v>105.48646854081056</v>
      </c>
      <c r="U365" s="123">
        <f t="shared" si="458"/>
        <v>3.7855632866423528</v>
      </c>
      <c r="V365" s="121">
        <f t="shared" si="458"/>
        <v>1.8954095340780206</v>
      </c>
      <c r="W365" s="121">
        <f t="shared" si="458"/>
        <v>7.6102402153335751</v>
      </c>
      <c r="X365" s="121">
        <f t="shared" si="458"/>
        <v>281.57888796734227</v>
      </c>
      <c r="Y365" s="121" t="e">
        <f t="shared" si="458"/>
        <v>#DIV/0!</v>
      </c>
      <c r="Z365" s="121">
        <f t="shared" si="458"/>
        <v>5.8883443356331897</v>
      </c>
      <c r="AA365" s="121">
        <f t="shared" si="458"/>
        <v>3.7719496416030882</v>
      </c>
      <c r="AB365" s="121" t="e">
        <f>AA308</f>
        <v>#DIV/0!</v>
      </c>
      <c r="AC365" s="121" t="e">
        <f>AB308</f>
        <v>#DIV/0!</v>
      </c>
      <c r="AD365" s="121">
        <f>AVERAGE(AD347:AD349,AD359:AD361,AD353:AD355,AD341:AD343)</f>
        <v>27.830636461407735</v>
      </c>
      <c r="AE365" s="121">
        <f>AVERAGE(AE347:AE349,AE359:AE361,AE353:AE355,AE341:AE343)</f>
        <v>9.4607719111431834</v>
      </c>
      <c r="AF365" s="121" t="e">
        <f>AE308</f>
        <v>#DIV/0!</v>
      </c>
      <c r="AG365" s="121">
        <f t="shared" ref="AG365:AN365" si="459">AVERAGE(AG347:AG349,AG359:AG361,AG353:AG355,AG341:AG343)</f>
        <v>78.862794235371112</v>
      </c>
      <c r="AH365" s="121">
        <f t="shared" si="459"/>
        <v>2.2965701320512397</v>
      </c>
      <c r="AI365" s="121">
        <f t="shared" si="459"/>
        <v>3.5616754552039165</v>
      </c>
      <c r="AJ365" s="121">
        <f t="shared" si="459"/>
        <v>28.00784674918761</v>
      </c>
      <c r="AK365" s="121">
        <f t="shared" si="459"/>
        <v>0.67157280137979092</v>
      </c>
      <c r="AL365" s="121">
        <f t="shared" si="459"/>
        <v>954.51616321205017</v>
      </c>
      <c r="AM365" s="121">
        <f t="shared" si="459"/>
        <v>78.524748847427404</v>
      </c>
      <c r="AN365" s="121">
        <f t="shared" si="459"/>
        <v>80.013436674308039</v>
      </c>
      <c r="AO365" s="49"/>
      <c r="AP365" s="49"/>
      <c r="AQ365" s="49"/>
      <c r="AR365" s="49"/>
      <c r="AS365" s="49"/>
      <c r="AT365" s="49"/>
      <c r="AU365" s="49"/>
      <c r="AW365" s="49"/>
      <c r="BR365" s="48"/>
      <c r="BS365" s="49"/>
    </row>
    <row r="366" spans="1:71">
      <c r="A366" s="70" t="s">
        <v>55</v>
      </c>
      <c r="B366" s="70" t="s">
        <v>26</v>
      </c>
      <c r="C366" s="72">
        <f>SUM(C351,C357,C363,C345)</f>
        <v>6269.85</v>
      </c>
      <c r="D366" s="71">
        <f>SUM(D351,D357,D363,D345)</f>
        <v>33438.785555872309</v>
      </c>
      <c r="E366" s="71">
        <f>D366/4.18</f>
        <v>7999.7094631273476</v>
      </c>
      <c r="F366" s="72">
        <f>SUM(F351,F357,F363,F345)</f>
        <v>2133.3068925360312</v>
      </c>
      <c r="G366" s="72">
        <f>SUM(G351,G357,G363,G345)</f>
        <v>271.13133071802019</v>
      </c>
      <c r="H366" s="72">
        <f>SUM(H351,H357,H363,H345)</f>
        <v>10031.859236566748</v>
      </c>
      <c r="I366" s="73">
        <f>H366/$D366*100</f>
        <v>30.000668594272607</v>
      </c>
      <c r="J366" s="72">
        <f>SUM(J351,J357,J363,J345)</f>
        <v>295.02984496050789</v>
      </c>
      <c r="K366" s="72">
        <f>SUM(K351,K357,K363,K345)</f>
        <v>5015.507364328635</v>
      </c>
      <c r="L366" s="73">
        <f>K366/$D366*100</f>
        <v>14.999071530119739</v>
      </c>
      <c r="M366" s="72">
        <f>SUM(M351,M357,M363,M345)</f>
        <v>1070.3488332804504</v>
      </c>
      <c r="N366" s="72">
        <f>SUM(N351,N357,N363,N345)</f>
        <v>17125.581332487207</v>
      </c>
      <c r="O366" s="73">
        <f>N366/$D366*100</f>
        <v>51.214722807059957</v>
      </c>
      <c r="P366" s="73">
        <f>(N366+T366)/D366*100</f>
        <v>55.000259875607668</v>
      </c>
      <c r="Q366" s="72">
        <f>SUM(Q351,Q357,Q363,Q345)</f>
        <v>0</v>
      </c>
      <c r="R366" s="72">
        <f>SUM(R351,R357,R363,R345)</f>
        <v>0</v>
      </c>
      <c r="S366" s="72">
        <f>SUM(S351,S357,S363,S345)</f>
        <v>151.41598355140269</v>
      </c>
      <c r="T366" s="72">
        <f>SUM(T351,T357,T363,T345)</f>
        <v>1265.8376224897265</v>
      </c>
      <c r="U366" s="73">
        <f>T366/$D366*100</f>
        <v>3.7855370685477183</v>
      </c>
      <c r="V366" s="72">
        <f>SUM(V351,V357,V363,V345)</f>
        <v>22.74491440893625</v>
      </c>
      <c r="W366" s="72">
        <f>SUM(W351,W357,W363,W345)</f>
        <v>91.322882584002883</v>
      </c>
      <c r="X366" s="72">
        <f>SUM(X351,X357,X363,X345)</f>
        <v>3378.946655608107</v>
      </c>
      <c r="Y366" s="72">
        <f>X366/$D366*100</f>
        <v>10.104872528825192</v>
      </c>
      <c r="Z366" s="72">
        <f>SUM(Z351,Z357,Z363,Z345)</f>
        <v>70.66013202759828</v>
      </c>
      <c r="AA366" s="72">
        <f>SUM(AA351,AA357,AA363,AA345)</f>
        <v>45.263395699237051</v>
      </c>
      <c r="AB366" s="79">
        <f>W366/Z366</f>
        <v>1.2924244544056922</v>
      </c>
      <c r="AC366" s="79">
        <f>W366/AA366</f>
        <v>2.0175879686716081</v>
      </c>
      <c r="AD366" s="72">
        <f>SUM(AD351,AD357,AD363,AD345)</f>
        <v>333.96763753689288</v>
      </c>
      <c r="AE366" s="72">
        <f>SUM(AE351,AE357,AE363,AE345)</f>
        <v>113.5292629337182</v>
      </c>
      <c r="AF366" s="79">
        <f>AD366/AE366</f>
        <v>2.9416877103471837</v>
      </c>
      <c r="AG366" s="72">
        <f t="shared" ref="AG366:AN366" si="460">SUM(AG351,AG357,AG363,AG345)</f>
        <v>946.35353082445329</v>
      </c>
      <c r="AH366" s="72">
        <f t="shared" si="460"/>
        <v>27.558841584614875</v>
      </c>
      <c r="AI366" s="72">
        <f t="shared" si="460"/>
        <v>42.740105462446991</v>
      </c>
      <c r="AJ366" s="72">
        <f t="shared" si="460"/>
        <v>336.09416099025128</v>
      </c>
      <c r="AK366" s="72">
        <f t="shared" si="460"/>
        <v>8.0588736165574897</v>
      </c>
      <c r="AL366" s="72">
        <f t="shared" si="460"/>
        <v>11454.193958544605</v>
      </c>
      <c r="AM366" s="72">
        <f t="shared" si="460"/>
        <v>942.2969861691289</v>
      </c>
      <c r="AN366" s="72">
        <f t="shared" si="460"/>
        <v>960.16124009169653</v>
      </c>
      <c r="AO366" s="49"/>
      <c r="AP366" s="49"/>
      <c r="AQ366" s="49"/>
      <c r="AR366" s="49"/>
      <c r="AS366" s="49"/>
      <c r="AT366" s="49"/>
      <c r="AV366" s="49"/>
      <c r="BR366" s="48"/>
      <c r="BS366" s="49"/>
    </row>
    <row r="367" spans="1:71">
      <c r="C367" s="124"/>
      <c r="D367" s="49"/>
      <c r="E367" s="49">
        <f>AVERAGE(E363,E357,E351,E345)</f>
        <v>1999.9273657818371</v>
      </c>
      <c r="F367" s="112"/>
      <c r="G367" s="49"/>
      <c r="H367" s="113"/>
      <c r="I367" s="49"/>
      <c r="J367" s="112"/>
      <c r="K367" s="113"/>
      <c r="L367" s="49"/>
      <c r="M367" s="112"/>
      <c r="N367" s="113"/>
      <c r="O367" s="49"/>
      <c r="P367" s="112"/>
      <c r="S367" s="113"/>
      <c r="AM367" s="49">
        <f>AVERAGE(AN363,AN357,AN351,AN345)</f>
        <v>240.04031002292413</v>
      </c>
    </row>
    <row r="376" spans="1:70">
      <c r="C376" s="125" t="s">
        <v>191</v>
      </c>
    </row>
    <row r="377" spans="1:70">
      <c r="B377" s="48"/>
      <c r="C377" s="74" t="s">
        <v>83</v>
      </c>
      <c r="D377" s="46">
        <v>4.5</v>
      </c>
      <c r="E377" s="75">
        <f t="shared" ref="E377:H383" si="461">AR377*($D377/$AQ377)</f>
        <v>32.2515</v>
      </c>
      <c r="F377" s="76">
        <f t="shared" si="461"/>
        <v>7.7156698564593302</v>
      </c>
      <c r="G377" s="76">
        <f t="shared" si="461"/>
        <v>6.7500000000000004E-2</v>
      </c>
      <c r="H377" s="76">
        <f t="shared" si="461"/>
        <v>2.4975000000000001</v>
      </c>
      <c r="I377" s="75">
        <f t="shared" ref="I377:I383" si="462">H377/$E377*100</f>
        <v>7.7438258685642527</v>
      </c>
      <c r="J377" s="76">
        <f t="shared" ref="J377:K383" si="463">AV377*($D377/$AQ377)</f>
        <v>1.6020000000000001</v>
      </c>
      <c r="K377" s="76">
        <f t="shared" si="463"/>
        <v>27.234000000000002</v>
      </c>
      <c r="L377" s="75">
        <f t="shared" ref="L377:L383" si="464">K377/$E377*100</f>
        <v>84.442584065857403</v>
      </c>
      <c r="M377" s="76">
        <f t="shared" ref="M377:N383" si="465">AX377*($D377/$AQ377)</f>
        <v>0.1575</v>
      </c>
      <c r="N377" s="76">
        <f t="shared" si="465"/>
        <v>2.52</v>
      </c>
      <c r="O377" s="75">
        <f t="shared" ref="O377:O383" si="466">N377/$E377*100</f>
        <v>7.813590065578345</v>
      </c>
      <c r="P377" s="76">
        <f t="shared" ref="P377:R383" si="467">AZ377*($D377/$AQ377)</f>
        <v>0</v>
      </c>
      <c r="Q377" s="76">
        <f t="shared" si="467"/>
        <v>0</v>
      </c>
      <c r="R377" s="76">
        <f t="shared" si="467"/>
        <v>0</v>
      </c>
      <c r="S377" s="76">
        <f t="shared" ref="S377:S383" si="468">R377*8.36</f>
        <v>0</v>
      </c>
      <c r="T377" s="75">
        <f t="shared" ref="T377:T383" si="469">S377/$E377*100</f>
        <v>0</v>
      </c>
      <c r="U377" s="76">
        <f t="shared" ref="U377:V383" si="470">BD377*($D377/$AQ377)</f>
        <v>5.6249999999999998E-3</v>
      </c>
      <c r="V377" s="76">
        <f t="shared" si="470"/>
        <v>0</v>
      </c>
      <c r="W377" s="76">
        <f t="shared" ref="W377:W383" si="471">V377*37</f>
        <v>0</v>
      </c>
      <c r="X377" s="76">
        <f t="shared" ref="X377:X383" si="472">W377/$E377*100</f>
        <v>0</v>
      </c>
      <c r="Y377" s="76">
        <f t="shared" ref="Y377:Z383" si="473">BG377*($D377/$AQ377)</f>
        <v>0</v>
      </c>
      <c r="Z377" s="76">
        <f t="shared" si="473"/>
        <v>0</v>
      </c>
      <c r="AA377" s="76" t="e">
        <f t="shared" ref="AA377:AA383" si="474">V377/Y377</f>
        <v>#DIV/0!</v>
      </c>
      <c r="AB377" s="76" t="e">
        <f t="shared" ref="AB377:AB383" si="475">V377/Z377</f>
        <v>#DIV/0!</v>
      </c>
      <c r="AC377" s="76">
        <f t="shared" ref="AC377:AD383" si="476">BI377*($D377/$AQ377)</f>
        <v>0</v>
      </c>
      <c r="AD377" s="76">
        <f t="shared" si="476"/>
        <v>0.1575</v>
      </c>
      <c r="AE377" s="76">
        <f t="shared" ref="AE377:AE383" si="477">AC377/AD377</f>
        <v>0</v>
      </c>
      <c r="AF377" s="76">
        <f t="shared" ref="AF377:AM383" si="478">BK377*($D377/$AQ377)</f>
        <v>0</v>
      </c>
      <c r="AG377" s="76">
        <f t="shared" si="478"/>
        <v>0.88649999999999995</v>
      </c>
      <c r="AH377" s="76">
        <f t="shared" si="478"/>
        <v>0</v>
      </c>
      <c r="AI377" s="76">
        <f t="shared" si="478"/>
        <v>0</v>
      </c>
      <c r="AJ377" s="76">
        <f t="shared" si="478"/>
        <v>0</v>
      </c>
      <c r="AK377" s="76">
        <f t="shared" si="478"/>
        <v>0</v>
      </c>
      <c r="AL377" s="76">
        <f t="shared" si="478"/>
        <v>0</v>
      </c>
      <c r="AM377" s="76">
        <f t="shared" si="478"/>
        <v>0</v>
      </c>
      <c r="AN377" s="76">
        <f t="shared" ref="AN377:AN383" si="479">E377/D377*100</f>
        <v>716.69999999999993</v>
      </c>
      <c r="AO377" s="31"/>
      <c r="AP377" s="74" t="s">
        <v>83</v>
      </c>
      <c r="AQ377" s="46">
        <v>100</v>
      </c>
      <c r="AR377" s="76">
        <v>716.7</v>
      </c>
      <c r="AS377" s="76">
        <v>171.45933014354068</v>
      </c>
      <c r="AT377" s="76">
        <v>1.5</v>
      </c>
      <c r="AU377" s="76">
        <f t="shared" ref="AU377:AU383" si="480">AT377*37</f>
        <v>55.5</v>
      </c>
      <c r="AV377" s="76">
        <v>35.6</v>
      </c>
      <c r="AW377" s="76">
        <f>AV377*17</f>
        <v>605.20000000000005</v>
      </c>
      <c r="AX377" s="76">
        <v>3.5</v>
      </c>
      <c r="AY377" s="76">
        <f>AX377*16</f>
        <v>56</v>
      </c>
      <c r="AZ377" s="76">
        <v>0</v>
      </c>
      <c r="BA377" s="76">
        <v>0</v>
      </c>
      <c r="BB377" s="76">
        <v>0</v>
      </c>
      <c r="BC377" s="76">
        <f t="shared" ref="BC377:BC383" si="481">BB377*8.36</f>
        <v>0</v>
      </c>
      <c r="BD377" s="76">
        <v>0.125</v>
      </c>
      <c r="BE377" s="76">
        <v>0</v>
      </c>
      <c r="BF377" s="76">
        <f>BE377*37</f>
        <v>0</v>
      </c>
      <c r="BG377" s="76">
        <v>0</v>
      </c>
      <c r="BH377" s="76">
        <v>0</v>
      </c>
      <c r="BI377" s="76">
        <v>0</v>
      </c>
      <c r="BJ377" s="76">
        <v>3.5</v>
      </c>
      <c r="BK377" s="76">
        <v>0</v>
      </c>
      <c r="BL377" s="76">
        <v>19.7</v>
      </c>
      <c r="BM377" s="76">
        <v>0</v>
      </c>
      <c r="BN377" s="76">
        <v>0</v>
      </c>
      <c r="BO377" s="49">
        <v>0</v>
      </c>
      <c r="BP377" s="49">
        <v>0</v>
      </c>
      <c r="BQ377" s="49">
        <v>0</v>
      </c>
      <c r="BR377" s="76">
        <v>0</v>
      </c>
    </row>
    <row r="378" spans="1:70">
      <c r="B378" s="48"/>
      <c r="C378" s="74" t="s">
        <v>84</v>
      </c>
      <c r="D378" s="46">
        <v>350</v>
      </c>
      <c r="E378" s="75">
        <f t="shared" si="461"/>
        <v>0</v>
      </c>
      <c r="F378" s="76">
        <f t="shared" si="461"/>
        <v>0</v>
      </c>
      <c r="G378" s="76">
        <f t="shared" si="461"/>
        <v>0</v>
      </c>
      <c r="H378" s="76">
        <f t="shared" si="461"/>
        <v>0</v>
      </c>
      <c r="I378" s="75" t="e">
        <f t="shared" si="462"/>
        <v>#DIV/0!</v>
      </c>
      <c r="J378" s="76">
        <f t="shared" si="463"/>
        <v>0</v>
      </c>
      <c r="K378" s="76">
        <f t="shared" si="463"/>
        <v>0</v>
      </c>
      <c r="L378" s="75" t="e">
        <f t="shared" si="464"/>
        <v>#DIV/0!</v>
      </c>
      <c r="M378" s="76">
        <f t="shared" si="465"/>
        <v>0</v>
      </c>
      <c r="N378" s="76">
        <f t="shared" si="465"/>
        <v>0</v>
      </c>
      <c r="O378" s="75" t="e">
        <f t="shared" si="466"/>
        <v>#DIV/0!</v>
      </c>
      <c r="P378" s="76">
        <f t="shared" si="467"/>
        <v>0</v>
      </c>
      <c r="Q378" s="76">
        <f t="shared" si="467"/>
        <v>0</v>
      </c>
      <c r="R378" s="76">
        <f t="shared" si="467"/>
        <v>0</v>
      </c>
      <c r="S378" s="76">
        <f t="shared" si="468"/>
        <v>0</v>
      </c>
      <c r="T378" s="75" t="e">
        <f t="shared" si="469"/>
        <v>#DIV/0!</v>
      </c>
      <c r="U378" s="76">
        <f t="shared" si="470"/>
        <v>0</v>
      </c>
      <c r="V378" s="76">
        <f t="shared" si="470"/>
        <v>0</v>
      </c>
      <c r="W378" s="76">
        <f t="shared" si="471"/>
        <v>0</v>
      </c>
      <c r="X378" s="76" t="e">
        <f t="shared" si="472"/>
        <v>#DIV/0!</v>
      </c>
      <c r="Y378" s="76">
        <f t="shared" si="473"/>
        <v>0</v>
      </c>
      <c r="Z378" s="76">
        <f t="shared" si="473"/>
        <v>0</v>
      </c>
      <c r="AA378" s="76" t="e">
        <f t="shared" si="474"/>
        <v>#DIV/0!</v>
      </c>
      <c r="AB378" s="76" t="e">
        <f t="shared" si="475"/>
        <v>#DIV/0!</v>
      </c>
      <c r="AC378" s="76">
        <f t="shared" si="476"/>
        <v>0</v>
      </c>
      <c r="AD378" s="76">
        <f t="shared" si="476"/>
        <v>0</v>
      </c>
      <c r="AE378" s="76" t="e">
        <f t="shared" si="477"/>
        <v>#DIV/0!</v>
      </c>
      <c r="AF378" s="76">
        <f t="shared" si="478"/>
        <v>0</v>
      </c>
      <c r="AG378" s="76">
        <f t="shared" si="478"/>
        <v>0</v>
      </c>
      <c r="AH378" s="76">
        <f t="shared" si="478"/>
        <v>0</v>
      </c>
      <c r="AI378" s="76">
        <f t="shared" si="478"/>
        <v>0</v>
      </c>
      <c r="AJ378" s="76">
        <f t="shared" si="478"/>
        <v>0</v>
      </c>
      <c r="AK378" s="76">
        <f t="shared" si="478"/>
        <v>0</v>
      </c>
      <c r="AL378" s="76">
        <f t="shared" si="478"/>
        <v>0</v>
      </c>
      <c r="AM378" s="76">
        <f t="shared" si="478"/>
        <v>0</v>
      </c>
      <c r="AN378" s="76">
        <f t="shared" si="479"/>
        <v>0</v>
      </c>
      <c r="AO378" s="31"/>
      <c r="AP378" s="74" t="s">
        <v>84</v>
      </c>
      <c r="AQ378" s="46">
        <v>100</v>
      </c>
      <c r="AR378" s="76">
        <v>0</v>
      </c>
      <c r="AS378" s="76">
        <v>0</v>
      </c>
      <c r="AT378" s="76">
        <v>0</v>
      </c>
      <c r="AU378" s="76">
        <f t="shared" si="480"/>
        <v>0</v>
      </c>
      <c r="AV378" s="76">
        <v>0</v>
      </c>
      <c r="AW378" s="76">
        <f>AV378*17</f>
        <v>0</v>
      </c>
      <c r="AX378" s="76">
        <v>0</v>
      </c>
      <c r="AY378" s="76">
        <f>AX378*16</f>
        <v>0</v>
      </c>
      <c r="AZ378" s="76">
        <v>0</v>
      </c>
      <c r="BA378" s="76">
        <v>0</v>
      </c>
      <c r="BB378" s="76">
        <v>0</v>
      </c>
      <c r="BC378" s="76">
        <f t="shared" si="481"/>
        <v>0</v>
      </c>
      <c r="BD378" s="76">
        <v>0</v>
      </c>
      <c r="BE378" s="76">
        <v>0</v>
      </c>
      <c r="BF378" s="76">
        <f>BE378*37</f>
        <v>0</v>
      </c>
      <c r="BG378" s="76">
        <v>0</v>
      </c>
      <c r="BH378" s="76">
        <v>0</v>
      </c>
      <c r="BI378" s="76">
        <v>0</v>
      </c>
      <c r="BJ378" s="76">
        <v>0</v>
      </c>
      <c r="BK378" s="76">
        <v>0</v>
      </c>
      <c r="BL378" s="76">
        <v>0</v>
      </c>
      <c r="BM378" s="76">
        <v>0</v>
      </c>
      <c r="BN378" s="76">
        <v>0</v>
      </c>
      <c r="BO378" s="49">
        <v>0</v>
      </c>
      <c r="BP378" s="49">
        <v>0</v>
      </c>
      <c r="BQ378" s="49">
        <v>0</v>
      </c>
      <c r="BR378" s="76">
        <v>0</v>
      </c>
    </row>
    <row r="379" spans="1:70">
      <c r="B379" s="48"/>
      <c r="C379" s="74" t="s">
        <v>218</v>
      </c>
      <c r="D379" s="46">
        <v>500</v>
      </c>
      <c r="E379" s="75">
        <f t="shared" si="461"/>
        <v>8513.0999999999985</v>
      </c>
      <c r="F379" s="76">
        <f t="shared" si="461"/>
        <v>2035.6527977044473</v>
      </c>
      <c r="G379" s="76">
        <f t="shared" si="461"/>
        <v>25</v>
      </c>
      <c r="H379" s="76">
        <f t="shared" si="461"/>
        <v>925</v>
      </c>
      <c r="I379" s="75">
        <f t="shared" si="462"/>
        <v>10.865607123139634</v>
      </c>
      <c r="J379" s="76">
        <f t="shared" si="463"/>
        <v>83.3</v>
      </c>
      <c r="K379" s="76">
        <f t="shared" si="463"/>
        <v>1416.1000000000001</v>
      </c>
      <c r="L379" s="75">
        <f t="shared" si="464"/>
        <v>16.634363510354635</v>
      </c>
      <c r="M379" s="76">
        <f t="shared" si="465"/>
        <v>333.5</v>
      </c>
      <c r="N379" s="76">
        <f t="shared" si="465"/>
        <v>5336</v>
      </c>
      <c r="O379" s="75">
        <f t="shared" si="466"/>
        <v>62.679869847646572</v>
      </c>
      <c r="P379" s="76">
        <f t="shared" si="467"/>
        <v>0</v>
      </c>
      <c r="Q379" s="76">
        <f t="shared" si="467"/>
        <v>0</v>
      </c>
      <c r="R379" s="76">
        <f t="shared" si="467"/>
        <v>100</v>
      </c>
      <c r="S379" s="76">
        <f t="shared" si="468"/>
        <v>836</v>
      </c>
      <c r="T379" s="75">
        <f t="shared" si="469"/>
        <v>9.820159518859171</v>
      </c>
      <c r="U379" s="76">
        <f t="shared" si="470"/>
        <v>0</v>
      </c>
      <c r="V379" s="76">
        <f t="shared" si="470"/>
        <v>0</v>
      </c>
      <c r="W379" s="76">
        <f t="shared" si="471"/>
        <v>0</v>
      </c>
      <c r="X379" s="76">
        <f t="shared" si="472"/>
        <v>0</v>
      </c>
      <c r="Y379" s="76">
        <f t="shared" si="473"/>
        <v>0</v>
      </c>
      <c r="Z379" s="76">
        <f t="shared" si="473"/>
        <v>0</v>
      </c>
      <c r="AA379" s="76" t="e">
        <f t="shared" si="474"/>
        <v>#DIV/0!</v>
      </c>
      <c r="AB379" s="76" t="e">
        <f t="shared" si="475"/>
        <v>#DIV/0!</v>
      </c>
      <c r="AC379" s="76">
        <f t="shared" si="476"/>
        <v>15</v>
      </c>
      <c r="AD379" s="76">
        <f t="shared" si="476"/>
        <v>0</v>
      </c>
      <c r="AE379" s="76" t="e">
        <f t="shared" si="477"/>
        <v>#DIV/0!</v>
      </c>
      <c r="AF379" s="76">
        <f t="shared" si="478"/>
        <v>0</v>
      </c>
      <c r="AG379" s="76">
        <f t="shared" si="478"/>
        <v>0</v>
      </c>
      <c r="AH379" s="76">
        <f t="shared" si="478"/>
        <v>0</v>
      </c>
      <c r="AI379" s="76">
        <f t="shared" si="478"/>
        <v>0</v>
      </c>
      <c r="AJ379" s="76">
        <f t="shared" si="478"/>
        <v>0</v>
      </c>
      <c r="AK379" s="76">
        <f t="shared" si="478"/>
        <v>0</v>
      </c>
      <c r="AL379" s="76">
        <f t="shared" si="478"/>
        <v>0</v>
      </c>
      <c r="AM379" s="76">
        <f t="shared" si="478"/>
        <v>500</v>
      </c>
      <c r="AN379" s="76">
        <f t="shared" si="479"/>
        <v>1702.6199999999997</v>
      </c>
      <c r="AO379" s="31"/>
      <c r="AP379" s="74" t="s">
        <v>218</v>
      </c>
      <c r="AQ379" s="46">
        <v>100</v>
      </c>
      <c r="AR379" s="76">
        <v>1702.62</v>
      </c>
      <c r="AS379" s="76">
        <f>AR379/4.182</f>
        <v>407.13055954088946</v>
      </c>
      <c r="AT379" s="76">
        <v>5</v>
      </c>
      <c r="AU379" s="76">
        <f t="shared" si="480"/>
        <v>185</v>
      </c>
      <c r="AV379" s="76">
        <v>16.66</v>
      </c>
      <c r="AW379" s="76">
        <f>AV379*17</f>
        <v>283.22000000000003</v>
      </c>
      <c r="AX379" s="76">
        <v>66.7</v>
      </c>
      <c r="AY379" s="76">
        <f>AX379*16</f>
        <v>1067.2</v>
      </c>
      <c r="AZ379" s="76">
        <v>0</v>
      </c>
      <c r="BA379" s="76">
        <v>0</v>
      </c>
      <c r="BB379" s="76">
        <v>20</v>
      </c>
      <c r="BC379" s="76">
        <f t="shared" si="481"/>
        <v>167.2</v>
      </c>
      <c r="BD379" s="76">
        <v>0</v>
      </c>
      <c r="BE379" s="76">
        <v>0</v>
      </c>
      <c r="BF379" s="76">
        <v>0</v>
      </c>
      <c r="BG379" s="76">
        <v>0</v>
      </c>
      <c r="BH379" s="76">
        <v>0</v>
      </c>
      <c r="BI379" s="76">
        <v>3</v>
      </c>
      <c r="BJ379" s="76">
        <v>0</v>
      </c>
      <c r="BK379" s="76">
        <v>0</v>
      </c>
      <c r="BL379" s="76">
        <v>0</v>
      </c>
      <c r="BM379" s="76">
        <v>0</v>
      </c>
      <c r="BN379" s="76">
        <v>0</v>
      </c>
      <c r="BO379" s="49">
        <v>0</v>
      </c>
      <c r="BP379" s="49">
        <v>0</v>
      </c>
      <c r="BQ379" s="49">
        <v>0</v>
      </c>
      <c r="BR379" s="76">
        <v>100</v>
      </c>
    </row>
    <row r="380" spans="1:70">
      <c r="B380" s="48"/>
      <c r="C380" s="74" t="s">
        <v>85</v>
      </c>
      <c r="D380" s="46">
        <v>100</v>
      </c>
      <c r="E380" s="75">
        <f t="shared" si="461"/>
        <v>663.8</v>
      </c>
      <c r="F380" s="76">
        <f t="shared" si="461"/>
        <v>158.80382775119617</v>
      </c>
      <c r="G380" s="76">
        <f t="shared" si="461"/>
        <v>11.6</v>
      </c>
      <c r="H380" s="76">
        <f t="shared" si="461"/>
        <v>429.2</v>
      </c>
      <c r="I380" s="75">
        <f t="shared" si="462"/>
        <v>64.658029526965947</v>
      </c>
      <c r="J380" s="76">
        <f t="shared" si="463"/>
        <v>13.8</v>
      </c>
      <c r="K380" s="76">
        <f t="shared" si="463"/>
        <v>234.60000000000002</v>
      </c>
      <c r="L380" s="75">
        <f t="shared" si="464"/>
        <v>35.341970473034053</v>
      </c>
      <c r="M380" s="76">
        <f t="shared" si="465"/>
        <v>0</v>
      </c>
      <c r="N380" s="76">
        <f t="shared" si="465"/>
        <v>0</v>
      </c>
      <c r="O380" s="75">
        <f t="shared" si="466"/>
        <v>0</v>
      </c>
      <c r="P380" s="76">
        <f t="shared" si="467"/>
        <v>0</v>
      </c>
      <c r="Q380" s="76">
        <f t="shared" si="467"/>
        <v>0</v>
      </c>
      <c r="R380" s="76">
        <f t="shared" si="467"/>
        <v>0</v>
      </c>
      <c r="S380" s="76">
        <f t="shared" si="468"/>
        <v>0</v>
      </c>
      <c r="T380" s="75">
        <f t="shared" si="469"/>
        <v>0</v>
      </c>
      <c r="U380" s="76">
        <f t="shared" si="470"/>
        <v>0.375</v>
      </c>
      <c r="V380" s="76">
        <f t="shared" si="470"/>
        <v>3.3</v>
      </c>
      <c r="W380" s="76">
        <f t="shared" si="471"/>
        <v>122.1</v>
      </c>
      <c r="X380" s="76">
        <f t="shared" si="472"/>
        <v>18.394094606809279</v>
      </c>
      <c r="Y380" s="76">
        <f t="shared" si="473"/>
        <v>5</v>
      </c>
      <c r="Z380" s="76">
        <f t="shared" si="473"/>
        <v>1.3</v>
      </c>
      <c r="AA380" s="76">
        <f t="shared" si="474"/>
        <v>0.65999999999999992</v>
      </c>
      <c r="AB380" s="76">
        <f t="shared" si="475"/>
        <v>2.5384615384615383</v>
      </c>
      <c r="AC380" s="76">
        <f t="shared" si="476"/>
        <v>0</v>
      </c>
      <c r="AD380" s="76">
        <f t="shared" si="476"/>
        <v>0</v>
      </c>
      <c r="AE380" s="76" t="e">
        <f t="shared" si="477"/>
        <v>#DIV/0!</v>
      </c>
      <c r="AF380" s="76">
        <f t="shared" si="478"/>
        <v>415</v>
      </c>
      <c r="AG380" s="76">
        <f t="shared" si="478"/>
        <v>0</v>
      </c>
      <c r="AH380" s="76">
        <f t="shared" si="478"/>
        <v>1.2</v>
      </c>
      <c r="AI380" s="76">
        <f t="shared" si="478"/>
        <v>0</v>
      </c>
      <c r="AJ380" s="76">
        <f t="shared" si="478"/>
        <v>1.9</v>
      </c>
      <c r="AK380" s="76">
        <f t="shared" si="478"/>
        <v>0</v>
      </c>
      <c r="AL380" s="76">
        <f t="shared" si="478"/>
        <v>205</v>
      </c>
      <c r="AM380" s="76">
        <f t="shared" si="478"/>
        <v>0</v>
      </c>
      <c r="AN380" s="76">
        <f t="shared" si="479"/>
        <v>663.8</v>
      </c>
      <c r="AO380" s="31"/>
      <c r="AP380" s="74" t="s">
        <v>85</v>
      </c>
      <c r="AQ380" s="46">
        <v>100</v>
      </c>
      <c r="AR380" s="76">
        <v>663.8</v>
      </c>
      <c r="AS380" s="76">
        <v>158.80382775119617</v>
      </c>
      <c r="AT380" s="76">
        <v>11.6</v>
      </c>
      <c r="AU380" s="76">
        <f t="shared" si="480"/>
        <v>429.2</v>
      </c>
      <c r="AV380" s="76">
        <v>13.8</v>
      </c>
      <c r="AW380" s="76">
        <v>234.60000000000002</v>
      </c>
      <c r="AX380" s="76">
        <v>0</v>
      </c>
      <c r="AY380" s="76">
        <v>0</v>
      </c>
      <c r="AZ380" s="76">
        <v>0</v>
      </c>
      <c r="BA380" s="76">
        <v>0</v>
      </c>
      <c r="BB380" s="76">
        <v>0</v>
      </c>
      <c r="BC380" s="76">
        <f t="shared" si="481"/>
        <v>0</v>
      </c>
      <c r="BD380" s="76">
        <v>0.375</v>
      </c>
      <c r="BE380" s="76">
        <v>3.3</v>
      </c>
      <c r="BF380" s="76">
        <f>BE380*37</f>
        <v>122.1</v>
      </c>
      <c r="BG380" s="76">
        <v>5</v>
      </c>
      <c r="BH380" s="76">
        <v>1.3</v>
      </c>
      <c r="BI380" s="76">
        <v>0</v>
      </c>
      <c r="BJ380" s="76">
        <v>0</v>
      </c>
      <c r="BK380" s="76">
        <v>415</v>
      </c>
      <c r="BL380" s="76">
        <v>0</v>
      </c>
      <c r="BM380" s="76">
        <v>1.2</v>
      </c>
      <c r="BN380" s="76">
        <v>0</v>
      </c>
      <c r="BO380" s="49">
        <v>1.9</v>
      </c>
      <c r="BP380" s="49">
        <v>0</v>
      </c>
      <c r="BQ380" s="49">
        <v>205</v>
      </c>
      <c r="BR380" s="76">
        <v>0</v>
      </c>
    </row>
    <row r="381" spans="1:70">
      <c r="B381" s="48"/>
      <c r="C381" s="74" t="s">
        <v>27</v>
      </c>
      <c r="D381" s="46">
        <v>6.5</v>
      </c>
      <c r="E381" s="75">
        <f t="shared" si="461"/>
        <v>0</v>
      </c>
      <c r="F381" s="76">
        <f t="shared" si="461"/>
        <v>0</v>
      </c>
      <c r="G381" s="76">
        <f t="shared" si="461"/>
        <v>0</v>
      </c>
      <c r="H381" s="76">
        <f t="shared" si="461"/>
        <v>0</v>
      </c>
      <c r="I381" s="75" t="e">
        <f t="shared" si="462"/>
        <v>#DIV/0!</v>
      </c>
      <c r="J381" s="76">
        <f t="shared" si="463"/>
        <v>0</v>
      </c>
      <c r="K381" s="76">
        <f t="shared" si="463"/>
        <v>0</v>
      </c>
      <c r="L381" s="75" t="e">
        <f t="shared" si="464"/>
        <v>#DIV/0!</v>
      </c>
      <c r="M381" s="76">
        <f t="shared" si="465"/>
        <v>0</v>
      </c>
      <c r="N381" s="76">
        <f t="shared" si="465"/>
        <v>0</v>
      </c>
      <c r="O381" s="75" t="e">
        <f t="shared" si="466"/>
        <v>#DIV/0!</v>
      </c>
      <c r="P381" s="76">
        <f t="shared" si="467"/>
        <v>0</v>
      </c>
      <c r="Q381" s="76">
        <f t="shared" si="467"/>
        <v>0</v>
      </c>
      <c r="R381" s="76">
        <f t="shared" si="467"/>
        <v>0</v>
      </c>
      <c r="S381" s="76">
        <f t="shared" si="468"/>
        <v>0</v>
      </c>
      <c r="T381" s="75" t="e">
        <f t="shared" si="469"/>
        <v>#DIV/0!</v>
      </c>
      <c r="U381" s="76">
        <f t="shared" si="470"/>
        <v>6.3131250000000003</v>
      </c>
      <c r="V381" s="76">
        <f t="shared" si="470"/>
        <v>0</v>
      </c>
      <c r="W381" s="76">
        <f t="shared" si="471"/>
        <v>0</v>
      </c>
      <c r="X381" s="76" t="e">
        <f t="shared" si="472"/>
        <v>#DIV/0!</v>
      </c>
      <c r="Y381" s="76">
        <f t="shared" si="473"/>
        <v>0</v>
      </c>
      <c r="Z381" s="76">
        <f t="shared" si="473"/>
        <v>0</v>
      </c>
      <c r="AA381" s="76" t="e">
        <f t="shared" si="474"/>
        <v>#DIV/0!</v>
      </c>
      <c r="AB381" s="76" t="e">
        <f t="shared" si="475"/>
        <v>#DIV/0!</v>
      </c>
      <c r="AC381" s="76">
        <f t="shared" si="476"/>
        <v>0</v>
      </c>
      <c r="AD381" s="76">
        <f t="shared" si="476"/>
        <v>0</v>
      </c>
      <c r="AE381" s="76" t="e">
        <f t="shared" si="477"/>
        <v>#DIV/0!</v>
      </c>
      <c r="AF381" s="76">
        <f t="shared" si="478"/>
        <v>0</v>
      </c>
      <c r="AG381" s="76">
        <f t="shared" si="478"/>
        <v>0</v>
      </c>
      <c r="AH381" s="76">
        <f t="shared" si="478"/>
        <v>0</v>
      </c>
      <c r="AI381" s="76">
        <f t="shared" si="478"/>
        <v>0</v>
      </c>
      <c r="AJ381" s="76">
        <f t="shared" si="478"/>
        <v>0</v>
      </c>
      <c r="AK381" s="76">
        <f t="shared" si="478"/>
        <v>0</v>
      </c>
      <c r="AL381" s="76">
        <f t="shared" si="478"/>
        <v>0</v>
      </c>
      <c r="AM381" s="76">
        <f t="shared" si="478"/>
        <v>0</v>
      </c>
      <c r="AN381" s="76">
        <f t="shared" si="479"/>
        <v>0</v>
      </c>
      <c r="AO381" s="31"/>
      <c r="AP381" s="74" t="s">
        <v>27</v>
      </c>
      <c r="AQ381" s="46">
        <v>100</v>
      </c>
      <c r="AR381" s="76">
        <v>0</v>
      </c>
      <c r="AS381" s="76">
        <v>0</v>
      </c>
      <c r="AT381" s="76">
        <v>0</v>
      </c>
      <c r="AU381" s="76">
        <f t="shared" si="480"/>
        <v>0</v>
      </c>
      <c r="AV381" s="76">
        <v>0</v>
      </c>
      <c r="AW381" s="76">
        <v>0</v>
      </c>
      <c r="AX381" s="76">
        <v>0</v>
      </c>
      <c r="AY381" s="76">
        <v>0</v>
      </c>
      <c r="AZ381" s="76">
        <v>0</v>
      </c>
      <c r="BA381" s="76">
        <v>0</v>
      </c>
      <c r="BB381" s="76">
        <v>0</v>
      </c>
      <c r="BC381" s="76">
        <f t="shared" si="481"/>
        <v>0</v>
      </c>
      <c r="BD381" s="76">
        <v>97.125</v>
      </c>
      <c r="BE381" s="76">
        <v>0</v>
      </c>
      <c r="BF381" s="76">
        <f>BE381*37</f>
        <v>0</v>
      </c>
      <c r="BG381" s="76">
        <v>0</v>
      </c>
      <c r="BH381" s="76">
        <v>0</v>
      </c>
      <c r="BI381" s="76">
        <v>0</v>
      </c>
      <c r="BJ381" s="76">
        <v>0</v>
      </c>
      <c r="BK381" s="76">
        <v>0</v>
      </c>
      <c r="BL381" s="76">
        <v>0</v>
      </c>
      <c r="BM381" s="76">
        <v>0</v>
      </c>
      <c r="BN381" s="76">
        <v>0</v>
      </c>
      <c r="BO381" s="49">
        <v>0</v>
      </c>
      <c r="BP381" s="49">
        <v>0</v>
      </c>
      <c r="BQ381" s="49">
        <v>0</v>
      </c>
      <c r="BR381" s="76">
        <v>0</v>
      </c>
    </row>
    <row r="382" spans="1:70">
      <c r="B382" s="48"/>
      <c r="C382" s="74" t="s">
        <v>86</v>
      </c>
      <c r="D382" s="46">
        <v>6</v>
      </c>
      <c r="E382" s="75">
        <f t="shared" si="461"/>
        <v>100.8</v>
      </c>
      <c r="F382" s="76">
        <f t="shared" si="461"/>
        <v>24.114832535885171</v>
      </c>
      <c r="G382" s="76">
        <f t="shared" si="461"/>
        <v>0</v>
      </c>
      <c r="H382" s="76">
        <f t="shared" si="461"/>
        <v>0</v>
      </c>
      <c r="I382" s="75">
        <f t="shared" si="462"/>
        <v>0</v>
      </c>
      <c r="J382" s="76">
        <f t="shared" si="463"/>
        <v>0</v>
      </c>
      <c r="K382" s="76">
        <f t="shared" si="463"/>
        <v>0</v>
      </c>
      <c r="L382" s="75">
        <f t="shared" si="464"/>
        <v>0</v>
      </c>
      <c r="M382" s="76">
        <f t="shared" si="465"/>
        <v>6.3</v>
      </c>
      <c r="N382" s="76">
        <f t="shared" si="465"/>
        <v>100.8</v>
      </c>
      <c r="O382" s="75">
        <f t="shared" si="466"/>
        <v>100</v>
      </c>
      <c r="P382" s="76">
        <f t="shared" si="467"/>
        <v>0</v>
      </c>
      <c r="Q382" s="76">
        <f t="shared" si="467"/>
        <v>0</v>
      </c>
      <c r="R382" s="76">
        <f t="shared" si="467"/>
        <v>0</v>
      </c>
      <c r="S382" s="76">
        <f t="shared" si="468"/>
        <v>0</v>
      </c>
      <c r="T382" s="75">
        <f t="shared" si="469"/>
        <v>0</v>
      </c>
      <c r="U382" s="76">
        <f t="shared" si="470"/>
        <v>0</v>
      </c>
      <c r="V382" s="76">
        <f t="shared" si="470"/>
        <v>0</v>
      </c>
      <c r="W382" s="76">
        <f t="shared" si="471"/>
        <v>0</v>
      </c>
      <c r="X382" s="76">
        <f t="shared" si="472"/>
        <v>0</v>
      </c>
      <c r="Y382" s="76">
        <f t="shared" si="473"/>
        <v>0</v>
      </c>
      <c r="Z382" s="76">
        <f t="shared" si="473"/>
        <v>0</v>
      </c>
      <c r="AA382" s="76" t="e">
        <f t="shared" si="474"/>
        <v>#DIV/0!</v>
      </c>
      <c r="AB382" s="76" t="e">
        <f t="shared" si="475"/>
        <v>#DIV/0!</v>
      </c>
      <c r="AC382" s="76">
        <f t="shared" si="476"/>
        <v>6.3</v>
      </c>
      <c r="AD382" s="76">
        <f t="shared" si="476"/>
        <v>0</v>
      </c>
      <c r="AE382" s="76" t="e">
        <f t="shared" si="477"/>
        <v>#DIV/0!</v>
      </c>
      <c r="AF382" s="76">
        <f t="shared" si="478"/>
        <v>0</v>
      </c>
      <c r="AG382" s="76">
        <f t="shared" si="478"/>
        <v>0</v>
      </c>
      <c r="AH382" s="76">
        <f t="shared" si="478"/>
        <v>0</v>
      </c>
      <c r="AI382" s="76">
        <f t="shared" si="478"/>
        <v>0</v>
      </c>
      <c r="AJ382" s="76">
        <f t="shared" si="478"/>
        <v>0</v>
      </c>
      <c r="AK382" s="76">
        <f t="shared" si="478"/>
        <v>0</v>
      </c>
      <c r="AL382" s="76">
        <f t="shared" si="478"/>
        <v>0</v>
      </c>
      <c r="AM382" s="76">
        <f t="shared" si="478"/>
        <v>0</v>
      </c>
      <c r="AN382" s="76">
        <f t="shared" si="479"/>
        <v>1680</v>
      </c>
      <c r="AO382" s="31"/>
      <c r="AP382" s="74" t="s">
        <v>86</v>
      </c>
      <c r="AQ382" s="46">
        <v>100</v>
      </c>
      <c r="AR382" s="76">
        <v>1680</v>
      </c>
      <c r="AS382" s="76">
        <v>401.91387559808618</v>
      </c>
      <c r="AT382" s="76">
        <v>0</v>
      </c>
      <c r="AU382" s="76">
        <f t="shared" si="480"/>
        <v>0</v>
      </c>
      <c r="AV382" s="76">
        <v>0</v>
      </c>
      <c r="AW382" s="76">
        <v>0</v>
      </c>
      <c r="AX382" s="76">
        <v>105</v>
      </c>
      <c r="AY382" s="76">
        <v>1680</v>
      </c>
      <c r="AZ382" s="76">
        <v>0</v>
      </c>
      <c r="BA382" s="76">
        <v>0</v>
      </c>
      <c r="BB382" s="76">
        <v>0</v>
      </c>
      <c r="BC382" s="76">
        <f t="shared" si="481"/>
        <v>0</v>
      </c>
      <c r="BD382" s="76">
        <v>0</v>
      </c>
      <c r="BE382" s="76">
        <v>0</v>
      </c>
      <c r="BF382" s="76">
        <f>BE382*37</f>
        <v>0</v>
      </c>
      <c r="BG382" s="76">
        <v>0</v>
      </c>
      <c r="BH382" s="76">
        <v>0</v>
      </c>
      <c r="BI382" s="76">
        <v>105</v>
      </c>
      <c r="BJ382" s="76">
        <v>0</v>
      </c>
      <c r="BK382" s="76">
        <v>0</v>
      </c>
      <c r="BL382" s="76">
        <v>0</v>
      </c>
      <c r="BM382" s="76">
        <v>0</v>
      </c>
      <c r="BN382" s="76">
        <v>0</v>
      </c>
      <c r="BO382" s="49">
        <v>0</v>
      </c>
      <c r="BP382" s="49">
        <v>0</v>
      </c>
      <c r="BQ382" s="49">
        <v>0</v>
      </c>
      <c r="BR382" s="76">
        <v>0</v>
      </c>
    </row>
    <row r="383" spans="1:70">
      <c r="B383" s="48"/>
      <c r="C383" s="74" t="s">
        <v>87</v>
      </c>
      <c r="D383" s="46">
        <v>14.5</v>
      </c>
      <c r="E383" s="75">
        <f t="shared" si="461"/>
        <v>535.91999999999996</v>
      </c>
      <c r="F383" s="76">
        <f t="shared" si="461"/>
        <v>130.35499999999999</v>
      </c>
      <c r="G383" s="76">
        <f t="shared" si="461"/>
        <v>14.4855</v>
      </c>
      <c r="H383" s="76">
        <f t="shared" si="461"/>
        <v>535.96349999999995</v>
      </c>
      <c r="I383" s="75">
        <f t="shared" si="462"/>
        <v>100.00811688311688</v>
      </c>
      <c r="J383" s="76">
        <f t="shared" si="463"/>
        <v>0</v>
      </c>
      <c r="K383" s="76">
        <f t="shared" si="463"/>
        <v>0</v>
      </c>
      <c r="L383" s="75">
        <f t="shared" si="464"/>
        <v>0</v>
      </c>
      <c r="M383" s="76">
        <f t="shared" si="465"/>
        <v>0</v>
      </c>
      <c r="N383" s="76">
        <f t="shared" si="465"/>
        <v>0</v>
      </c>
      <c r="O383" s="75">
        <f t="shared" si="466"/>
        <v>0</v>
      </c>
      <c r="P383" s="76">
        <f t="shared" si="467"/>
        <v>0</v>
      </c>
      <c r="Q383" s="76">
        <f t="shared" si="467"/>
        <v>0</v>
      </c>
      <c r="R383" s="76">
        <f t="shared" si="467"/>
        <v>0</v>
      </c>
      <c r="S383" s="76">
        <f t="shared" si="468"/>
        <v>0</v>
      </c>
      <c r="T383" s="75">
        <f t="shared" si="469"/>
        <v>0</v>
      </c>
      <c r="U383" s="76">
        <f t="shared" si="470"/>
        <v>0</v>
      </c>
      <c r="V383" s="76">
        <f t="shared" si="470"/>
        <v>1.6964999999999997</v>
      </c>
      <c r="W383" s="76">
        <f t="shared" si="471"/>
        <v>62.770499999999991</v>
      </c>
      <c r="X383" s="76">
        <f t="shared" si="472"/>
        <v>11.712662337662337</v>
      </c>
      <c r="Y383" s="76">
        <f t="shared" si="473"/>
        <v>7.7284999999999995</v>
      </c>
      <c r="Z383" s="76">
        <f t="shared" si="473"/>
        <v>4.3209999999999997</v>
      </c>
      <c r="AA383" s="76">
        <f t="shared" si="474"/>
        <v>0.21951219512195119</v>
      </c>
      <c r="AB383" s="76">
        <f t="shared" si="475"/>
        <v>0.39261744966442946</v>
      </c>
      <c r="AC383" s="76">
        <f t="shared" si="476"/>
        <v>0</v>
      </c>
      <c r="AD383" s="76">
        <f t="shared" si="476"/>
        <v>0</v>
      </c>
      <c r="AE383" s="76" t="e">
        <f t="shared" si="477"/>
        <v>#DIV/0!</v>
      </c>
      <c r="AF383" s="76">
        <f t="shared" si="478"/>
        <v>0</v>
      </c>
      <c r="AG383" s="76">
        <f t="shared" si="478"/>
        <v>0</v>
      </c>
      <c r="AH383" s="76">
        <f t="shared" si="478"/>
        <v>0</v>
      </c>
      <c r="AI383" s="76">
        <f t="shared" si="478"/>
        <v>0</v>
      </c>
      <c r="AJ383" s="76">
        <f t="shared" si="478"/>
        <v>0</v>
      </c>
      <c r="AK383" s="76">
        <f t="shared" si="478"/>
        <v>0</v>
      </c>
      <c r="AL383" s="76">
        <f t="shared" si="478"/>
        <v>0</v>
      </c>
      <c r="AM383" s="76">
        <f t="shared" si="478"/>
        <v>0</v>
      </c>
      <c r="AN383" s="76">
        <f t="shared" si="479"/>
        <v>3695.9999999999995</v>
      </c>
      <c r="AO383" s="31"/>
      <c r="AP383" s="74" t="s">
        <v>87</v>
      </c>
      <c r="AQ383" s="46">
        <v>100</v>
      </c>
      <c r="AR383" s="76">
        <v>3696</v>
      </c>
      <c r="AS383" s="76">
        <v>899</v>
      </c>
      <c r="AT383" s="76">
        <v>99.9</v>
      </c>
      <c r="AU383" s="76">
        <f t="shared" si="480"/>
        <v>3696.3</v>
      </c>
      <c r="AV383" s="76">
        <v>0</v>
      </c>
      <c r="AW383" s="76">
        <v>0</v>
      </c>
      <c r="AX383" s="76">
        <v>0</v>
      </c>
      <c r="AY383" s="76">
        <v>0</v>
      </c>
      <c r="AZ383" s="76">
        <v>0</v>
      </c>
      <c r="BA383" s="76">
        <v>0</v>
      </c>
      <c r="BB383" s="76">
        <v>0</v>
      </c>
      <c r="BC383" s="76">
        <f t="shared" si="481"/>
        <v>0</v>
      </c>
      <c r="BD383" s="76">
        <v>0</v>
      </c>
      <c r="BE383" s="76">
        <v>11.7</v>
      </c>
      <c r="BF383" s="76">
        <f>BE383*37</f>
        <v>432.9</v>
      </c>
      <c r="BG383" s="76">
        <v>53.3</v>
      </c>
      <c r="BH383" s="76">
        <v>29.8</v>
      </c>
      <c r="BI383" s="76">
        <v>0</v>
      </c>
      <c r="BJ383" s="76">
        <v>0</v>
      </c>
      <c r="BK383" s="76">
        <v>0</v>
      </c>
      <c r="BL383" s="76">
        <v>0</v>
      </c>
      <c r="BM383" s="76">
        <v>0</v>
      </c>
      <c r="BN383" s="76">
        <v>0</v>
      </c>
      <c r="BO383" s="49">
        <v>0</v>
      </c>
      <c r="BP383" s="49">
        <v>0</v>
      </c>
      <c r="BQ383" s="49">
        <v>0</v>
      </c>
      <c r="BR383" s="76">
        <v>0</v>
      </c>
    </row>
    <row r="384" spans="1:70" s="46" customFormat="1">
      <c r="A384" s="48"/>
      <c r="B384" s="48"/>
      <c r="C384" s="74"/>
      <c r="E384" s="75"/>
      <c r="F384" s="76"/>
      <c r="G384" s="76"/>
      <c r="H384" s="76"/>
      <c r="I384" s="75"/>
      <c r="J384" s="76"/>
      <c r="K384" s="76"/>
      <c r="L384" s="75"/>
      <c r="M384" s="76"/>
      <c r="N384" s="76"/>
      <c r="O384" s="75"/>
      <c r="P384" s="76"/>
      <c r="Q384" s="76"/>
      <c r="R384" s="76"/>
      <c r="S384" s="76"/>
      <c r="T384" s="75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  <c r="AE384" s="76"/>
      <c r="AF384" s="76"/>
      <c r="AG384" s="76"/>
      <c r="AH384" s="76"/>
      <c r="AI384" s="76"/>
      <c r="AJ384" s="76"/>
      <c r="AK384" s="76"/>
      <c r="AL384" s="76"/>
      <c r="AM384" s="76"/>
      <c r="AN384" s="76"/>
      <c r="AO384" s="30"/>
      <c r="AP384" s="74"/>
      <c r="AR384" s="76"/>
      <c r="AS384" s="76"/>
      <c r="AT384" s="76"/>
      <c r="AU384" s="76"/>
      <c r="AV384" s="76"/>
      <c r="AW384" s="76"/>
      <c r="AX384" s="76"/>
      <c r="AY384" s="76"/>
      <c r="AZ384" s="76"/>
      <c r="BA384" s="76"/>
      <c r="BB384" s="76"/>
      <c r="BC384" s="76"/>
      <c r="BD384" s="76"/>
      <c r="BE384" s="76"/>
      <c r="BF384" s="76"/>
      <c r="BG384" s="76"/>
      <c r="BH384" s="76"/>
      <c r="BI384" s="76"/>
      <c r="BJ384" s="76"/>
      <c r="BK384" s="76"/>
      <c r="BL384" s="76"/>
      <c r="BM384" s="76"/>
      <c r="BN384" s="76"/>
      <c r="BO384" s="76"/>
      <c r="BP384" s="76"/>
      <c r="BQ384" s="76"/>
      <c r="BR384" s="76"/>
    </row>
    <row r="385" spans="1:71" s="46" customFormat="1">
      <c r="B385" s="77"/>
      <c r="C385" s="78" t="s">
        <v>26</v>
      </c>
      <c r="D385" s="77">
        <f>SUM(D377:D383)</f>
        <v>981.5</v>
      </c>
      <c r="E385" s="126">
        <f>SUM(E377:E383)</f>
        <v>9845.8714999999975</v>
      </c>
      <c r="F385" s="79">
        <f>SUM(F377:F383)</f>
        <v>2356.6421278479879</v>
      </c>
      <c r="G385" s="79">
        <f>SUM(G377:G383)</f>
        <v>51.152999999999999</v>
      </c>
      <c r="H385" s="79">
        <f>SUM(H377:H383)</f>
        <v>1892.6610000000001</v>
      </c>
      <c r="I385" s="80">
        <f>H385/$E385*100</f>
        <v>19.222889512624665</v>
      </c>
      <c r="J385" s="79">
        <f>SUM(J377:J383)</f>
        <v>98.701999999999998</v>
      </c>
      <c r="K385" s="79">
        <f>SUM(K377:K383)</f>
        <v>1677.9340000000002</v>
      </c>
      <c r="L385" s="80">
        <f>K385/$E385*100</f>
        <v>17.042005880332692</v>
      </c>
      <c r="M385" s="79">
        <f>SUM(M377:M383)</f>
        <v>339.95750000000004</v>
      </c>
      <c r="N385" s="79">
        <f>SUM(N377:N383)</f>
        <v>5439.3200000000006</v>
      </c>
      <c r="O385" s="80">
        <f>N385/$E385*100</f>
        <v>55.244677934299688</v>
      </c>
      <c r="P385" s="79">
        <f>SUM(P377:P383)</f>
        <v>0</v>
      </c>
      <c r="Q385" s="79">
        <f>SUM(Q377:Q383)</f>
        <v>0</v>
      </c>
      <c r="R385" s="79">
        <f>SUM(R377:R383)</f>
        <v>100</v>
      </c>
      <c r="S385" s="79">
        <f>SUM(S377:S383)</f>
        <v>836</v>
      </c>
      <c r="T385" s="80">
        <f>S385/$E385*100</f>
        <v>8.4908684822872225</v>
      </c>
      <c r="U385" s="79">
        <f>SUM(U377:U383)</f>
        <v>6.6937500000000005</v>
      </c>
      <c r="V385" s="79">
        <f>SUM(V377:V383)</f>
        <v>4.9964999999999993</v>
      </c>
      <c r="W385" s="79">
        <f>SUM(W377:W383)</f>
        <v>184.87049999999999</v>
      </c>
      <c r="X385" s="80">
        <f>W385/$E385*100</f>
        <v>1.8776448585582295</v>
      </c>
      <c r="Y385" s="79">
        <f>SUM(Y377:Y383)</f>
        <v>12.7285</v>
      </c>
      <c r="Z385" s="79">
        <f>SUM(Z377:Z383)</f>
        <v>5.6209999999999996</v>
      </c>
      <c r="AA385" s="79">
        <f>V385/Y385</f>
        <v>0.39254429037199978</v>
      </c>
      <c r="AB385" s="79">
        <f>V385/Z385</f>
        <v>0.88889877246041626</v>
      </c>
      <c r="AC385" s="79">
        <f>SUM(AC377:AC383)</f>
        <v>21.3</v>
      </c>
      <c r="AD385" s="79">
        <f>SUM(AD377:AD383)</f>
        <v>0.1575</v>
      </c>
      <c r="AE385" s="79">
        <f>AC385/AD385</f>
        <v>135.23809523809524</v>
      </c>
      <c r="AF385" s="79">
        <f t="shared" ref="AF385:AM385" si="482">SUM(AF377:AF383)</f>
        <v>415</v>
      </c>
      <c r="AG385" s="79">
        <f t="shared" si="482"/>
        <v>0.88649999999999995</v>
      </c>
      <c r="AH385" s="79">
        <f t="shared" si="482"/>
        <v>1.2</v>
      </c>
      <c r="AI385" s="79">
        <f t="shared" si="482"/>
        <v>0</v>
      </c>
      <c r="AJ385" s="79">
        <f t="shared" si="482"/>
        <v>1.9</v>
      </c>
      <c r="AK385" s="79">
        <f t="shared" si="482"/>
        <v>0</v>
      </c>
      <c r="AL385" s="79">
        <f t="shared" si="482"/>
        <v>205</v>
      </c>
      <c r="AM385" s="79">
        <f t="shared" si="482"/>
        <v>500</v>
      </c>
      <c r="AN385" s="79">
        <f>E385/D385*100</f>
        <v>1003.1453387671927</v>
      </c>
      <c r="AU385" s="76"/>
      <c r="AW385" s="76"/>
      <c r="AY385" s="76"/>
      <c r="BC385" s="76"/>
      <c r="BF385" s="76"/>
      <c r="BR385" s="79"/>
    </row>
    <row r="386" spans="1:71" s="46" customFormat="1">
      <c r="A386" s="77"/>
      <c r="B386" s="77"/>
      <c r="C386" s="78" t="s">
        <v>36</v>
      </c>
      <c r="D386" s="77"/>
      <c r="E386" s="127">
        <f>SUM(G386,J386,M386,R386)</f>
        <v>9845.9150000000009</v>
      </c>
      <c r="F386" s="81"/>
      <c r="G386" s="80">
        <f>G385*37</f>
        <v>1892.6610000000001</v>
      </c>
      <c r="H386" s="80"/>
      <c r="I386" s="80"/>
      <c r="J386" s="80">
        <f>J385*17</f>
        <v>1677.934</v>
      </c>
      <c r="K386" s="80"/>
      <c r="L386" s="80"/>
      <c r="M386" s="80">
        <f>M385*16</f>
        <v>5439.3200000000006</v>
      </c>
      <c r="N386" s="81"/>
      <c r="O386" s="80"/>
      <c r="P386" s="81"/>
      <c r="Q386" s="79"/>
      <c r="R386" s="80">
        <f>R385*8.36</f>
        <v>836</v>
      </c>
      <c r="S386" s="81"/>
      <c r="T386" s="80"/>
      <c r="U386" s="79"/>
      <c r="V386" s="79"/>
      <c r="W386" s="79"/>
      <c r="X386" s="80"/>
      <c r="Y386" s="79"/>
      <c r="Z386" s="79"/>
      <c r="AA386" s="79"/>
      <c r="AB386" s="79"/>
      <c r="AC386" s="79"/>
      <c r="AD386" s="79"/>
      <c r="AE386" s="79"/>
      <c r="AF386" s="79"/>
      <c r="AG386" s="79"/>
      <c r="AH386" s="79"/>
      <c r="AI386" s="79"/>
      <c r="AJ386" s="79"/>
      <c r="AK386" s="79"/>
      <c r="AL386" s="79"/>
      <c r="AM386" s="79"/>
      <c r="AN386" s="79"/>
      <c r="AU386" s="76"/>
      <c r="AW386" s="76"/>
      <c r="AY386" s="76"/>
      <c r="BC386" s="76"/>
      <c r="BF386" s="76"/>
      <c r="BR386" s="76"/>
    </row>
    <row r="387" spans="1:71" s="46" customFormat="1">
      <c r="A387" s="77"/>
      <c r="B387" s="77"/>
      <c r="C387" s="78" t="s">
        <v>37</v>
      </c>
      <c r="D387" s="77"/>
      <c r="E387" s="79"/>
      <c r="F387" s="79"/>
      <c r="G387" s="81">
        <f>G386/$E386*100</f>
        <v>19.222804584439331</v>
      </c>
      <c r="H387" s="81"/>
      <c r="I387" s="80"/>
      <c r="J387" s="81">
        <f>J386/$E386*100</f>
        <v>17.041930587456829</v>
      </c>
      <c r="K387" s="81"/>
      <c r="L387" s="80"/>
      <c r="M387" s="81">
        <f>M386/$E386*100</f>
        <v>55.244433859118224</v>
      </c>
      <c r="N387" s="79"/>
      <c r="O387" s="80"/>
      <c r="P387" s="79"/>
      <c r="Q387" s="79"/>
      <c r="R387" s="81">
        <f>R386/$E386*100</f>
        <v>8.4908309689856143</v>
      </c>
      <c r="S387" s="79"/>
      <c r="T387" s="80"/>
      <c r="U387" s="79"/>
      <c r="V387" s="79"/>
      <c r="W387" s="79"/>
      <c r="X387" s="80"/>
      <c r="Y387" s="79"/>
      <c r="Z387" s="79"/>
      <c r="AA387" s="79"/>
      <c r="AB387" s="79"/>
      <c r="AC387" s="79"/>
      <c r="AD387" s="79"/>
      <c r="AE387" s="79"/>
      <c r="AF387" s="79"/>
      <c r="AG387" s="79"/>
      <c r="AH387" s="79"/>
      <c r="AI387" s="79"/>
      <c r="AJ387" s="79"/>
      <c r="AK387" s="79"/>
      <c r="AL387" s="79"/>
      <c r="AM387" s="79"/>
      <c r="AN387" s="79"/>
      <c r="AU387" s="76"/>
      <c r="AW387" s="76"/>
      <c r="AY387" s="76"/>
      <c r="BC387" s="76"/>
      <c r="BF387" s="76"/>
      <c r="BR387" s="76"/>
    </row>
    <row r="388" spans="1:71" s="46" customFormat="1">
      <c r="A388" s="77"/>
      <c r="B388" s="77"/>
      <c r="C388" s="78" t="s">
        <v>40</v>
      </c>
      <c r="D388" s="128">
        <f>E386/D385*100</f>
        <v>1003.1497707590423</v>
      </c>
      <c r="E388" s="79"/>
      <c r="F388" s="79"/>
      <c r="G388" s="81"/>
      <c r="H388" s="81"/>
      <c r="I388" s="80"/>
      <c r="J388" s="81"/>
      <c r="K388" s="81"/>
      <c r="L388" s="80"/>
      <c r="M388" s="81"/>
      <c r="N388" s="79"/>
      <c r="O388" s="80"/>
      <c r="P388" s="79"/>
      <c r="Q388" s="79"/>
      <c r="R388" s="81"/>
      <c r="S388" s="79"/>
      <c r="T388" s="80"/>
      <c r="U388" s="79"/>
      <c r="V388" s="79"/>
      <c r="W388" s="79"/>
      <c r="X388" s="80"/>
      <c r="Y388" s="79"/>
      <c r="Z388" s="79"/>
      <c r="AA388" s="79"/>
      <c r="AB388" s="79"/>
      <c r="AC388" s="79"/>
      <c r="AD388" s="79"/>
      <c r="AE388" s="79"/>
      <c r="AF388" s="79"/>
      <c r="AG388" s="79"/>
      <c r="AH388" s="79"/>
      <c r="AI388" s="79"/>
      <c r="AJ388" s="79"/>
      <c r="AK388" s="79"/>
      <c r="AL388" s="79"/>
      <c r="AM388" s="79"/>
      <c r="AN388" s="79"/>
      <c r="AU388" s="76"/>
      <c r="AW388" s="76"/>
      <c r="AY388" s="76"/>
      <c r="BC388" s="76"/>
      <c r="BF388" s="76"/>
      <c r="BR388" s="76"/>
    </row>
    <row r="391" spans="1:71">
      <c r="C391" s="129" t="s">
        <v>259</v>
      </c>
    </row>
    <row r="392" spans="1:71">
      <c r="B392" s="48"/>
      <c r="C392" s="74" t="s">
        <v>78</v>
      </c>
      <c r="D392" s="46">
        <v>4</v>
      </c>
      <c r="E392" s="75">
        <f t="shared" ref="E392:H399" si="483">AR392*($D392/$AQ392)</f>
        <v>27.727999999999998</v>
      </c>
      <c r="F392" s="76">
        <f t="shared" si="483"/>
        <v>6.6334928229665069</v>
      </c>
      <c r="G392" s="76">
        <f t="shared" si="483"/>
        <v>0</v>
      </c>
      <c r="H392" s="76">
        <f t="shared" si="483"/>
        <v>0</v>
      </c>
      <c r="I392" s="75">
        <f t="shared" ref="I392:I399" si="484">H392/$E392*100</f>
        <v>0</v>
      </c>
      <c r="J392" s="76">
        <f t="shared" ref="J392:K399" si="485">AV392*($D392/$AQ392)</f>
        <v>0.20800000000000002</v>
      </c>
      <c r="K392" s="76">
        <f t="shared" si="485"/>
        <v>3.5360000000000005</v>
      </c>
      <c r="L392" s="75">
        <f t="shared" ref="L392:L399" si="486">K392/$E392*100</f>
        <v>12.752452394691288</v>
      </c>
      <c r="M392" s="76">
        <f t="shared" ref="M392:N399" si="487">AX392*($D392/$AQ392)</f>
        <v>1.512</v>
      </c>
      <c r="N392" s="76">
        <f t="shared" si="487"/>
        <v>24.192</v>
      </c>
      <c r="O392" s="75">
        <f t="shared" ref="O392:O399" si="488">N392/$E392*100</f>
        <v>87.247547605308711</v>
      </c>
      <c r="P392" s="76">
        <f t="shared" ref="P392:R399" si="489">AZ392*($D392/$AQ392)</f>
        <v>0</v>
      </c>
      <c r="Q392" s="76">
        <f t="shared" si="489"/>
        <v>0</v>
      </c>
      <c r="R392" s="76">
        <f t="shared" si="489"/>
        <v>0</v>
      </c>
      <c r="S392" s="76">
        <f t="shared" ref="S392:S399" si="490">R392*8.36</f>
        <v>0</v>
      </c>
      <c r="T392" s="75">
        <f t="shared" ref="T392:T399" si="491">S392/$E392*100</f>
        <v>0</v>
      </c>
      <c r="U392" s="76">
        <f t="shared" ref="U392:V399" si="492">BD392*($D392/$AQ392)</f>
        <v>1.18</v>
      </c>
      <c r="V392" s="76">
        <f t="shared" si="492"/>
        <v>0</v>
      </c>
      <c r="W392" s="76">
        <f t="shared" ref="W392:W399" si="493">V392*37</f>
        <v>0</v>
      </c>
      <c r="X392" s="76">
        <f t="shared" ref="X392:X399" si="494">W392/$E392*100</f>
        <v>0</v>
      </c>
      <c r="Y392" s="76">
        <f t="shared" ref="Y392:Z399" si="495">BG392*($D392/$AQ392)</f>
        <v>0</v>
      </c>
      <c r="Z392" s="76">
        <f t="shared" si="495"/>
        <v>0</v>
      </c>
      <c r="AA392" s="76" t="e">
        <f t="shared" ref="AA392:AA399" si="496">V392/Y392</f>
        <v>#DIV/0!</v>
      </c>
      <c r="AB392" s="76" t="e">
        <f t="shared" ref="AB392:AB399" si="497">V392/Z392</f>
        <v>#DIV/0!</v>
      </c>
      <c r="AC392" s="76">
        <f t="shared" ref="AC392:AD399" si="498">BI392*($D392/$AQ392)</f>
        <v>0</v>
      </c>
      <c r="AD392" s="76">
        <f t="shared" si="498"/>
        <v>1.512</v>
      </c>
      <c r="AE392" s="76">
        <f t="shared" ref="AE392:AE399" si="499">AC392/AD392</f>
        <v>0</v>
      </c>
      <c r="AF392" s="76">
        <f t="shared" ref="AF392:AM399" si="500">BK392*($D392/$AQ392)</f>
        <v>0</v>
      </c>
      <c r="AG392" s="76">
        <f t="shared" si="500"/>
        <v>0</v>
      </c>
      <c r="AH392" s="76">
        <f t="shared" si="500"/>
        <v>0</v>
      </c>
      <c r="AI392" s="76">
        <f t="shared" si="500"/>
        <v>0</v>
      </c>
      <c r="AJ392" s="76">
        <f t="shared" si="500"/>
        <v>0</v>
      </c>
      <c r="AK392" s="76">
        <f t="shared" si="500"/>
        <v>0</v>
      </c>
      <c r="AL392" s="76">
        <f t="shared" si="500"/>
        <v>0</v>
      </c>
      <c r="AM392" s="76">
        <f t="shared" si="500"/>
        <v>0</v>
      </c>
      <c r="AN392" s="76">
        <f t="shared" ref="AN392:AN399" si="501">E392/D392*100</f>
        <v>693.19999999999993</v>
      </c>
      <c r="AO392" s="31"/>
      <c r="AP392" s="74" t="s">
        <v>78</v>
      </c>
      <c r="AQ392" s="46">
        <v>100</v>
      </c>
      <c r="AR392" s="76">
        <v>693.19999999999993</v>
      </c>
      <c r="AS392" s="76">
        <v>165.83732057416267</v>
      </c>
      <c r="AT392" s="76">
        <v>0</v>
      </c>
      <c r="AU392" s="76">
        <v>0</v>
      </c>
      <c r="AV392" s="76">
        <v>5.2</v>
      </c>
      <c r="AW392" s="76">
        <v>88.4</v>
      </c>
      <c r="AX392" s="76">
        <v>37.799999999999997</v>
      </c>
      <c r="AY392" s="76">
        <v>604.79999999999995</v>
      </c>
      <c r="AZ392" s="76">
        <v>0</v>
      </c>
      <c r="BA392" s="76">
        <v>0</v>
      </c>
      <c r="BB392" s="76">
        <v>0</v>
      </c>
      <c r="BC392" s="76">
        <v>0</v>
      </c>
      <c r="BD392" s="76">
        <v>29.5</v>
      </c>
      <c r="BE392" s="76">
        <v>0</v>
      </c>
      <c r="BF392" s="76">
        <v>0</v>
      </c>
      <c r="BG392" s="76">
        <v>0</v>
      </c>
      <c r="BH392" s="76">
        <v>0</v>
      </c>
      <c r="BI392" s="76">
        <v>0</v>
      </c>
      <c r="BJ392" s="76">
        <v>37.799999999999997</v>
      </c>
      <c r="BK392" s="76">
        <v>0</v>
      </c>
      <c r="BL392" s="76">
        <v>0</v>
      </c>
      <c r="BM392" s="76">
        <v>0</v>
      </c>
      <c r="BN392" s="76">
        <v>0</v>
      </c>
      <c r="BO392" s="76">
        <v>0</v>
      </c>
      <c r="BP392" s="76">
        <v>0</v>
      </c>
      <c r="BQ392" s="76">
        <v>0</v>
      </c>
      <c r="BR392" s="76">
        <v>0</v>
      </c>
    </row>
    <row r="393" spans="1:71">
      <c r="B393" s="48"/>
      <c r="C393" s="74" t="s">
        <v>190</v>
      </c>
      <c r="D393" s="46">
        <v>150</v>
      </c>
      <c r="E393" s="75">
        <f t="shared" si="483"/>
        <v>292.95000000000005</v>
      </c>
      <c r="F393" s="76">
        <f t="shared" si="483"/>
        <v>70.083732057416285</v>
      </c>
      <c r="G393" s="76">
        <f t="shared" si="483"/>
        <v>2.4000000000000004</v>
      </c>
      <c r="H393" s="76">
        <f t="shared" si="483"/>
        <v>88.800000000000011</v>
      </c>
      <c r="I393" s="75">
        <f t="shared" si="484"/>
        <v>30.312339989759344</v>
      </c>
      <c r="J393" s="76">
        <f t="shared" si="485"/>
        <v>4.9499999999999993</v>
      </c>
      <c r="K393" s="76">
        <f t="shared" si="485"/>
        <v>84.149999999999991</v>
      </c>
      <c r="L393" s="75">
        <f t="shared" si="486"/>
        <v>28.725038402457749</v>
      </c>
      <c r="M393" s="76">
        <f t="shared" si="487"/>
        <v>7.5</v>
      </c>
      <c r="N393" s="76">
        <f t="shared" si="487"/>
        <v>120</v>
      </c>
      <c r="O393" s="75">
        <f t="shared" si="488"/>
        <v>40.962621607782893</v>
      </c>
      <c r="P393" s="76">
        <f t="shared" si="489"/>
        <v>0</v>
      </c>
      <c r="Q393" s="76">
        <f t="shared" si="489"/>
        <v>0</v>
      </c>
      <c r="R393" s="76">
        <f t="shared" si="489"/>
        <v>0</v>
      </c>
      <c r="S393" s="76">
        <f t="shared" si="490"/>
        <v>0</v>
      </c>
      <c r="T393" s="75">
        <f t="shared" si="491"/>
        <v>0</v>
      </c>
      <c r="U393" s="76">
        <f t="shared" si="492"/>
        <v>0.20625000000000002</v>
      </c>
      <c r="V393" s="76">
        <f t="shared" si="492"/>
        <v>1.5</v>
      </c>
      <c r="W393" s="76">
        <f t="shared" si="493"/>
        <v>55.5</v>
      </c>
      <c r="X393" s="76">
        <f t="shared" si="494"/>
        <v>18.945212493599588</v>
      </c>
      <c r="Y393" s="76">
        <f t="shared" si="495"/>
        <v>0.75</v>
      </c>
      <c r="Z393" s="76">
        <f t="shared" si="495"/>
        <v>0</v>
      </c>
      <c r="AA393" s="76">
        <f t="shared" si="496"/>
        <v>2</v>
      </c>
      <c r="AB393" s="76" t="e">
        <f t="shared" si="497"/>
        <v>#DIV/0!</v>
      </c>
      <c r="AC393" s="76">
        <f t="shared" si="498"/>
        <v>7.5</v>
      </c>
      <c r="AD393" s="76">
        <f t="shared" si="498"/>
        <v>0</v>
      </c>
      <c r="AE393" s="76" t="e">
        <f t="shared" si="499"/>
        <v>#DIV/0!</v>
      </c>
      <c r="AF393" s="76">
        <f t="shared" si="500"/>
        <v>10.5</v>
      </c>
      <c r="AG393" s="76">
        <f t="shared" si="500"/>
        <v>0</v>
      </c>
      <c r="AH393" s="76">
        <f t="shared" si="500"/>
        <v>7.5000000000000011E-2</v>
      </c>
      <c r="AI393" s="76">
        <f t="shared" si="500"/>
        <v>1.5</v>
      </c>
      <c r="AJ393" s="76">
        <f t="shared" si="500"/>
        <v>0</v>
      </c>
      <c r="AK393" s="76">
        <f t="shared" si="500"/>
        <v>13.5</v>
      </c>
      <c r="AL393" s="76">
        <f t="shared" si="500"/>
        <v>31.5</v>
      </c>
      <c r="AM393" s="76">
        <f t="shared" si="500"/>
        <v>0</v>
      </c>
      <c r="AN393" s="76">
        <f t="shared" si="501"/>
        <v>195.30000000000004</v>
      </c>
      <c r="AO393" s="31"/>
      <c r="AP393" s="74" t="s">
        <v>105</v>
      </c>
      <c r="AQ393" s="46">
        <v>100</v>
      </c>
      <c r="AR393" s="76">
        <v>195.3</v>
      </c>
      <c r="AS393" s="76">
        <v>46.722488038277518</v>
      </c>
      <c r="AT393" s="76">
        <v>1.6</v>
      </c>
      <c r="AU393" s="76">
        <f t="shared" ref="AU393:AU398" si="502">AT393*37</f>
        <v>59.2</v>
      </c>
      <c r="AV393" s="76">
        <v>3.3</v>
      </c>
      <c r="AW393" s="76">
        <f t="shared" ref="AW393:AW398" si="503">AV393*17</f>
        <v>56.099999999999994</v>
      </c>
      <c r="AX393" s="76">
        <v>5</v>
      </c>
      <c r="AY393" s="76">
        <f t="shared" ref="AY393:AY398" si="504">AX393*16</f>
        <v>80</v>
      </c>
      <c r="AZ393" s="76">
        <v>0</v>
      </c>
      <c r="BA393" s="76">
        <v>0</v>
      </c>
      <c r="BB393" s="76">
        <v>0</v>
      </c>
      <c r="BC393" s="76">
        <f>BB393*2</f>
        <v>0</v>
      </c>
      <c r="BD393" s="76">
        <v>0.13750000000000001</v>
      </c>
      <c r="BE393" s="76">
        <v>1</v>
      </c>
      <c r="BF393" s="76">
        <f t="shared" ref="BF393:BF398" si="505">BE393*37</f>
        <v>37</v>
      </c>
      <c r="BG393" s="76">
        <v>0.5</v>
      </c>
      <c r="BH393" s="76">
        <v>0</v>
      </c>
      <c r="BI393" s="76">
        <v>5</v>
      </c>
      <c r="BJ393" s="76">
        <v>0</v>
      </c>
      <c r="BK393" s="76">
        <v>7</v>
      </c>
      <c r="BL393" s="76">
        <v>0</v>
      </c>
      <c r="BM393" s="76">
        <v>0.05</v>
      </c>
      <c r="BN393" s="76">
        <v>1</v>
      </c>
      <c r="BO393" s="49">
        <v>0</v>
      </c>
      <c r="BP393" s="49">
        <v>9</v>
      </c>
      <c r="BQ393" s="49">
        <v>21</v>
      </c>
      <c r="BR393" s="76">
        <v>0</v>
      </c>
    </row>
    <row r="394" spans="1:71">
      <c r="B394" s="48"/>
      <c r="C394" s="74" t="s">
        <v>260</v>
      </c>
      <c r="D394" s="46">
        <v>90</v>
      </c>
      <c r="E394" s="75">
        <f t="shared" si="483"/>
        <v>1332</v>
      </c>
      <c r="F394" s="76">
        <f t="shared" si="483"/>
        <v>314.64000000000004</v>
      </c>
      <c r="G394" s="76">
        <f t="shared" si="483"/>
        <v>4.1399999999999997</v>
      </c>
      <c r="H394" s="76">
        <f t="shared" si="483"/>
        <v>153.18</v>
      </c>
      <c r="I394" s="75">
        <f t="shared" si="484"/>
        <v>11.5</v>
      </c>
      <c r="J394" s="76">
        <f t="shared" si="485"/>
        <v>14.76</v>
      </c>
      <c r="K394" s="76">
        <f t="shared" si="485"/>
        <v>250.91999999999996</v>
      </c>
      <c r="L394" s="75">
        <f t="shared" si="486"/>
        <v>18.837837837837835</v>
      </c>
      <c r="M394" s="76">
        <f t="shared" si="487"/>
        <v>54.72</v>
      </c>
      <c r="N394" s="76">
        <f t="shared" si="487"/>
        <v>875.52</v>
      </c>
      <c r="O394" s="75">
        <f t="shared" si="488"/>
        <v>65.729729729729726</v>
      </c>
      <c r="P394" s="76">
        <f t="shared" si="489"/>
        <v>0</v>
      </c>
      <c r="Q394" s="76">
        <f t="shared" si="489"/>
        <v>0</v>
      </c>
      <c r="R394" s="76">
        <f t="shared" si="489"/>
        <v>10.08</v>
      </c>
      <c r="S394" s="76">
        <f t="shared" si="490"/>
        <v>84.268799999999999</v>
      </c>
      <c r="T394" s="75">
        <f t="shared" si="491"/>
        <v>6.3264864864864867</v>
      </c>
      <c r="U394" s="76">
        <f t="shared" si="492"/>
        <v>0</v>
      </c>
      <c r="V394" s="76">
        <f t="shared" si="492"/>
        <v>0</v>
      </c>
      <c r="W394" s="76">
        <f t="shared" si="493"/>
        <v>0</v>
      </c>
      <c r="X394" s="76">
        <f t="shared" si="494"/>
        <v>0</v>
      </c>
      <c r="Y394" s="76">
        <f t="shared" si="495"/>
        <v>0</v>
      </c>
      <c r="Z394" s="76">
        <f t="shared" si="495"/>
        <v>0</v>
      </c>
      <c r="AA394" s="76" t="e">
        <f t="shared" si="496"/>
        <v>#DIV/0!</v>
      </c>
      <c r="AB394" s="76" t="e">
        <f t="shared" si="497"/>
        <v>#DIV/0!</v>
      </c>
      <c r="AC394" s="76">
        <f t="shared" si="498"/>
        <v>0</v>
      </c>
      <c r="AD394" s="76">
        <f t="shared" si="498"/>
        <v>0</v>
      </c>
      <c r="AE394" s="76" t="e">
        <f t="shared" si="499"/>
        <v>#DIV/0!</v>
      </c>
      <c r="AF394" s="76">
        <f t="shared" si="500"/>
        <v>0</v>
      </c>
      <c r="AG394" s="76">
        <f t="shared" si="500"/>
        <v>0</v>
      </c>
      <c r="AH394" s="76">
        <f t="shared" si="500"/>
        <v>0</v>
      </c>
      <c r="AI394" s="76">
        <f t="shared" si="500"/>
        <v>0</v>
      </c>
      <c r="AJ394" s="76">
        <f t="shared" si="500"/>
        <v>0</v>
      </c>
      <c r="AK394" s="76">
        <f t="shared" si="500"/>
        <v>0</v>
      </c>
      <c r="AL394" s="76">
        <f t="shared" si="500"/>
        <v>0</v>
      </c>
      <c r="AM394" s="76">
        <f t="shared" si="500"/>
        <v>90</v>
      </c>
      <c r="AN394" s="76">
        <f t="shared" si="501"/>
        <v>1480</v>
      </c>
      <c r="AO394" s="31"/>
      <c r="AP394" s="74" t="s">
        <v>260</v>
      </c>
      <c r="AQ394" s="46">
        <v>100</v>
      </c>
      <c r="AR394" s="76">
        <v>1480</v>
      </c>
      <c r="AS394" s="76">
        <v>349.6</v>
      </c>
      <c r="AT394" s="76">
        <v>4.5999999999999996</v>
      </c>
      <c r="AU394" s="76">
        <f t="shared" si="502"/>
        <v>170.2</v>
      </c>
      <c r="AV394" s="76">
        <v>16.399999999999999</v>
      </c>
      <c r="AW394" s="76">
        <f t="shared" si="503"/>
        <v>278.79999999999995</v>
      </c>
      <c r="AX394" s="76">
        <v>60.8</v>
      </c>
      <c r="AY394" s="76">
        <f t="shared" si="504"/>
        <v>972.8</v>
      </c>
      <c r="AZ394" s="76">
        <v>0</v>
      </c>
      <c r="BA394" s="76">
        <v>0</v>
      </c>
      <c r="BB394" s="76">
        <v>11.2</v>
      </c>
      <c r="BC394" s="76">
        <f>BB394*8.36</f>
        <v>93.631999999999991</v>
      </c>
      <c r="BD394" s="76"/>
      <c r="BE394" s="76"/>
      <c r="BF394" s="76">
        <f t="shared" si="505"/>
        <v>0</v>
      </c>
      <c r="BG394" s="76"/>
      <c r="BH394" s="76"/>
      <c r="BI394" s="76"/>
      <c r="BJ394" s="76"/>
      <c r="BK394" s="76"/>
      <c r="BL394" s="76"/>
      <c r="BM394" s="76"/>
      <c r="BN394" s="76"/>
      <c r="BO394" s="49"/>
      <c r="BP394" s="49"/>
      <c r="BQ394" s="49"/>
      <c r="BR394" s="76">
        <v>100</v>
      </c>
    </row>
    <row r="395" spans="1:71">
      <c r="B395" s="48"/>
      <c r="C395" s="74" t="s">
        <v>91</v>
      </c>
      <c r="D395" s="46">
        <v>0</v>
      </c>
      <c r="E395" s="75">
        <f t="shared" si="483"/>
        <v>0</v>
      </c>
      <c r="F395" s="76">
        <f t="shared" si="483"/>
        <v>0</v>
      </c>
      <c r="G395" s="76">
        <f t="shared" si="483"/>
        <v>0</v>
      </c>
      <c r="H395" s="76">
        <f t="shared" si="483"/>
        <v>0</v>
      </c>
      <c r="I395" s="75" t="e">
        <f t="shared" si="484"/>
        <v>#DIV/0!</v>
      </c>
      <c r="J395" s="76">
        <f t="shared" si="485"/>
        <v>0</v>
      </c>
      <c r="K395" s="76">
        <f t="shared" si="485"/>
        <v>0</v>
      </c>
      <c r="L395" s="75" t="e">
        <f t="shared" si="486"/>
        <v>#DIV/0!</v>
      </c>
      <c r="M395" s="76">
        <f t="shared" si="487"/>
        <v>0</v>
      </c>
      <c r="N395" s="76">
        <f t="shared" si="487"/>
        <v>0</v>
      </c>
      <c r="O395" s="75" t="e">
        <f t="shared" si="488"/>
        <v>#DIV/0!</v>
      </c>
      <c r="P395" s="76">
        <f t="shared" si="489"/>
        <v>0</v>
      </c>
      <c r="Q395" s="76">
        <f t="shared" si="489"/>
        <v>0</v>
      </c>
      <c r="R395" s="76">
        <f t="shared" si="489"/>
        <v>0</v>
      </c>
      <c r="S395" s="76">
        <f t="shared" si="490"/>
        <v>0</v>
      </c>
      <c r="T395" s="75" t="e">
        <f t="shared" si="491"/>
        <v>#DIV/0!</v>
      </c>
      <c r="U395" s="76">
        <f t="shared" si="492"/>
        <v>0</v>
      </c>
      <c r="V395" s="76">
        <f t="shared" si="492"/>
        <v>0</v>
      </c>
      <c r="W395" s="76">
        <f t="shared" si="493"/>
        <v>0</v>
      </c>
      <c r="X395" s="76" t="e">
        <f t="shared" si="494"/>
        <v>#DIV/0!</v>
      </c>
      <c r="Y395" s="76">
        <f t="shared" si="495"/>
        <v>0</v>
      </c>
      <c r="Z395" s="76">
        <f t="shared" si="495"/>
        <v>0</v>
      </c>
      <c r="AA395" s="76" t="e">
        <f t="shared" si="496"/>
        <v>#DIV/0!</v>
      </c>
      <c r="AB395" s="76" t="e">
        <f t="shared" si="497"/>
        <v>#DIV/0!</v>
      </c>
      <c r="AC395" s="76">
        <f t="shared" si="498"/>
        <v>0</v>
      </c>
      <c r="AD395" s="76">
        <f t="shared" si="498"/>
        <v>0</v>
      </c>
      <c r="AE395" s="76" t="e">
        <f t="shared" si="499"/>
        <v>#DIV/0!</v>
      </c>
      <c r="AF395" s="76">
        <f t="shared" si="500"/>
        <v>0</v>
      </c>
      <c r="AG395" s="76">
        <f t="shared" si="500"/>
        <v>0</v>
      </c>
      <c r="AH395" s="76">
        <f t="shared" si="500"/>
        <v>0</v>
      </c>
      <c r="AI395" s="76">
        <f t="shared" si="500"/>
        <v>0</v>
      </c>
      <c r="AJ395" s="76">
        <f t="shared" si="500"/>
        <v>0</v>
      </c>
      <c r="AK395" s="76">
        <f t="shared" si="500"/>
        <v>0</v>
      </c>
      <c r="AL395" s="76">
        <f t="shared" si="500"/>
        <v>0</v>
      </c>
      <c r="AM395" s="76">
        <f t="shared" si="500"/>
        <v>0</v>
      </c>
      <c r="AN395" s="76" t="e">
        <f t="shared" si="501"/>
        <v>#DIV/0!</v>
      </c>
      <c r="AO395" s="31"/>
      <c r="AP395" s="74" t="s">
        <v>91</v>
      </c>
      <c r="AQ395" s="46">
        <v>100</v>
      </c>
      <c r="AR395" s="76">
        <v>1091.8421052631579</v>
      </c>
      <c r="AS395" s="76">
        <v>261.20624527826749</v>
      </c>
      <c r="AT395" s="76">
        <v>15</v>
      </c>
      <c r="AU395" s="76">
        <f t="shared" si="502"/>
        <v>555</v>
      </c>
      <c r="AV395" s="76">
        <v>31.578947368421051</v>
      </c>
      <c r="AW395" s="76">
        <f t="shared" si="503"/>
        <v>536.84210526315792</v>
      </c>
      <c r="AX395" s="76">
        <v>0</v>
      </c>
      <c r="AY395" s="76">
        <f t="shared" si="504"/>
        <v>0</v>
      </c>
      <c r="AZ395" s="76">
        <v>0</v>
      </c>
      <c r="BA395" s="76">
        <v>0</v>
      </c>
      <c r="BB395" s="76">
        <v>0</v>
      </c>
      <c r="BC395" s="76">
        <v>0</v>
      </c>
      <c r="BD395" s="76">
        <v>1.675</v>
      </c>
      <c r="BE395" s="76">
        <v>9.4736842105263168</v>
      </c>
      <c r="BF395" s="76">
        <f t="shared" si="505"/>
        <v>350.5263157894737</v>
      </c>
      <c r="BG395" s="76">
        <v>4.4736842105263159</v>
      </c>
      <c r="BH395" s="76">
        <v>0.52631578947368418</v>
      </c>
      <c r="BI395" s="76">
        <v>0</v>
      </c>
      <c r="BJ395" s="76">
        <v>0</v>
      </c>
      <c r="BK395" s="76">
        <v>42.89473684210526</v>
      </c>
      <c r="BL395" s="76">
        <v>0</v>
      </c>
      <c r="BM395" s="76">
        <v>0.26315789473684209</v>
      </c>
      <c r="BN395" s="76">
        <v>0</v>
      </c>
      <c r="BO395" s="76">
        <v>0</v>
      </c>
      <c r="BP395" s="76">
        <v>100</v>
      </c>
      <c r="BQ395" s="76">
        <v>165</v>
      </c>
      <c r="BR395" s="76">
        <v>0</v>
      </c>
    </row>
    <row r="396" spans="1:71">
      <c r="B396" s="48"/>
      <c r="C396" s="74" t="s">
        <v>27</v>
      </c>
      <c r="D396" s="46">
        <v>0.2</v>
      </c>
      <c r="E396" s="75">
        <f t="shared" si="483"/>
        <v>0</v>
      </c>
      <c r="F396" s="76">
        <f t="shared" si="483"/>
        <v>0</v>
      </c>
      <c r="G396" s="76">
        <f t="shared" si="483"/>
        <v>0</v>
      </c>
      <c r="H396" s="76">
        <f t="shared" si="483"/>
        <v>0</v>
      </c>
      <c r="I396" s="75" t="e">
        <f t="shared" si="484"/>
        <v>#DIV/0!</v>
      </c>
      <c r="J396" s="76">
        <f t="shared" si="485"/>
        <v>0</v>
      </c>
      <c r="K396" s="76">
        <f t="shared" si="485"/>
        <v>0</v>
      </c>
      <c r="L396" s="75" t="e">
        <f t="shared" si="486"/>
        <v>#DIV/0!</v>
      </c>
      <c r="M396" s="76">
        <f t="shared" si="487"/>
        <v>0</v>
      </c>
      <c r="N396" s="76">
        <f t="shared" si="487"/>
        <v>0</v>
      </c>
      <c r="O396" s="75" t="e">
        <f t="shared" si="488"/>
        <v>#DIV/0!</v>
      </c>
      <c r="P396" s="76">
        <f t="shared" si="489"/>
        <v>0</v>
      </c>
      <c r="Q396" s="76">
        <f t="shared" si="489"/>
        <v>0</v>
      </c>
      <c r="R396" s="76">
        <f t="shared" si="489"/>
        <v>0</v>
      </c>
      <c r="S396" s="76">
        <f t="shared" si="490"/>
        <v>0</v>
      </c>
      <c r="T396" s="75" t="e">
        <f t="shared" si="491"/>
        <v>#DIV/0!</v>
      </c>
      <c r="U396" s="76">
        <f t="shared" si="492"/>
        <v>0.19425000000000001</v>
      </c>
      <c r="V396" s="76">
        <f t="shared" si="492"/>
        <v>0</v>
      </c>
      <c r="W396" s="76">
        <f t="shared" si="493"/>
        <v>0</v>
      </c>
      <c r="X396" s="76" t="e">
        <f t="shared" si="494"/>
        <v>#DIV/0!</v>
      </c>
      <c r="Y396" s="76">
        <f t="shared" si="495"/>
        <v>0</v>
      </c>
      <c r="Z396" s="76">
        <f t="shared" si="495"/>
        <v>0</v>
      </c>
      <c r="AA396" s="76" t="e">
        <f t="shared" si="496"/>
        <v>#DIV/0!</v>
      </c>
      <c r="AB396" s="76" t="e">
        <f t="shared" si="497"/>
        <v>#DIV/0!</v>
      </c>
      <c r="AC396" s="76">
        <f t="shared" si="498"/>
        <v>0</v>
      </c>
      <c r="AD396" s="76">
        <f t="shared" si="498"/>
        <v>0</v>
      </c>
      <c r="AE396" s="76" t="e">
        <f t="shared" si="499"/>
        <v>#DIV/0!</v>
      </c>
      <c r="AF396" s="76">
        <f t="shared" si="500"/>
        <v>0</v>
      </c>
      <c r="AG396" s="76">
        <f t="shared" si="500"/>
        <v>0</v>
      </c>
      <c r="AH396" s="76">
        <f t="shared" si="500"/>
        <v>0</v>
      </c>
      <c r="AI396" s="76">
        <f t="shared" si="500"/>
        <v>0</v>
      </c>
      <c r="AJ396" s="76">
        <f t="shared" si="500"/>
        <v>0</v>
      </c>
      <c r="AK396" s="76">
        <f t="shared" si="500"/>
        <v>0</v>
      </c>
      <c r="AL396" s="76">
        <f t="shared" si="500"/>
        <v>0</v>
      </c>
      <c r="AM396" s="76">
        <f t="shared" si="500"/>
        <v>0</v>
      </c>
      <c r="AN396" s="76">
        <f t="shared" si="501"/>
        <v>0</v>
      </c>
      <c r="AO396" s="31"/>
      <c r="AP396" s="74" t="s">
        <v>27</v>
      </c>
      <c r="AQ396" s="46">
        <v>100</v>
      </c>
      <c r="AR396" s="76">
        <v>0</v>
      </c>
      <c r="AS396" s="76">
        <v>0</v>
      </c>
      <c r="AT396" s="76">
        <v>0</v>
      </c>
      <c r="AU396" s="76">
        <f t="shared" si="502"/>
        <v>0</v>
      </c>
      <c r="AV396" s="76">
        <v>0</v>
      </c>
      <c r="AW396" s="76">
        <f t="shared" si="503"/>
        <v>0</v>
      </c>
      <c r="AX396" s="76">
        <v>0</v>
      </c>
      <c r="AY396" s="76">
        <f t="shared" si="504"/>
        <v>0</v>
      </c>
      <c r="AZ396" s="76">
        <v>0</v>
      </c>
      <c r="BA396" s="76">
        <v>0</v>
      </c>
      <c r="BB396" s="76">
        <v>0</v>
      </c>
      <c r="BC396" s="76">
        <v>0</v>
      </c>
      <c r="BD396" s="76">
        <v>97.125</v>
      </c>
      <c r="BE396" s="76">
        <v>0</v>
      </c>
      <c r="BF396" s="76">
        <f t="shared" si="505"/>
        <v>0</v>
      </c>
      <c r="BG396" s="76">
        <v>0</v>
      </c>
      <c r="BH396" s="76">
        <v>0</v>
      </c>
      <c r="BI396" s="76">
        <v>0</v>
      </c>
      <c r="BJ396" s="76">
        <v>0</v>
      </c>
      <c r="BK396" s="76">
        <v>0</v>
      </c>
      <c r="BL396" s="76">
        <v>0</v>
      </c>
      <c r="BM396" s="76">
        <v>0</v>
      </c>
      <c r="BN396" s="76">
        <v>0</v>
      </c>
      <c r="BO396" s="49">
        <v>0</v>
      </c>
      <c r="BP396" s="49">
        <v>0</v>
      </c>
      <c r="BQ396" s="49">
        <v>0</v>
      </c>
      <c r="BR396" s="76">
        <v>0</v>
      </c>
    </row>
    <row r="397" spans="1:71">
      <c r="B397" s="48"/>
      <c r="C397" s="74" t="s">
        <v>68</v>
      </c>
      <c r="D397" s="46">
        <v>0.2</v>
      </c>
      <c r="E397" s="75">
        <f t="shared" si="483"/>
        <v>0.61480000000000001</v>
      </c>
      <c r="F397" s="76">
        <f t="shared" si="483"/>
        <v>0.14708133971291867</v>
      </c>
      <c r="G397" s="76">
        <f t="shared" si="483"/>
        <v>6.6E-3</v>
      </c>
      <c r="H397" s="76">
        <f t="shared" si="483"/>
        <v>0.2442</v>
      </c>
      <c r="I397" s="75">
        <f t="shared" si="484"/>
        <v>39.720234222511387</v>
      </c>
      <c r="J397" s="76">
        <f t="shared" si="485"/>
        <v>2.18E-2</v>
      </c>
      <c r="K397" s="76">
        <f t="shared" si="485"/>
        <v>0.37060000000000004</v>
      </c>
      <c r="L397" s="75">
        <f t="shared" si="486"/>
        <v>60.279765777488613</v>
      </c>
      <c r="M397" s="76">
        <f t="shared" si="487"/>
        <v>0</v>
      </c>
      <c r="N397" s="76">
        <f t="shared" si="487"/>
        <v>0</v>
      </c>
      <c r="O397" s="75">
        <f t="shared" si="488"/>
        <v>0</v>
      </c>
      <c r="P397" s="76">
        <f t="shared" si="489"/>
        <v>0</v>
      </c>
      <c r="Q397" s="76">
        <f t="shared" si="489"/>
        <v>0</v>
      </c>
      <c r="R397" s="76">
        <f t="shared" si="489"/>
        <v>0</v>
      </c>
      <c r="S397" s="76">
        <f t="shared" si="490"/>
        <v>0</v>
      </c>
      <c r="T397" s="75">
        <f t="shared" si="491"/>
        <v>0</v>
      </c>
      <c r="U397" s="76">
        <f t="shared" si="492"/>
        <v>2.2000000000000001E-4</v>
      </c>
      <c r="V397" s="76">
        <f t="shared" si="492"/>
        <v>0</v>
      </c>
      <c r="W397" s="76">
        <f t="shared" si="493"/>
        <v>0</v>
      </c>
      <c r="X397" s="76">
        <f t="shared" si="494"/>
        <v>0</v>
      </c>
      <c r="Y397" s="76">
        <f t="shared" si="495"/>
        <v>0</v>
      </c>
      <c r="Z397" s="76">
        <f t="shared" si="495"/>
        <v>0</v>
      </c>
      <c r="AA397" s="76" t="e">
        <f t="shared" si="496"/>
        <v>#DIV/0!</v>
      </c>
      <c r="AB397" s="76" t="e">
        <f t="shared" si="497"/>
        <v>#DIV/0!</v>
      </c>
      <c r="AC397" s="76">
        <f t="shared" si="498"/>
        <v>0</v>
      </c>
      <c r="AD397" s="76">
        <f t="shared" si="498"/>
        <v>0</v>
      </c>
      <c r="AE397" s="76" t="e">
        <f t="shared" si="499"/>
        <v>#DIV/0!</v>
      </c>
      <c r="AF397" s="76">
        <f t="shared" si="500"/>
        <v>0</v>
      </c>
      <c r="AG397" s="76">
        <f t="shared" si="500"/>
        <v>0</v>
      </c>
      <c r="AH397" s="76">
        <f t="shared" si="500"/>
        <v>0</v>
      </c>
      <c r="AI397" s="76">
        <f t="shared" si="500"/>
        <v>0</v>
      </c>
      <c r="AJ397" s="76">
        <f t="shared" si="500"/>
        <v>0</v>
      </c>
      <c r="AK397" s="76">
        <f t="shared" si="500"/>
        <v>0.23</v>
      </c>
      <c r="AL397" s="76">
        <f t="shared" si="500"/>
        <v>0</v>
      </c>
      <c r="AM397" s="76">
        <f t="shared" si="500"/>
        <v>0</v>
      </c>
      <c r="AN397" s="76">
        <f t="shared" si="501"/>
        <v>307.39999999999998</v>
      </c>
      <c r="AO397" s="31"/>
      <c r="AP397" s="74" t="s">
        <v>68</v>
      </c>
      <c r="AQ397" s="46">
        <v>100</v>
      </c>
      <c r="AR397" s="76">
        <v>307.39999999999998</v>
      </c>
      <c r="AS397" s="76">
        <v>73.540669856459331</v>
      </c>
      <c r="AT397" s="76">
        <v>3.3</v>
      </c>
      <c r="AU397" s="76">
        <f t="shared" si="502"/>
        <v>122.1</v>
      </c>
      <c r="AV397" s="76">
        <v>10.9</v>
      </c>
      <c r="AW397" s="76">
        <f t="shared" si="503"/>
        <v>185.3</v>
      </c>
      <c r="AX397" s="76">
        <v>0</v>
      </c>
      <c r="AY397" s="76">
        <f t="shared" si="504"/>
        <v>0</v>
      </c>
      <c r="AZ397" s="76">
        <v>0</v>
      </c>
      <c r="BA397" s="76">
        <v>0</v>
      </c>
      <c r="BB397" s="76">
        <v>0</v>
      </c>
      <c r="BC397" s="76">
        <v>0</v>
      </c>
      <c r="BD397" s="76">
        <v>0.11</v>
      </c>
      <c r="BE397" s="76">
        <v>0</v>
      </c>
      <c r="BF397" s="76">
        <f t="shared" si="505"/>
        <v>0</v>
      </c>
      <c r="BG397" s="76">
        <v>0</v>
      </c>
      <c r="BH397" s="76">
        <v>0</v>
      </c>
      <c r="BI397" s="76">
        <v>0</v>
      </c>
      <c r="BJ397" s="76">
        <v>0</v>
      </c>
      <c r="BK397" s="76">
        <v>0</v>
      </c>
      <c r="BL397" s="76">
        <v>0</v>
      </c>
      <c r="BM397" s="76">
        <v>0</v>
      </c>
      <c r="BN397" s="76">
        <v>0</v>
      </c>
      <c r="BO397" s="76">
        <v>0</v>
      </c>
      <c r="BP397" s="76">
        <v>115</v>
      </c>
      <c r="BQ397" s="76">
        <v>0</v>
      </c>
      <c r="BR397" s="76">
        <v>0</v>
      </c>
      <c r="BS397" s="46"/>
    </row>
    <row r="398" spans="1:71">
      <c r="B398" s="48"/>
      <c r="C398" s="74" t="s">
        <v>261</v>
      </c>
      <c r="D398" s="46">
        <v>4</v>
      </c>
      <c r="E398" s="75">
        <f t="shared" si="483"/>
        <v>75.36</v>
      </c>
      <c r="F398" s="76">
        <f t="shared" si="483"/>
        <v>18.080000000000002</v>
      </c>
      <c r="G398" s="76">
        <f t="shared" si="483"/>
        <v>1.1479999999999999</v>
      </c>
      <c r="H398" s="76">
        <f t="shared" si="483"/>
        <v>42.475999999999992</v>
      </c>
      <c r="I398" s="75">
        <f t="shared" si="484"/>
        <v>56.364118895966023</v>
      </c>
      <c r="J398" s="76">
        <f t="shared" si="485"/>
        <v>1.1559999999999999</v>
      </c>
      <c r="K398" s="76">
        <f t="shared" si="485"/>
        <v>19.651999999999997</v>
      </c>
      <c r="L398" s="75">
        <f t="shared" si="486"/>
        <v>26.07749469214437</v>
      </c>
      <c r="M398" s="76">
        <f t="shared" si="487"/>
        <v>0.82799999999999996</v>
      </c>
      <c r="N398" s="76">
        <f t="shared" si="487"/>
        <v>13.247999999999999</v>
      </c>
      <c r="O398" s="75">
        <f t="shared" si="488"/>
        <v>17.579617834394902</v>
      </c>
      <c r="P398" s="76">
        <f t="shared" si="489"/>
        <v>0</v>
      </c>
      <c r="Q398" s="76">
        <f t="shared" si="489"/>
        <v>0</v>
      </c>
      <c r="R398" s="76">
        <f t="shared" si="489"/>
        <v>0</v>
      </c>
      <c r="S398" s="76">
        <f t="shared" si="490"/>
        <v>0</v>
      </c>
      <c r="T398" s="75">
        <f t="shared" si="491"/>
        <v>0</v>
      </c>
      <c r="U398" s="76">
        <f t="shared" si="492"/>
        <v>5.0000000000000001E-4</v>
      </c>
      <c r="V398" s="76">
        <f t="shared" si="492"/>
        <v>0.06</v>
      </c>
      <c r="W398" s="76">
        <f t="shared" si="493"/>
        <v>2.2199999999999998</v>
      </c>
      <c r="X398" s="76">
        <f t="shared" si="494"/>
        <v>2.9458598726114649</v>
      </c>
      <c r="Y398" s="76">
        <f t="shared" si="495"/>
        <v>0.79200000000000004</v>
      </c>
      <c r="Z398" s="76">
        <f t="shared" si="495"/>
        <v>0.21600000000000003</v>
      </c>
      <c r="AA398" s="76">
        <f t="shared" si="496"/>
        <v>7.5757575757575746E-2</v>
      </c>
      <c r="AB398" s="76">
        <f t="shared" si="497"/>
        <v>0.27777777777777773</v>
      </c>
      <c r="AC398" s="76">
        <f t="shared" si="498"/>
        <v>0</v>
      </c>
      <c r="AD398" s="76">
        <f t="shared" si="498"/>
        <v>0</v>
      </c>
      <c r="AE398" s="76" t="e">
        <f t="shared" si="499"/>
        <v>#DIV/0!</v>
      </c>
      <c r="AF398" s="76">
        <f t="shared" si="500"/>
        <v>0</v>
      </c>
      <c r="AG398" s="76">
        <f t="shared" si="500"/>
        <v>0</v>
      </c>
      <c r="AH398" s="76">
        <f t="shared" si="500"/>
        <v>0</v>
      </c>
      <c r="AI398" s="76">
        <f t="shared" si="500"/>
        <v>0</v>
      </c>
      <c r="AJ398" s="76">
        <f t="shared" si="500"/>
        <v>0</v>
      </c>
      <c r="AK398" s="76">
        <f t="shared" si="500"/>
        <v>0</v>
      </c>
      <c r="AL398" s="76">
        <f t="shared" si="500"/>
        <v>0</v>
      </c>
      <c r="AM398" s="76">
        <f t="shared" si="500"/>
        <v>0</v>
      </c>
      <c r="AN398" s="76">
        <f t="shared" si="501"/>
        <v>1884</v>
      </c>
      <c r="AO398" s="31"/>
      <c r="AP398" s="74" t="s">
        <v>261</v>
      </c>
      <c r="AQ398" s="46">
        <v>100</v>
      </c>
      <c r="AR398" s="76">
        <v>1884</v>
      </c>
      <c r="AS398" s="76">
        <v>452</v>
      </c>
      <c r="AT398" s="76">
        <v>28.7</v>
      </c>
      <c r="AU398" s="76">
        <f t="shared" si="502"/>
        <v>1061.8999999999999</v>
      </c>
      <c r="AV398" s="76">
        <v>28.9</v>
      </c>
      <c r="AW398" s="76">
        <f t="shared" si="503"/>
        <v>491.29999999999995</v>
      </c>
      <c r="AX398" s="76">
        <v>20.7</v>
      </c>
      <c r="AY398" s="76">
        <f t="shared" si="504"/>
        <v>331.2</v>
      </c>
      <c r="AZ398" s="76">
        <v>0</v>
      </c>
      <c r="BA398" s="76">
        <v>0</v>
      </c>
      <c r="BB398" s="76">
        <v>0</v>
      </c>
      <c r="BC398" s="76">
        <v>0</v>
      </c>
      <c r="BD398" s="76">
        <v>1.2500000000000001E-2</v>
      </c>
      <c r="BE398" s="76">
        <v>1.5</v>
      </c>
      <c r="BF398" s="76">
        <f t="shared" si="505"/>
        <v>55.5</v>
      </c>
      <c r="BG398" s="76">
        <v>19.8</v>
      </c>
      <c r="BH398" s="76">
        <v>5.4</v>
      </c>
      <c r="BI398" s="76">
        <v>0</v>
      </c>
      <c r="BJ398" s="76">
        <v>0</v>
      </c>
      <c r="BK398" s="76">
        <v>0</v>
      </c>
      <c r="BL398" s="76">
        <v>0</v>
      </c>
      <c r="BM398" s="76">
        <v>0</v>
      </c>
      <c r="BN398" s="76">
        <v>0</v>
      </c>
      <c r="BO398" s="49">
        <v>0</v>
      </c>
      <c r="BP398" s="49">
        <v>0</v>
      </c>
      <c r="BQ398" s="49">
        <v>0</v>
      </c>
      <c r="BR398" s="76">
        <v>0</v>
      </c>
    </row>
    <row r="399" spans="1:71" s="46" customFormat="1">
      <c r="A399" s="48"/>
      <c r="B399" s="48"/>
      <c r="C399" s="74" t="s">
        <v>262</v>
      </c>
      <c r="D399" s="46">
        <v>64</v>
      </c>
      <c r="E399" s="75">
        <f t="shared" si="483"/>
        <v>97.92</v>
      </c>
      <c r="F399" s="76">
        <f t="shared" si="483"/>
        <v>23.425837320574164</v>
      </c>
      <c r="G399" s="76">
        <f t="shared" si="483"/>
        <v>0</v>
      </c>
      <c r="H399" s="76">
        <f t="shared" si="483"/>
        <v>0</v>
      </c>
      <c r="I399" s="75">
        <f t="shared" si="484"/>
        <v>0</v>
      </c>
      <c r="J399" s="76">
        <f t="shared" si="485"/>
        <v>5.76</v>
      </c>
      <c r="K399" s="76">
        <f t="shared" si="485"/>
        <v>97.92</v>
      </c>
      <c r="L399" s="75">
        <f t="shared" si="486"/>
        <v>100</v>
      </c>
      <c r="M399" s="76">
        <f t="shared" si="487"/>
        <v>0</v>
      </c>
      <c r="N399" s="76">
        <f t="shared" si="487"/>
        <v>0</v>
      </c>
      <c r="O399" s="75">
        <f t="shared" si="488"/>
        <v>0</v>
      </c>
      <c r="P399" s="76">
        <f t="shared" si="489"/>
        <v>0</v>
      </c>
      <c r="Q399" s="76">
        <f t="shared" si="489"/>
        <v>0</v>
      </c>
      <c r="R399" s="76">
        <f t="shared" si="489"/>
        <v>0</v>
      </c>
      <c r="S399" s="76">
        <f t="shared" si="490"/>
        <v>0</v>
      </c>
      <c r="T399" s="75">
        <f t="shared" si="491"/>
        <v>0</v>
      </c>
      <c r="U399" s="76">
        <f t="shared" si="492"/>
        <v>0.30399999999999999</v>
      </c>
      <c r="V399" s="76">
        <f t="shared" si="492"/>
        <v>0</v>
      </c>
      <c r="W399" s="76">
        <f t="shared" si="493"/>
        <v>0</v>
      </c>
      <c r="X399" s="76">
        <f t="shared" si="494"/>
        <v>0</v>
      </c>
      <c r="Y399" s="76">
        <f t="shared" si="495"/>
        <v>0</v>
      </c>
      <c r="Z399" s="76">
        <f t="shared" si="495"/>
        <v>0</v>
      </c>
      <c r="AA399" s="76" t="e">
        <f t="shared" si="496"/>
        <v>#DIV/0!</v>
      </c>
      <c r="AB399" s="76" t="e">
        <f t="shared" si="497"/>
        <v>#DIV/0!</v>
      </c>
      <c r="AC399" s="76">
        <f t="shared" si="498"/>
        <v>0</v>
      </c>
      <c r="AD399" s="76">
        <f t="shared" si="498"/>
        <v>0</v>
      </c>
      <c r="AE399" s="76" t="e">
        <f t="shared" si="499"/>
        <v>#DIV/0!</v>
      </c>
      <c r="AF399" s="76">
        <f t="shared" si="500"/>
        <v>0</v>
      </c>
      <c r="AG399" s="76">
        <f t="shared" si="500"/>
        <v>0</v>
      </c>
      <c r="AH399" s="76">
        <f t="shared" si="500"/>
        <v>0</v>
      </c>
      <c r="AI399" s="76">
        <f t="shared" si="500"/>
        <v>0</v>
      </c>
      <c r="AJ399" s="76">
        <f t="shared" si="500"/>
        <v>0</v>
      </c>
      <c r="AK399" s="76">
        <f t="shared" si="500"/>
        <v>0</v>
      </c>
      <c r="AL399" s="76">
        <f t="shared" si="500"/>
        <v>0</v>
      </c>
      <c r="AM399" s="76">
        <f t="shared" si="500"/>
        <v>0</v>
      </c>
      <c r="AN399" s="76">
        <f t="shared" si="501"/>
        <v>153</v>
      </c>
      <c r="AO399" s="30"/>
      <c r="AP399" s="74" t="s">
        <v>262</v>
      </c>
      <c r="AQ399" s="46">
        <v>100</v>
      </c>
      <c r="AR399" s="76">
        <v>153</v>
      </c>
      <c r="AS399" s="76">
        <v>36.602870813397132</v>
      </c>
      <c r="AT399" s="76">
        <v>0</v>
      </c>
      <c r="AU399" s="76">
        <v>0</v>
      </c>
      <c r="AV399" s="76">
        <v>9</v>
      </c>
      <c r="AW399" s="76">
        <v>153</v>
      </c>
      <c r="AX399" s="76">
        <v>0</v>
      </c>
      <c r="AY399" s="76">
        <v>0</v>
      </c>
      <c r="AZ399" s="76">
        <v>0</v>
      </c>
      <c r="BA399" s="76">
        <v>0</v>
      </c>
      <c r="BB399" s="76">
        <v>0</v>
      </c>
      <c r="BC399" s="76">
        <v>0</v>
      </c>
      <c r="BD399" s="76">
        <v>0.47499999999999998</v>
      </c>
      <c r="BE399" s="76">
        <v>0</v>
      </c>
      <c r="BF399" s="76">
        <v>0</v>
      </c>
      <c r="BG399" s="76">
        <v>0</v>
      </c>
      <c r="BH399" s="76">
        <v>0</v>
      </c>
      <c r="BI399" s="76">
        <v>0</v>
      </c>
      <c r="BJ399" s="76">
        <v>0</v>
      </c>
      <c r="BK399" s="76">
        <v>0</v>
      </c>
      <c r="BL399" s="76">
        <v>0</v>
      </c>
      <c r="BM399" s="76">
        <v>0</v>
      </c>
      <c r="BN399" s="76">
        <v>0</v>
      </c>
      <c r="BO399" s="76">
        <v>0</v>
      </c>
      <c r="BP399" s="76">
        <v>0</v>
      </c>
      <c r="BQ399" s="76">
        <v>0</v>
      </c>
      <c r="BR399" s="76">
        <v>0</v>
      </c>
    </row>
    <row r="400" spans="1:71" s="46" customFormat="1">
      <c r="A400" s="48"/>
      <c r="B400" s="48"/>
      <c r="C400" s="74"/>
      <c r="E400" s="75"/>
      <c r="F400" s="76"/>
      <c r="G400" s="76"/>
      <c r="H400" s="76"/>
      <c r="I400" s="75"/>
      <c r="J400" s="76"/>
      <c r="K400" s="76"/>
      <c r="L400" s="75"/>
      <c r="M400" s="76"/>
      <c r="N400" s="76"/>
      <c r="O400" s="75"/>
      <c r="P400" s="76"/>
      <c r="Q400" s="76"/>
      <c r="R400" s="76"/>
      <c r="S400" s="76"/>
      <c r="T400" s="75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30"/>
      <c r="AP400" s="74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</row>
    <row r="401" spans="1:73" s="46" customFormat="1">
      <c r="B401" s="77" t="s">
        <v>194</v>
      </c>
      <c r="C401" s="78" t="s">
        <v>26</v>
      </c>
      <c r="D401" s="77">
        <f>SUM(D392:D399)</f>
        <v>312.39999999999998</v>
      </c>
      <c r="E401" s="79">
        <f>SUM(E392:E399)</f>
        <v>1826.5728000000001</v>
      </c>
      <c r="F401" s="79">
        <f>SUM(F392:F399)</f>
        <v>433.0101435406699</v>
      </c>
      <c r="G401" s="79">
        <f>SUM(G392:G399)</f>
        <v>7.6945999999999994</v>
      </c>
      <c r="H401" s="79">
        <f>SUM(H392:H399)</f>
        <v>284.7002</v>
      </c>
      <c r="I401" s="79">
        <f>H401/$E401*100</f>
        <v>15.586578317601136</v>
      </c>
      <c r="J401" s="79">
        <f>SUM(J392:J399)</f>
        <v>26.855799999999995</v>
      </c>
      <c r="K401" s="79">
        <f>SUM(K392:K399)</f>
        <v>456.54859999999996</v>
      </c>
      <c r="L401" s="79" t="e">
        <f>SUM(L392:L399)</f>
        <v>#DIV/0!</v>
      </c>
      <c r="M401" s="79">
        <f>SUM(M392:M399)</f>
        <v>64.56</v>
      </c>
      <c r="N401" s="79">
        <f>SUM(N392:N399)</f>
        <v>1032.96</v>
      </c>
      <c r="O401" s="79">
        <f>N401/$E401*100</f>
        <v>56.551811129564612</v>
      </c>
      <c r="P401" s="79">
        <f t="shared" ref="P401:AN401" si="506">SUM(P392:P399)</f>
        <v>0</v>
      </c>
      <c r="Q401" s="79">
        <f t="shared" si="506"/>
        <v>0</v>
      </c>
      <c r="R401" s="79">
        <f t="shared" si="506"/>
        <v>10.08</v>
      </c>
      <c r="S401" s="79">
        <f t="shared" si="506"/>
        <v>84.268799999999999</v>
      </c>
      <c r="T401" s="79" t="e">
        <f t="shared" si="506"/>
        <v>#DIV/0!</v>
      </c>
      <c r="U401" s="79">
        <f t="shared" si="506"/>
        <v>1.8852200000000001</v>
      </c>
      <c r="V401" s="79">
        <f t="shared" si="506"/>
        <v>1.56</v>
      </c>
      <c r="W401" s="79">
        <f t="shared" si="506"/>
        <v>57.72</v>
      </c>
      <c r="X401" s="79" t="e">
        <f t="shared" si="506"/>
        <v>#DIV/0!</v>
      </c>
      <c r="Y401" s="79">
        <f t="shared" si="506"/>
        <v>1.542</v>
      </c>
      <c r="Z401" s="79">
        <f t="shared" si="506"/>
        <v>0.21600000000000003</v>
      </c>
      <c r="AA401" s="79" t="e">
        <f t="shared" si="506"/>
        <v>#DIV/0!</v>
      </c>
      <c r="AB401" s="79" t="e">
        <f t="shared" si="506"/>
        <v>#DIV/0!</v>
      </c>
      <c r="AC401" s="79">
        <f t="shared" si="506"/>
        <v>7.5</v>
      </c>
      <c r="AD401" s="79">
        <f t="shared" si="506"/>
        <v>1.512</v>
      </c>
      <c r="AE401" s="79" t="e">
        <f t="shared" si="506"/>
        <v>#DIV/0!</v>
      </c>
      <c r="AF401" s="79">
        <f t="shared" si="506"/>
        <v>10.5</v>
      </c>
      <c r="AG401" s="79">
        <f t="shared" si="506"/>
        <v>0</v>
      </c>
      <c r="AH401" s="79">
        <f t="shared" si="506"/>
        <v>7.5000000000000011E-2</v>
      </c>
      <c r="AI401" s="79">
        <f t="shared" si="506"/>
        <v>1.5</v>
      </c>
      <c r="AJ401" s="79">
        <f t="shared" si="506"/>
        <v>0</v>
      </c>
      <c r="AK401" s="79">
        <f t="shared" si="506"/>
        <v>13.73</v>
      </c>
      <c r="AL401" s="79">
        <f t="shared" si="506"/>
        <v>31.5</v>
      </c>
      <c r="AM401" s="79">
        <f t="shared" si="506"/>
        <v>90</v>
      </c>
      <c r="AN401" s="79" t="e">
        <f t="shared" si="506"/>
        <v>#DIV/0!</v>
      </c>
      <c r="AU401" s="76"/>
      <c r="AW401" s="76"/>
      <c r="AY401" s="76"/>
      <c r="BC401" s="76"/>
      <c r="BF401" s="76"/>
      <c r="BR401" s="79"/>
    </row>
    <row r="402" spans="1:73" s="46" customFormat="1">
      <c r="A402" s="77"/>
      <c r="B402" s="77">
        <v>2800</v>
      </c>
      <c r="C402" s="78" t="s">
        <v>36</v>
      </c>
      <c r="D402" s="77"/>
      <c r="E402" s="130">
        <f>SUM(G402,J402,M402,R402)</f>
        <v>1935.4887999999999</v>
      </c>
      <c r="F402" s="81"/>
      <c r="G402" s="80">
        <f>G401*37</f>
        <v>284.7002</v>
      </c>
      <c r="H402" s="80"/>
      <c r="I402" s="80"/>
      <c r="J402" s="80">
        <f>J401*17</f>
        <v>456.54859999999991</v>
      </c>
      <c r="K402" s="80"/>
      <c r="L402" s="80"/>
      <c r="M402" s="80">
        <f>M401*16</f>
        <v>1032.96</v>
      </c>
      <c r="N402" s="81"/>
      <c r="O402" s="80"/>
      <c r="P402" s="81"/>
      <c r="Q402" s="79"/>
      <c r="R402" s="80">
        <f>R401*16</f>
        <v>161.28</v>
      </c>
      <c r="S402" s="81"/>
      <c r="T402" s="80"/>
      <c r="U402" s="79"/>
      <c r="V402" s="79"/>
      <c r="W402" s="79"/>
      <c r="X402" s="80"/>
      <c r="Y402" s="79"/>
      <c r="Z402" s="79"/>
      <c r="AA402" s="79"/>
      <c r="AB402" s="79"/>
      <c r="AC402" s="79"/>
      <c r="AD402" s="79"/>
      <c r="AE402" s="79"/>
      <c r="AF402" s="79"/>
      <c r="AG402" s="79"/>
      <c r="AH402" s="79"/>
      <c r="AI402" s="79"/>
      <c r="AJ402" s="79"/>
      <c r="AK402" s="79"/>
      <c r="AL402" s="79"/>
      <c r="AM402" s="79"/>
      <c r="AN402" s="79"/>
      <c r="AU402" s="76"/>
      <c r="AW402" s="76"/>
      <c r="AY402" s="76"/>
      <c r="BC402" s="76"/>
      <c r="BF402" s="76"/>
      <c r="BR402" s="76"/>
    </row>
    <row r="403" spans="1:73" s="46" customFormat="1">
      <c r="A403" s="77"/>
      <c r="B403" s="77"/>
      <c r="C403" s="78" t="s">
        <v>37</v>
      </c>
      <c r="D403" s="77"/>
      <c r="E403" s="79"/>
      <c r="F403" s="79"/>
      <c r="G403" s="81">
        <f>G402/$E402*100</f>
        <v>14.709472873209084</v>
      </c>
      <c r="H403" s="81"/>
      <c r="I403" s="80"/>
      <c r="J403" s="81">
        <f>J402/$E402*100</f>
        <v>23.588284261836076</v>
      </c>
      <c r="K403" s="81"/>
      <c r="L403" s="80"/>
      <c r="M403" s="81">
        <f>M402/$E402*100</f>
        <v>53.369464085764804</v>
      </c>
      <c r="N403" s="79"/>
      <c r="O403" s="80"/>
      <c r="P403" s="79"/>
      <c r="Q403" s="79"/>
      <c r="R403" s="81">
        <f>R402/$E402*100</f>
        <v>8.3327787791900434</v>
      </c>
      <c r="S403" s="79"/>
      <c r="T403" s="80"/>
      <c r="U403" s="79"/>
      <c r="V403" s="79"/>
      <c r="W403" s="79"/>
      <c r="X403" s="80"/>
      <c r="Y403" s="79"/>
      <c r="Z403" s="79"/>
      <c r="AA403" s="79"/>
      <c r="AB403" s="79"/>
      <c r="AC403" s="79"/>
      <c r="AD403" s="79"/>
      <c r="AE403" s="79"/>
      <c r="AF403" s="79"/>
      <c r="AG403" s="79"/>
      <c r="AH403" s="79"/>
      <c r="AI403" s="79"/>
      <c r="AJ403" s="79"/>
      <c r="AK403" s="79"/>
      <c r="AL403" s="79"/>
      <c r="AM403" s="79"/>
      <c r="AN403" s="79"/>
      <c r="AU403" s="76"/>
      <c r="AW403" s="76"/>
      <c r="AY403" s="76"/>
      <c r="BC403" s="76"/>
      <c r="BF403" s="76"/>
      <c r="BR403" s="76"/>
    </row>
    <row r="404" spans="1:73" s="46" customFormat="1">
      <c r="A404" s="77"/>
      <c r="B404" s="77"/>
      <c r="C404" s="78" t="s">
        <v>40</v>
      </c>
      <c r="D404" s="82">
        <f>E402/D401*100</f>
        <v>619.55467349551861</v>
      </c>
      <c r="E404" s="79"/>
      <c r="F404" s="79"/>
      <c r="G404" s="81"/>
      <c r="H404" s="81"/>
      <c r="I404" s="80"/>
      <c r="J404" s="81"/>
      <c r="K404" s="81"/>
      <c r="L404" s="80"/>
      <c r="M404" s="81"/>
      <c r="N404" s="79"/>
      <c r="O404" s="80"/>
      <c r="P404" s="79"/>
      <c r="Q404" s="79"/>
      <c r="R404" s="81"/>
      <c r="S404" s="79"/>
      <c r="T404" s="80"/>
      <c r="U404" s="79"/>
      <c r="V404" s="79"/>
      <c r="W404" s="79"/>
      <c r="X404" s="80"/>
      <c r="Y404" s="79"/>
      <c r="Z404" s="79"/>
      <c r="AA404" s="79"/>
      <c r="AB404" s="79"/>
      <c r="AC404" s="79"/>
      <c r="AD404" s="79"/>
      <c r="AE404" s="79"/>
      <c r="AF404" s="79"/>
      <c r="AG404" s="79"/>
      <c r="AH404" s="79"/>
      <c r="AI404" s="79"/>
      <c r="AJ404" s="79"/>
      <c r="AK404" s="79"/>
      <c r="AL404" s="79"/>
      <c r="AM404" s="79"/>
      <c r="AN404" s="79"/>
      <c r="AU404" s="76"/>
      <c r="AW404" s="76"/>
      <c r="AY404" s="76"/>
      <c r="BC404" s="76"/>
      <c r="BF404" s="76"/>
      <c r="BR404" s="76"/>
    </row>
    <row r="406" spans="1:73">
      <c r="C406" s="131"/>
      <c r="D406" s="131"/>
      <c r="E406" s="132"/>
      <c r="F406" s="131"/>
      <c r="G406" s="133"/>
      <c r="H406" s="134"/>
      <c r="I406" s="134"/>
      <c r="J406" s="134"/>
      <c r="K406" s="133"/>
      <c r="L406" s="134"/>
      <c r="M406" s="134"/>
      <c r="N406" s="133"/>
      <c r="O406" s="134"/>
      <c r="P406" s="134"/>
      <c r="Q406" s="133"/>
      <c r="R406" s="134"/>
      <c r="S406" s="134"/>
      <c r="T406" s="134"/>
      <c r="U406" s="134"/>
      <c r="V406" s="133"/>
      <c r="W406" s="134"/>
      <c r="X406" s="134"/>
      <c r="Y406" s="134"/>
      <c r="Z406" s="134"/>
      <c r="AA406" s="134"/>
      <c r="AB406" s="134"/>
      <c r="AC406" s="134"/>
      <c r="AD406" s="134"/>
      <c r="AE406" s="134"/>
      <c r="AF406" s="134"/>
      <c r="AG406" s="134"/>
      <c r="AH406" s="134"/>
      <c r="AI406" s="134"/>
      <c r="AJ406" s="134"/>
      <c r="AK406" s="134"/>
      <c r="AL406" s="134"/>
      <c r="AM406" s="134"/>
      <c r="AN406" s="134"/>
      <c r="AO406" s="134"/>
      <c r="AP406" s="134"/>
      <c r="AQ406" s="30"/>
      <c r="AR406" s="132"/>
      <c r="AS406" s="131"/>
      <c r="AT406" s="134"/>
      <c r="AU406" s="134"/>
      <c r="AV406" s="134"/>
      <c r="AW406" s="134"/>
      <c r="AX406" s="134"/>
      <c r="AY406" s="134"/>
      <c r="AZ406" s="134"/>
      <c r="BA406" s="134"/>
      <c r="BB406" s="134"/>
      <c r="BC406" s="134"/>
      <c r="BD406" s="134"/>
      <c r="BE406" s="134"/>
      <c r="BF406" s="134"/>
      <c r="BG406" s="134"/>
      <c r="BH406" s="134"/>
      <c r="BI406" s="134"/>
      <c r="BJ406" s="134"/>
      <c r="BK406" s="134"/>
      <c r="BL406" s="134"/>
      <c r="BM406" s="134"/>
      <c r="BN406" s="134"/>
      <c r="BO406" s="134"/>
      <c r="BP406" s="134"/>
      <c r="BQ406" s="134"/>
      <c r="BR406" s="134"/>
      <c r="BS406" s="134"/>
      <c r="BT406" s="134"/>
      <c r="BU406" s="131"/>
    </row>
    <row r="408" spans="1:73">
      <c r="C408" s="74"/>
      <c r="E408" s="75"/>
      <c r="F408" s="76"/>
      <c r="G408" s="76"/>
      <c r="H408" s="76"/>
      <c r="I408" s="75"/>
      <c r="J408" s="76"/>
      <c r="K408" s="76"/>
      <c r="L408" s="75"/>
      <c r="M408" s="76"/>
      <c r="N408" s="76"/>
      <c r="O408" s="75"/>
      <c r="P408" s="76"/>
      <c r="Q408" s="76"/>
      <c r="R408" s="76"/>
      <c r="S408" s="76"/>
      <c r="T408" s="75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P408" s="74"/>
      <c r="AQ408" s="4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</row>
    <row r="409" spans="1:73">
      <c r="C409" s="74"/>
      <c r="E409" s="75"/>
      <c r="F409" s="76"/>
      <c r="G409" s="76"/>
      <c r="H409" s="76"/>
      <c r="I409" s="75"/>
      <c r="J409" s="76"/>
      <c r="K409" s="76"/>
      <c r="L409" s="75"/>
      <c r="M409" s="76"/>
      <c r="N409" s="76"/>
      <c r="O409" s="75"/>
      <c r="P409" s="76"/>
      <c r="Q409" s="76"/>
      <c r="R409" s="76"/>
      <c r="S409" s="76"/>
      <c r="T409" s="75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P409" s="74"/>
      <c r="AQ409" s="4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46"/>
    </row>
    <row r="410" spans="1:73">
      <c r="B410" s="48"/>
      <c r="C410" s="74"/>
      <c r="D410" s="46"/>
      <c r="E410" s="75"/>
      <c r="F410" s="76"/>
      <c r="G410" s="76"/>
      <c r="H410" s="76"/>
      <c r="I410" s="75"/>
      <c r="J410" s="76"/>
      <c r="K410" s="76"/>
      <c r="L410" s="75"/>
      <c r="M410" s="76"/>
      <c r="N410" s="76"/>
      <c r="O410" s="75"/>
      <c r="P410" s="76"/>
      <c r="Q410" s="76"/>
      <c r="R410" s="76"/>
      <c r="S410" s="76"/>
      <c r="T410" s="75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31"/>
      <c r="AP410" s="74"/>
      <c r="AQ410" s="4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49"/>
      <c r="BP410" s="49"/>
      <c r="BQ410" s="49"/>
      <c r="BR410" s="76"/>
    </row>
    <row r="411" spans="1:73">
      <c r="B411" s="48"/>
      <c r="C411" s="74"/>
      <c r="D411" s="46"/>
      <c r="E411" s="75"/>
      <c r="F411" s="76"/>
      <c r="G411" s="76"/>
      <c r="H411" s="76"/>
      <c r="I411" s="75"/>
      <c r="J411" s="76"/>
      <c r="K411" s="76"/>
      <c r="L411" s="75"/>
      <c r="M411" s="76"/>
      <c r="N411" s="76"/>
      <c r="O411" s="75"/>
      <c r="P411" s="76"/>
      <c r="Q411" s="76"/>
      <c r="R411" s="76"/>
      <c r="S411" s="76"/>
      <c r="T411" s="75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31"/>
      <c r="AP411" s="74"/>
      <c r="AQ411" s="4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49"/>
      <c r="BP411" s="49"/>
      <c r="BQ411" s="49"/>
      <c r="BR411" s="76"/>
    </row>
    <row r="412" spans="1:73">
      <c r="B412" s="48"/>
      <c r="C412" s="74"/>
      <c r="D412" s="46"/>
      <c r="E412" s="75"/>
      <c r="F412" s="76"/>
      <c r="G412" s="76"/>
      <c r="H412" s="76"/>
      <c r="I412" s="75"/>
      <c r="J412" s="76"/>
      <c r="K412" s="76"/>
      <c r="L412" s="75"/>
      <c r="M412" s="76"/>
      <c r="N412" s="76"/>
      <c r="O412" s="75"/>
      <c r="P412" s="76"/>
      <c r="Q412" s="76"/>
      <c r="R412" s="76"/>
      <c r="S412" s="76"/>
      <c r="T412" s="75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31"/>
      <c r="AP412" s="74"/>
      <c r="AQ412" s="4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46"/>
    </row>
    <row r="413" spans="1:73">
      <c r="C413" s="74"/>
      <c r="D413" s="102"/>
      <c r="E413" s="75"/>
      <c r="F413" s="76"/>
      <c r="G413" s="76"/>
      <c r="H413" s="76"/>
      <c r="I413" s="75"/>
      <c r="J413" s="76"/>
      <c r="K413" s="76"/>
      <c r="L413" s="75"/>
      <c r="M413" s="76"/>
      <c r="N413" s="76"/>
      <c r="O413" s="75"/>
      <c r="P413" s="76"/>
      <c r="Q413" s="76"/>
      <c r="R413" s="76"/>
      <c r="S413" s="76"/>
      <c r="T413" s="75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P413" s="74"/>
      <c r="AQ413" s="4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46"/>
    </row>
    <row r="414" spans="1:73">
      <c r="C414" s="74"/>
      <c r="E414" s="75"/>
      <c r="F414" s="76"/>
      <c r="G414" s="76"/>
      <c r="H414" s="76"/>
      <c r="I414" s="75"/>
      <c r="J414" s="76"/>
      <c r="K414" s="76"/>
      <c r="L414" s="75"/>
      <c r="M414" s="76"/>
      <c r="N414" s="76"/>
      <c r="O414" s="75"/>
      <c r="P414" s="76"/>
      <c r="Q414" s="76"/>
      <c r="R414" s="76"/>
      <c r="S414" s="76"/>
      <c r="T414" s="75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P414" s="74"/>
      <c r="AQ414" s="4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</row>
    <row r="415" spans="1:73" ht="25.5" customHeight="1">
      <c r="C415" s="87"/>
      <c r="E415" s="75"/>
      <c r="F415" s="76"/>
      <c r="G415" s="76"/>
      <c r="H415" s="76"/>
      <c r="I415" s="75"/>
      <c r="J415" s="76"/>
      <c r="K415" s="76"/>
      <c r="L415" s="75"/>
      <c r="M415" s="76"/>
      <c r="N415" s="76"/>
      <c r="O415" s="75"/>
      <c r="P415" s="76"/>
      <c r="Q415" s="76"/>
      <c r="R415" s="76"/>
      <c r="S415" s="76"/>
      <c r="T415" s="75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P415" s="87"/>
      <c r="AU415" s="76"/>
      <c r="AW415" s="76"/>
      <c r="AY415" s="76"/>
      <c r="BC415" s="76"/>
      <c r="BF415" s="76"/>
    </row>
    <row r="416" spans="1:73">
      <c r="C416" s="135"/>
      <c r="E416" s="75"/>
      <c r="F416" s="76"/>
      <c r="G416" s="76"/>
      <c r="H416" s="76"/>
      <c r="I416" s="75"/>
      <c r="J416" s="76"/>
      <c r="K416" s="76"/>
      <c r="L416" s="75"/>
      <c r="M416" s="76"/>
      <c r="N416" s="76"/>
      <c r="O416" s="75"/>
      <c r="P416" s="76"/>
      <c r="Q416" s="76"/>
      <c r="R416" s="76"/>
      <c r="S416" s="76"/>
      <c r="T416" s="75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P416" s="135"/>
      <c r="AQ416" s="46"/>
      <c r="AR416" s="76"/>
      <c r="AS416" s="76"/>
      <c r="AT416" s="76"/>
      <c r="AU416" s="76"/>
      <c r="AV416" s="76"/>
      <c r="AW416" s="76"/>
      <c r="AX416" s="76"/>
      <c r="AY416" s="76"/>
      <c r="AZ416" s="76"/>
      <c r="BC416" s="76"/>
      <c r="BF416" s="76"/>
    </row>
    <row r="417" spans="1:71">
      <c r="C417" s="135"/>
      <c r="E417" s="75"/>
      <c r="F417" s="76"/>
      <c r="G417" s="76"/>
      <c r="H417" s="76"/>
      <c r="I417" s="75"/>
      <c r="J417" s="76"/>
      <c r="K417" s="76"/>
      <c r="L417" s="75"/>
      <c r="M417" s="76"/>
      <c r="N417" s="76"/>
      <c r="O417" s="75"/>
      <c r="P417" s="76"/>
      <c r="Q417" s="76"/>
      <c r="R417" s="76"/>
      <c r="S417" s="76"/>
      <c r="T417" s="75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P417" s="135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89"/>
      <c r="BF417" s="76"/>
    </row>
    <row r="418" spans="1:71">
      <c r="C418" s="135"/>
      <c r="AP418" s="135"/>
      <c r="AU418" s="76"/>
      <c r="AW418" s="76"/>
      <c r="AY418" s="76"/>
      <c r="BC418" s="76"/>
      <c r="BF418" s="76"/>
    </row>
    <row r="419" spans="1:71" s="89" customFormat="1">
      <c r="A419" s="87"/>
      <c r="C419" s="74"/>
      <c r="D419" s="48"/>
      <c r="E419" s="112"/>
      <c r="F419" s="49"/>
      <c r="G419" s="113"/>
      <c r="H419" s="49"/>
      <c r="I419" s="112"/>
      <c r="J419" s="113"/>
      <c r="K419" s="49"/>
      <c r="L419" s="112"/>
      <c r="M419" s="113"/>
      <c r="N419" s="49"/>
      <c r="O419" s="112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8"/>
      <c r="AN419" s="48"/>
      <c r="AP419" s="74"/>
      <c r="AQ419" s="46"/>
      <c r="AR419" s="76"/>
      <c r="AS419" s="76"/>
      <c r="AT419" s="76"/>
      <c r="AU419" s="76"/>
      <c r="AV419" s="76"/>
      <c r="AW419" s="76"/>
      <c r="AX419" s="76"/>
      <c r="AY419" s="76"/>
      <c r="AZ419" s="76"/>
      <c r="BA419" s="76"/>
      <c r="BB419" s="76"/>
      <c r="BC419" s="76"/>
      <c r="BD419" s="76"/>
      <c r="BE419" s="76"/>
      <c r="BF419" s="76"/>
      <c r="BG419" s="76"/>
      <c r="BH419" s="76"/>
      <c r="BI419" s="76"/>
      <c r="BJ419" s="76"/>
      <c r="BK419" s="76"/>
      <c r="BL419" s="76"/>
      <c r="BM419" s="76"/>
      <c r="BN419" s="76"/>
      <c r="BO419" s="76"/>
      <c r="BP419" s="76"/>
      <c r="BQ419" s="76"/>
      <c r="BR419" s="76"/>
      <c r="BS419" s="46"/>
    </row>
    <row r="420" spans="1:71">
      <c r="C420" s="135"/>
      <c r="AP420" s="135"/>
      <c r="AU420" s="76"/>
      <c r="AW420" s="76"/>
      <c r="AY420" s="76"/>
      <c r="BC420" s="76"/>
      <c r="BF420" s="76"/>
    </row>
    <row r="421" spans="1:71">
      <c r="C421" s="135"/>
    </row>
    <row r="422" spans="1:71" s="46" customFormat="1">
      <c r="B422" s="77" t="s">
        <v>194</v>
      </c>
      <c r="C422" s="78"/>
      <c r="D422" s="77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79"/>
      <c r="AM422" s="79"/>
      <c r="AN422" s="79"/>
      <c r="AU422" s="76"/>
      <c r="AW422" s="76"/>
      <c r="AY422" s="76"/>
      <c r="BC422" s="76"/>
      <c r="BF422" s="76"/>
      <c r="BR422" s="79"/>
    </row>
    <row r="423" spans="1:71" s="46" customFormat="1">
      <c r="A423" s="77"/>
      <c r="B423" s="77">
        <v>2800</v>
      </c>
      <c r="C423" s="78"/>
      <c r="D423" s="77"/>
      <c r="E423" s="130"/>
      <c r="F423" s="81"/>
      <c r="G423" s="80"/>
      <c r="H423" s="80"/>
      <c r="I423" s="80"/>
      <c r="J423" s="80"/>
      <c r="K423" s="80"/>
      <c r="L423" s="80"/>
      <c r="M423" s="80"/>
      <c r="N423" s="81"/>
      <c r="O423" s="80"/>
      <c r="P423" s="81"/>
      <c r="Q423" s="79"/>
      <c r="R423" s="80"/>
      <c r="S423" s="81"/>
      <c r="T423" s="80"/>
      <c r="U423" s="79"/>
      <c r="V423" s="79"/>
      <c r="W423" s="79"/>
      <c r="X423" s="80"/>
      <c r="Y423" s="79"/>
      <c r="Z423" s="79"/>
      <c r="AA423" s="79"/>
      <c r="AB423" s="79"/>
      <c r="AC423" s="79"/>
      <c r="AD423" s="79"/>
      <c r="AE423" s="79"/>
      <c r="AF423" s="79"/>
      <c r="AG423" s="79"/>
      <c r="AH423" s="79"/>
      <c r="AI423" s="79"/>
      <c r="AJ423" s="79"/>
      <c r="AK423" s="79"/>
      <c r="AL423" s="79"/>
      <c r="AM423" s="79"/>
      <c r="AN423" s="79"/>
      <c r="AU423" s="76"/>
      <c r="AW423" s="76"/>
      <c r="AY423" s="76"/>
      <c r="BC423" s="76"/>
      <c r="BF423" s="76"/>
      <c r="BR423" s="76"/>
    </row>
    <row r="424" spans="1:71" s="46" customFormat="1">
      <c r="A424" s="77"/>
      <c r="B424" s="77"/>
      <c r="C424" s="78"/>
      <c r="D424" s="77"/>
      <c r="E424" s="79"/>
      <c r="F424" s="79"/>
      <c r="G424" s="81"/>
      <c r="H424" s="81"/>
      <c r="I424" s="80"/>
      <c r="J424" s="81"/>
      <c r="K424" s="81"/>
      <c r="L424" s="80"/>
      <c r="M424" s="81"/>
      <c r="N424" s="79"/>
      <c r="O424" s="80"/>
      <c r="P424" s="79"/>
      <c r="Q424" s="79"/>
      <c r="R424" s="81"/>
      <c r="S424" s="79"/>
      <c r="T424" s="80"/>
      <c r="U424" s="79"/>
      <c r="V424" s="79"/>
      <c r="W424" s="79"/>
      <c r="X424" s="80"/>
      <c r="Y424" s="79"/>
      <c r="Z424" s="79"/>
      <c r="AA424" s="79"/>
      <c r="AB424" s="79"/>
      <c r="AC424" s="79"/>
      <c r="AD424" s="79"/>
      <c r="AE424" s="79"/>
      <c r="AF424" s="79"/>
      <c r="AG424" s="79"/>
      <c r="AH424" s="79"/>
      <c r="AI424" s="79"/>
      <c r="AJ424" s="79"/>
      <c r="AK424" s="79"/>
      <c r="AL424" s="79"/>
      <c r="AM424" s="79"/>
      <c r="AN424" s="79"/>
      <c r="AU424" s="76"/>
      <c r="AW424" s="76"/>
      <c r="AY424" s="76"/>
      <c r="BC424" s="76"/>
      <c r="BF424" s="76"/>
      <c r="BR424" s="76"/>
    </row>
    <row r="425" spans="1:71" s="46" customFormat="1">
      <c r="A425" s="77"/>
      <c r="B425" s="77"/>
      <c r="C425" s="78"/>
      <c r="D425" s="82"/>
      <c r="E425" s="79"/>
      <c r="F425" s="79"/>
      <c r="G425" s="81"/>
      <c r="H425" s="81"/>
      <c r="I425" s="80"/>
      <c r="J425" s="81"/>
      <c r="K425" s="81"/>
      <c r="L425" s="80"/>
      <c r="M425" s="81"/>
      <c r="N425" s="79"/>
      <c r="O425" s="80"/>
      <c r="P425" s="79"/>
      <c r="Q425" s="79"/>
      <c r="R425" s="81"/>
      <c r="S425" s="79"/>
      <c r="T425" s="80"/>
      <c r="U425" s="79"/>
      <c r="V425" s="79"/>
      <c r="W425" s="79"/>
      <c r="X425" s="80"/>
      <c r="Y425" s="79"/>
      <c r="Z425" s="79"/>
      <c r="AA425" s="79"/>
      <c r="AB425" s="79"/>
      <c r="AC425" s="79"/>
      <c r="AD425" s="79"/>
      <c r="AE425" s="79"/>
      <c r="AF425" s="79"/>
      <c r="AG425" s="79"/>
      <c r="AH425" s="79"/>
      <c r="AI425" s="79"/>
      <c r="AJ425" s="79"/>
      <c r="AK425" s="79"/>
      <c r="AL425" s="79"/>
      <c r="AM425" s="79"/>
      <c r="AN425" s="79"/>
      <c r="AU425" s="76"/>
      <c r="AW425" s="76"/>
      <c r="AY425" s="76"/>
      <c r="BC425" s="76"/>
      <c r="BF425" s="76"/>
      <c r="BR425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MENU fava bean diet</vt:lpstr>
      <vt:lpstr>MENU buckwheat diet</vt:lpstr>
      <vt:lpstr>2000kcal fava bean diet</vt:lpstr>
      <vt:lpstr>2000kcal buckwheat diet</vt:lpstr>
    </vt:vector>
  </TitlesOfParts>
  <Company>Rowett Research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clf</dc:creator>
  <cp:lastModifiedBy>Neacsu, Madalina</cp:lastModifiedBy>
  <cp:lastPrinted>2014-08-22T12:41:33Z</cp:lastPrinted>
  <dcterms:created xsi:type="dcterms:W3CDTF">2006-05-17T09:28:58Z</dcterms:created>
  <dcterms:modified xsi:type="dcterms:W3CDTF">2025-03-20T00:46:54Z</dcterms:modified>
</cp:coreProperties>
</file>