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195" windowHeight="8700" firstSheet="3" activeTab="3"/>
  </bookViews>
  <sheets>
    <sheet name="sample 90b" sheetId="2" r:id="rId1"/>
    <sheet name="sample 90a" sheetId="1" r:id="rId2"/>
    <sheet name="sample 138B" sheetId="5" r:id="rId3"/>
    <sheet name="microprobe" sheetId="6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D11" i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0"/>
  <c r="F10"/>
  <c r="E4" i="5" l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7"/>
  <c r="E88"/>
  <c r="E89"/>
  <c r="E3"/>
  <c r="M128" i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41" s="1"/>
  <c r="M142" s="1"/>
  <c r="M143" s="1"/>
  <c r="M144" s="1"/>
  <c r="M145" s="1"/>
  <c r="M146" s="1"/>
  <c r="M147" s="1"/>
  <c r="M148" s="1"/>
  <c r="M149" s="1"/>
  <c r="M150" s="1"/>
  <c r="M151" s="1"/>
  <c r="M152" s="1"/>
  <c r="J11" l="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1"/>
  <c r="J62"/>
  <c r="J63"/>
  <c r="J64"/>
  <c r="J65"/>
  <c r="J66"/>
  <c r="J67"/>
  <c r="J68"/>
  <c r="J69"/>
  <c r="J70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1"/>
  <c r="F62"/>
  <c r="F63"/>
  <c r="F64"/>
  <c r="F65"/>
  <c r="F66"/>
  <c r="F67"/>
  <c r="F68"/>
  <c r="F69"/>
  <c r="F70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K4" i="5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7"/>
  <c r="K88"/>
  <c r="K89"/>
  <c r="K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7"/>
  <c r="G88"/>
  <c r="G89"/>
  <c r="G3"/>
  <c r="AS71" i="1"/>
  <c r="AR71"/>
  <c r="AS68"/>
  <c r="AR68"/>
  <c r="AS67"/>
  <c r="AR67"/>
  <c r="AS65"/>
  <c r="AR65"/>
  <c r="AS61"/>
  <c r="AR61"/>
  <c r="AS58"/>
  <c r="AR58"/>
  <c r="AS57"/>
  <c r="AR57"/>
  <c r="AS54"/>
  <c r="AR54"/>
  <c r="AS51"/>
  <c r="AR51"/>
  <c r="AS48"/>
  <c r="AR48"/>
  <c r="AS40"/>
  <c r="AR40"/>
  <c r="AS26"/>
  <c r="AR26"/>
  <c r="AS24"/>
  <c r="AR24"/>
  <c r="AS22"/>
  <c r="AR22"/>
  <c r="AS23"/>
  <c r="AR23"/>
  <c r="AS20"/>
  <c r="AR20"/>
  <c r="AS17"/>
  <c r="AR17"/>
  <c r="AS13"/>
  <c r="AR13"/>
  <c r="M99" i="5" l="1"/>
  <c r="M98"/>
  <c r="M89"/>
  <c r="M88"/>
  <c r="M87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80" i="2"/>
  <c r="M79"/>
  <c r="M78"/>
  <c r="B74"/>
  <c r="B75"/>
  <c r="B76"/>
  <c r="B77"/>
  <c r="M77"/>
  <c r="M76"/>
  <c r="M75"/>
  <c r="M74"/>
  <c r="C14"/>
  <c r="C15"/>
  <c r="C16"/>
  <c r="C17"/>
  <c r="C18"/>
  <c r="C19"/>
  <c r="C20"/>
  <c r="C21"/>
  <c r="C22"/>
  <c r="C5"/>
  <c r="C6"/>
  <c r="C7"/>
  <c r="C8"/>
  <c r="C9"/>
  <c r="C10"/>
  <c r="C11"/>
  <c r="C12"/>
  <c r="C13"/>
  <c r="C4"/>
  <c r="B70"/>
  <c r="B71"/>
  <c r="B72"/>
  <c r="B73"/>
  <c r="M73"/>
  <c r="M72"/>
  <c r="M71"/>
  <c r="M70"/>
  <c r="B69"/>
  <c r="B65"/>
  <c r="B66"/>
  <c r="B67"/>
  <c r="B68"/>
  <c r="M69"/>
  <c r="M68"/>
  <c r="M67"/>
  <c r="M66"/>
  <c r="M65"/>
  <c r="B61"/>
  <c r="B62"/>
  <c r="B63"/>
  <c r="B64"/>
  <c r="M64"/>
  <c r="M63"/>
  <c r="M62"/>
  <c r="M61"/>
  <c r="B58"/>
  <c r="B59"/>
  <c r="B60"/>
  <c r="M60"/>
  <c r="M59"/>
  <c r="M58"/>
  <c r="B54"/>
  <c r="B55"/>
  <c r="B56"/>
  <c r="B57"/>
  <c r="M57"/>
  <c r="M56"/>
  <c r="M55"/>
  <c r="M54"/>
  <c r="B51"/>
  <c r="B52"/>
  <c r="B53"/>
  <c r="M53"/>
  <c r="M52"/>
  <c r="M51"/>
  <c r="B48"/>
  <c r="B49"/>
  <c r="B50"/>
  <c r="M50"/>
  <c r="M49"/>
  <c r="M48"/>
  <c r="B45"/>
  <c r="B46"/>
  <c r="B47"/>
  <c r="M47"/>
  <c r="M46"/>
  <c r="M45"/>
  <c r="B42"/>
  <c r="B43"/>
  <c r="B44"/>
  <c r="M44"/>
  <c r="M43"/>
  <c r="M42"/>
  <c r="B39"/>
  <c r="B40"/>
  <c r="B41"/>
  <c r="M41"/>
  <c r="M40"/>
  <c r="M39"/>
  <c r="B37"/>
  <c r="B38"/>
  <c r="M38"/>
  <c r="M37"/>
  <c r="B34"/>
  <c r="B35"/>
  <c r="B36"/>
  <c r="M36"/>
  <c r="M35"/>
  <c r="M34"/>
  <c r="M31"/>
  <c r="B31"/>
  <c r="B30"/>
  <c r="B32"/>
  <c r="B33"/>
  <c r="M33"/>
  <c r="M32"/>
  <c r="M30"/>
  <c r="M29"/>
  <c r="M28"/>
  <c r="M27"/>
  <c r="M26"/>
  <c r="B26"/>
  <c r="B27"/>
  <c r="B28"/>
  <c r="B29"/>
  <c r="B23"/>
  <c r="B24"/>
  <c r="B25"/>
  <c r="M25"/>
  <c r="M24"/>
  <c r="M23"/>
  <c r="B19"/>
  <c r="B20"/>
  <c r="B21"/>
  <c r="B22"/>
  <c r="M22"/>
  <c r="M21"/>
  <c r="M20"/>
  <c r="M19"/>
  <c r="M16"/>
  <c r="B16"/>
  <c r="B15"/>
  <c r="B17"/>
  <c r="B18"/>
  <c r="M18"/>
  <c r="M17"/>
  <c r="M15"/>
  <c r="B13"/>
  <c r="B14"/>
  <c r="M14"/>
  <c r="M13"/>
  <c r="B11"/>
  <c r="B12"/>
  <c r="M12"/>
  <c r="M11"/>
  <c r="B8"/>
  <c r="B9"/>
  <c r="B10"/>
  <c r="M10"/>
  <c r="M9"/>
  <c r="M8"/>
  <c r="B5"/>
  <c r="B6"/>
  <c r="B7"/>
  <c r="B4"/>
  <c r="M7"/>
  <c r="M6"/>
  <c r="M5"/>
  <c r="M4"/>
  <c r="M6" i="1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1"/>
  <c r="M62"/>
  <c r="M63"/>
  <c r="M64"/>
  <c r="M65"/>
  <c r="M66"/>
  <c r="M67"/>
  <c r="M68"/>
  <c r="M69"/>
  <c r="M70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5"/>
</calcChain>
</file>

<file path=xl/sharedStrings.xml><?xml version="1.0" encoding="utf-8"?>
<sst xmlns="http://schemas.openxmlformats.org/spreadsheetml/2006/main" count="717" uniqueCount="161">
  <si>
    <t xml:space="preserve"> </t>
  </si>
  <si>
    <t xml:space="preserve">Mass percent  </t>
  </si>
  <si>
    <t xml:space="preserve">      Group : Einweisung    </t>
  </si>
  <si>
    <t xml:space="preserve">  Sample : zirc7           </t>
  </si>
  <si>
    <t xml:space="preserve"> Page </t>
  </si>
  <si>
    <t xml:space="preserve">   No. </t>
  </si>
  <si>
    <t xml:space="preserve">   SiO2  </t>
  </si>
  <si>
    <t xml:space="preserve">   P2O5  </t>
  </si>
  <si>
    <t xml:space="preserve">   Y2O3  </t>
  </si>
  <si>
    <t xml:space="preserve">   ZrO2  </t>
  </si>
  <si>
    <t xml:space="preserve">   UO2   </t>
  </si>
  <si>
    <t xml:space="preserve">   HfO2  </t>
  </si>
  <si>
    <t xml:space="preserve">  Total  </t>
  </si>
  <si>
    <t xml:space="preserve">Comment  </t>
  </si>
  <si>
    <t xml:space="preserve">  </t>
  </si>
  <si>
    <t xml:space="preserve">Line 1 </t>
  </si>
  <si>
    <t xml:space="preserve">Line 2 </t>
  </si>
  <si>
    <t xml:space="preserve">Line 3 </t>
  </si>
  <si>
    <t xml:space="preserve">Line 4 </t>
  </si>
  <si>
    <t>Minimum</t>
  </si>
  <si>
    <t>Maximum</t>
  </si>
  <si>
    <t>Average</t>
  </si>
  <si>
    <t xml:space="preserve">Sigma  </t>
  </si>
  <si>
    <t xml:space="preserve">No. of data   113 </t>
  </si>
  <si>
    <t>Zr/Hf</t>
  </si>
  <si>
    <t>core</t>
  </si>
  <si>
    <t>rim</t>
  </si>
  <si>
    <t>core1</t>
  </si>
  <si>
    <t>core2</t>
  </si>
  <si>
    <t>rim3</t>
  </si>
  <si>
    <t>rim4</t>
  </si>
  <si>
    <t>grain 1</t>
  </si>
  <si>
    <t>grain 2</t>
  </si>
  <si>
    <t>grain3</t>
  </si>
  <si>
    <t xml:space="preserve">core </t>
  </si>
  <si>
    <t>rim2</t>
  </si>
  <si>
    <t>grain4</t>
  </si>
  <si>
    <t>grain5</t>
  </si>
  <si>
    <t>grain 6</t>
  </si>
  <si>
    <t>grain 7</t>
  </si>
  <si>
    <t>grain 8</t>
  </si>
  <si>
    <t>?</t>
  </si>
  <si>
    <t>Hf [ppm]</t>
  </si>
  <si>
    <t>grain 9</t>
  </si>
  <si>
    <t>grain 10</t>
  </si>
  <si>
    <t>p</t>
  </si>
  <si>
    <t>Sample 90</t>
  </si>
  <si>
    <t>LA no.</t>
  </si>
  <si>
    <t>Hf</t>
  </si>
  <si>
    <t>Y</t>
  </si>
  <si>
    <t>Y [ppm]</t>
  </si>
  <si>
    <t xml:space="preserve">             </t>
  </si>
  <si>
    <t>grain 22</t>
  </si>
  <si>
    <t>del 18O</t>
  </si>
  <si>
    <t>error</t>
  </si>
  <si>
    <t>138B-20</t>
  </si>
  <si>
    <t>traces 90</t>
  </si>
  <si>
    <t>138B-19</t>
  </si>
  <si>
    <t>traces 91</t>
  </si>
  <si>
    <t>138B-6</t>
  </si>
  <si>
    <t>traces 93 core, 92 rim</t>
  </si>
  <si>
    <t>138B-4</t>
  </si>
  <si>
    <t>core traces 94</t>
  </si>
  <si>
    <t>138B-15</t>
  </si>
  <si>
    <t>traces 95, 96</t>
  </si>
  <si>
    <t>138B-16</t>
  </si>
  <si>
    <t>traces 97</t>
  </si>
  <si>
    <t>138B-14</t>
  </si>
  <si>
    <t>Hf 9</t>
  </si>
  <si>
    <t>138B-2</t>
  </si>
  <si>
    <t>traces 62 core, 63 rim</t>
  </si>
  <si>
    <t>138B-13</t>
  </si>
  <si>
    <t>traces 68 core, 69 rim</t>
  </si>
  <si>
    <t>Hf 7</t>
  </si>
  <si>
    <t>138B-12</t>
  </si>
  <si>
    <t>traces 70 core, 71, 72 rim</t>
  </si>
  <si>
    <t>Hf 13</t>
  </si>
  <si>
    <t>138B-11</t>
  </si>
  <si>
    <t>traces 75, 76 core</t>
  </si>
  <si>
    <t>traces 77 core</t>
  </si>
  <si>
    <t>138B-10</t>
  </si>
  <si>
    <t>Hf 1</t>
  </si>
  <si>
    <t>138B-1</t>
  </si>
  <si>
    <t>traces 65 core, 64, 66 rim</t>
  </si>
  <si>
    <t>138B-9</t>
  </si>
  <si>
    <t>traces 79 core, rim 78, 80</t>
  </si>
  <si>
    <t>Hf 2, 3</t>
  </si>
  <si>
    <t>138B-8</t>
  </si>
  <si>
    <t>traces 85, core</t>
  </si>
  <si>
    <t>138B-26</t>
  </si>
  <si>
    <t>traces 82</t>
  </si>
  <si>
    <t>138B-25</t>
  </si>
  <si>
    <t>traces 83, 84</t>
  </si>
  <si>
    <t>138B-27</t>
  </si>
  <si>
    <t>traces 81</t>
  </si>
  <si>
    <t>138B-23</t>
  </si>
  <si>
    <t>traces 98</t>
  </si>
  <si>
    <t>traces 88 core, 89 rim</t>
  </si>
  <si>
    <t>138B-21</t>
  </si>
  <si>
    <t>138B-3</t>
  </si>
  <si>
    <t>no traces</t>
  </si>
  <si>
    <t>138B-5</t>
  </si>
  <si>
    <t>138B-7</t>
  </si>
  <si>
    <t>138B-17</t>
  </si>
  <si>
    <t>138B-18</t>
  </si>
  <si>
    <t>138 B-22</t>
  </si>
  <si>
    <t>138B-24</t>
  </si>
  <si>
    <t>del18O</t>
  </si>
  <si>
    <t>traces</t>
  </si>
  <si>
    <t>&lt;0.0070</t>
  </si>
  <si>
    <t>no.</t>
  </si>
  <si>
    <t>&lt;0.0058</t>
  </si>
  <si>
    <t>&lt;0.0055</t>
  </si>
  <si>
    <t>&lt;0.0060</t>
  </si>
  <si>
    <t>&lt;0.0168</t>
  </si>
  <si>
    <t>failed</t>
  </si>
  <si>
    <t>&lt;0.0065</t>
  </si>
  <si>
    <t>no microp[robe</t>
  </si>
  <si>
    <t>lost</t>
  </si>
  <si>
    <t>&lt;0.0059</t>
  </si>
  <si>
    <t>not analysed rim</t>
  </si>
  <si>
    <t>&lt;0.0062</t>
  </si>
  <si>
    <t>odp90</t>
  </si>
  <si>
    <t>ODP90A@1.asc</t>
  </si>
  <si>
    <t>ODP90A@2.asc</t>
  </si>
  <si>
    <t>ODP90A@3.asc</t>
  </si>
  <si>
    <t>ODP90A@4.asc</t>
  </si>
  <si>
    <t>ODP90A@5.asc</t>
  </si>
  <si>
    <t>ODP90A@6.asc</t>
  </si>
  <si>
    <t>ODP90A@7.asc</t>
  </si>
  <si>
    <t>ODP90A@8.asc</t>
  </si>
  <si>
    <t>ODP90A@9.asc</t>
  </si>
  <si>
    <t>ODP90A@10.asc</t>
  </si>
  <si>
    <t>ODP90A@11.asc</t>
  </si>
  <si>
    <t>ODP90A@12.asc</t>
  </si>
  <si>
    <t>ODP90A@13.asc</t>
  </si>
  <si>
    <t>ODP90A@14.asc</t>
  </si>
  <si>
    <t>ODP90A@15.asc</t>
  </si>
  <si>
    <t>ODP90A@16.asc</t>
  </si>
  <si>
    <t>ODP90A@17.asc</t>
  </si>
  <si>
    <t>ODP90A@18.asc</t>
  </si>
  <si>
    <t>ODP90A@19.asc</t>
  </si>
  <si>
    <t>ODP90A@20.asc</t>
  </si>
  <si>
    <t>ODP90A@21.asc</t>
  </si>
  <si>
    <t>ODP90A@22.asc</t>
  </si>
  <si>
    <t>ODP90A@23.asc</t>
  </si>
  <si>
    <t>ODP90A@24.asc</t>
  </si>
  <si>
    <t>ODP90A@25.asc</t>
  </si>
  <si>
    <t>odp90A[AT]15</t>
  </si>
  <si>
    <t>grain no. LAICPMS</t>
  </si>
  <si>
    <t>n.a.</t>
  </si>
  <si>
    <t>P [ppm]</t>
  </si>
  <si>
    <r>
      <t xml:space="preserve">   SiO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 </t>
    </r>
  </si>
  <si>
    <r>
      <t xml:space="preserve">   P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5</t>
    </r>
    <r>
      <rPr>
        <b/>
        <sz val="10"/>
        <rFont val="Arial"/>
        <family val="2"/>
        <charset val="238"/>
      </rPr>
      <t xml:space="preserve">  </t>
    </r>
  </si>
  <si>
    <r>
      <t xml:space="preserve">   Y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  </t>
    </r>
  </si>
  <si>
    <r>
      <t xml:space="preserve">   ZrO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 </t>
    </r>
  </si>
  <si>
    <r>
      <t xml:space="preserve">   UO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  </t>
    </r>
  </si>
  <si>
    <r>
      <t xml:space="preserve">   HfO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 </t>
    </r>
  </si>
  <si>
    <r>
      <t>d</t>
    </r>
    <r>
      <rPr>
        <b/>
        <vertAlign val="superscript"/>
        <sz val="10"/>
        <rFont val="Symbol"/>
        <family val="1"/>
        <charset val="2"/>
      </rPr>
      <t>18</t>
    </r>
    <r>
      <rPr>
        <b/>
        <sz val="10"/>
        <rFont val="Symbol"/>
        <family val="1"/>
        <charset val="2"/>
      </rPr>
      <t>O</t>
    </r>
  </si>
  <si>
    <t>Section</t>
  </si>
  <si>
    <t>grain no. (not related to LAICPMS number)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</si>
</sst>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b/>
      <sz val="10"/>
      <color theme="6" tint="-0.249977111117893"/>
      <name val="Arial"/>
      <family val="2"/>
      <charset val="238"/>
    </font>
    <font>
      <sz val="11"/>
      <color theme="5"/>
      <name val="Czcionka tekstu podstawowego"/>
      <family val="2"/>
      <charset val="238"/>
    </font>
    <font>
      <sz val="11"/>
      <color theme="6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FFFF0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0"/>
      <name val="Symbol"/>
      <family val="1"/>
      <charset val="2"/>
    </font>
    <font>
      <b/>
      <vertAlign val="superscript"/>
      <sz val="10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2" fillId="0" borderId="0" xfId="0" applyFont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7" fillId="0" borderId="0" xfId="0" applyNumberFormat="1" applyFont="1"/>
    <xf numFmtId="164" fontId="8" fillId="0" borderId="0" xfId="0" applyNumberFormat="1" applyFont="1"/>
    <xf numFmtId="0" fontId="3" fillId="3" borderId="0" xfId="0" applyFont="1" applyFill="1"/>
    <xf numFmtId="0" fontId="9" fillId="0" borderId="0" xfId="0" applyFont="1"/>
    <xf numFmtId="164" fontId="10" fillId="0" borderId="0" xfId="0" applyNumberFormat="1" applyFont="1"/>
    <xf numFmtId="0" fontId="0" fillId="0" borderId="0" xfId="0" applyFill="1"/>
    <xf numFmtId="0" fontId="1" fillId="0" borderId="0" xfId="0" applyFont="1" applyFill="1"/>
    <xf numFmtId="0" fontId="11" fillId="0" borderId="0" xfId="0" applyFont="1"/>
    <xf numFmtId="0" fontId="12" fillId="0" borderId="0" xfId="0" applyFont="1"/>
    <xf numFmtId="0" fontId="3" fillId="0" borderId="0" xfId="0" applyFont="1" applyFill="1"/>
    <xf numFmtId="0" fontId="13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7" borderId="0" xfId="0" applyFont="1" applyFill="1"/>
    <xf numFmtId="0" fontId="14" fillId="7" borderId="0" xfId="0" applyFont="1" applyFill="1"/>
    <xf numFmtId="0" fontId="9" fillId="0" borderId="0" xfId="0" applyFont="1" applyFill="1"/>
    <xf numFmtId="0" fontId="13" fillId="0" borderId="0" xfId="0" applyFont="1" applyFill="1"/>
    <xf numFmtId="0" fontId="16" fillId="0" borderId="0" xfId="0" applyFont="1" applyFill="1"/>
    <xf numFmtId="164" fontId="13" fillId="0" borderId="0" xfId="0" applyNumberFormat="1" applyFont="1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lineChart>
        <c:grouping val="standard"/>
        <c:ser>
          <c:idx val="0"/>
          <c:order val="0"/>
          <c:val>
            <c:numRef>
              <c:f>'sample 90b'!$H$4:$H$80</c:f>
              <c:numCache>
                <c:formatCode>General</c:formatCode>
                <c:ptCount val="77"/>
                <c:pt idx="0">
                  <c:v>65.206999999999994</c:v>
                </c:pt>
                <c:pt idx="1">
                  <c:v>64.867999999999995</c:v>
                </c:pt>
                <c:pt idx="2">
                  <c:v>65.007999999999996</c:v>
                </c:pt>
                <c:pt idx="3">
                  <c:v>64.679000000000002</c:v>
                </c:pt>
                <c:pt idx="4">
                  <c:v>64.831999999999994</c:v>
                </c:pt>
                <c:pt idx="5">
                  <c:v>64.92</c:v>
                </c:pt>
                <c:pt idx="6">
                  <c:v>65.114999999999995</c:v>
                </c:pt>
                <c:pt idx="7">
                  <c:v>65.521000000000001</c:v>
                </c:pt>
                <c:pt idx="8">
                  <c:v>65.382999999999996</c:v>
                </c:pt>
                <c:pt idx="9">
                  <c:v>64.683000000000007</c:v>
                </c:pt>
                <c:pt idx="10">
                  <c:v>64.498000000000005</c:v>
                </c:pt>
                <c:pt idx="11">
                  <c:v>65.153999999999996</c:v>
                </c:pt>
                <c:pt idx="12">
                  <c:v>65.153999999999996</c:v>
                </c:pt>
                <c:pt idx="13">
                  <c:v>65.317999999999998</c:v>
                </c:pt>
                <c:pt idx="14">
                  <c:v>64.971000000000004</c:v>
                </c:pt>
                <c:pt idx="15">
                  <c:v>65.061999999999998</c:v>
                </c:pt>
                <c:pt idx="16">
                  <c:v>64.900999999999996</c:v>
                </c:pt>
                <c:pt idx="17">
                  <c:v>64.902000000000001</c:v>
                </c:pt>
                <c:pt idx="18">
                  <c:v>64.489000000000004</c:v>
                </c:pt>
                <c:pt idx="19">
                  <c:v>65.135000000000005</c:v>
                </c:pt>
                <c:pt idx="20">
                  <c:v>64.358999999999995</c:v>
                </c:pt>
                <c:pt idx="21">
                  <c:v>64.94</c:v>
                </c:pt>
                <c:pt idx="22">
                  <c:v>64.849000000000004</c:v>
                </c:pt>
                <c:pt idx="23">
                  <c:v>65.200999999999993</c:v>
                </c:pt>
                <c:pt idx="24">
                  <c:v>64.83</c:v>
                </c:pt>
                <c:pt idx="25">
                  <c:v>65.427999999999997</c:v>
                </c:pt>
                <c:pt idx="26">
                  <c:v>65.488</c:v>
                </c:pt>
                <c:pt idx="27">
                  <c:v>65.488</c:v>
                </c:pt>
                <c:pt idx="28">
                  <c:v>65.206999999999994</c:v>
                </c:pt>
                <c:pt idx="29">
                  <c:v>65.347999999999999</c:v>
                </c:pt>
                <c:pt idx="30">
                  <c:v>65.308999999999997</c:v>
                </c:pt>
                <c:pt idx="31">
                  <c:v>65.712000000000003</c:v>
                </c:pt>
                <c:pt idx="32">
                  <c:v>65.599000000000004</c:v>
                </c:pt>
                <c:pt idx="33">
                  <c:v>63.545999999999999</c:v>
                </c:pt>
                <c:pt idx="34">
                  <c:v>64.099000000000004</c:v>
                </c:pt>
                <c:pt idx="35">
                  <c:v>64.775000000000006</c:v>
                </c:pt>
                <c:pt idx="36">
                  <c:v>64.706000000000003</c:v>
                </c:pt>
                <c:pt idx="37">
                  <c:v>64.11</c:v>
                </c:pt>
                <c:pt idx="38">
                  <c:v>64.599000000000004</c:v>
                </c:pt>
                <c:pt idx="39">
                  <c:v>64.695999999999998</c:v>
                </c:pt>
                <c:pt idx="40">
                  <c:v>64.100999999999999</c:v>
                </c:pt>
                <c:pt idx="41">
                  <c:v>64.593999999999994</c:v>
                </c:pt>
                <c:pt idx="42">
                  <c:v>64.741</c:v>
                </c:pt>
                <c:pt idx="43">
                  <c:v>64.135999999999996</c:v>
                </c:pt>
                <c:pt idx="44">
                  <c:v>64.619</c:v>
                </c:pt>
                <c:pt idx="45">
                  <c:v>64.64</c:v>
                </c:pt>
                <c:pt idx="46">
                  <c:v>63.996000000000002</c:v>
                </c:pt>
                <c:pt idx="47">
                  <c:v>65.08</c:v>
                </c:pt>
                <c:pt idx="48">
                  <c:v>64.364000000000004</c:v>
                </c:pt>
                <c:pt idx="49">
                  <c:v>63.131</c:v>
                </c:pt>
                <c:pt idx="50">
                  <c:v>64.748000000000005</c:v>
                </c:pt>
                <c:pt idx="51">
                  <c:v>64.974000000000004</c:v>
                </c:pt>
                <c:pt idx="52">
                  <c:v>65.010000000000005</c:v>
                </c:pt>
                <c:pt idx="53">
                  <c:v>64.298000000000002</c:v>
                </c:pt>
                <c:pt idx="54">
                  <c:v>64.302000000000007</c:v>
                </c:pt>
                <c:pt idx="55">
                  <c:v>64.134</c:v>
                </c:pt>
                <c:pt idx="56">
                  <c:v>64.882000000000005</c:v>
                </c:pt>
                <c:pt idx="57">
                  <c:v>64.355999999999995</c:v>
                </c:pt>
                <c:pt idx="58">
                  <c:v>64.966999999999999</c:v>
                </c:pt>
                <c:pt idx="59">
                  <c:v>64.701999999999998</c:v>
                </c:pt>
                <c:pt idx="60">
                  <c:v>64.09</c:v>
                </c:pt>
                <c:pt idx="61">
                  <c:v>64.62</c:v>
                </c:pt>
                <c:pt idx="62">
                  <c:v>65.242000000000004</c:v>
                </c:pt>
                <c:pt idx="63">
                  <c:v>64.950999999999993</c:v>
                </c:pt>
                <c:pt idx="64">
                  <c:v>64.227999999999994</c:v>
                </c:pt>
                <c:pt idx="65">
                  <c:v>64.707999999999998</c:v>
                </c:pt>
                <c:pt idx="66">
                  <c:v>63.945</c:v>
                </c:pt>
                <c:pt idx="67">
                  <c:v>65.066999999999993</c:v>
                </c:pt>
                <c:pt idx="68">
                  <c:v>64.771000000000001</c:v>
                </c:pt>
                <c:pt idx="69">
                  <c:v>65.153000000000006</c:v>
                </c:pt>
                <c:pt idx="70">
                  <c:v>65.596000000000004</c:v>
                </c:pt>
                <c:pt idx="71">
                  <c:v>65.253</c:v>
                </c:pt>
                <c:pt idx="72">
                  <c:v>65.069000000000003</c:v>
                </c:pt>
                <c:pt idx="73">
                  <c:v>64.02</c:v>
                </c:pt>
                <c:pt idx="74">
                  <c:v>64.95</c:v>
                </c:pt>
                <c:pt idx="75">
                  <c:v>65.206999999999994</c:v>
                </c:pt>
                <c:pt idx="76">
                  <c:v>64.432000000000002</c:v>
                </c:pt>
              </c:numCache>
            </c:numRef>
          </c:val>
        </c:ser>
        <c:marker val="1"/>
        <c:axId val="38888192"/>
        <c:axId val="38889728"/>
      </c:lineChart>
      <c:catAx>
        <c:axId val="38888192"/>
        <c:scaling>
          <c:orientation val="minMax"/>
        </c:scaling>
        <c:axPos val="b"/>
        <c:tickLblPos val="nextTo"/>
        <c:crossAx val="38889728"/>
        <c:crosses val="autoZero"/>
        <c:auto val="1"/>
        <c:lblAlgn val="ctr"/>
        <c:lblOffset val="100"/>
      </c:catAx>
      <c:valAx>
        <c:axId val="38889728"/>
        <c:scaling>
          <c:orientation val="minMax"/>
        </c:scaling>
        <c:axPos val="l"/>
        <c:majorGridlines/>
        <c:numFmt formatCode="General" sourceLinked="1"/>
        <c:tickLblPos val="nextTo"/>
        <c:crossAx val="388881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0.37160279965004561"/>
                  <c:y val="-6.9991251093613695E-4"/>
                </c:manualLayout>
              </c:layout>
              <c:numFmt formatCode="General" sourceLinked="0"/>
            </c:trendlineLbl>
          </c:trendline>
          <c:xVal>
            <c:numRef>
              <c:f>'sample 138B'!$F$3:$F$89</c:f>
              <c:numCache>
                <c:formatCode>General</c:formatCode>
                <c:ptCount val="8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</c:numCache>
            </c:numRef>
          </c:xVal>
          <c:yVal>
            <c:numRef>
              <c:f>'sample 138B'!$N$3:$N$89</c:f>
              <c:numCache>
                <c:formatCode>0.0</c:formatCode>
                <c:ptCount val="87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</c:numCache>
            </c:numRef>
          </c:yVal>
        </c:ser>
        <c:axId val="58960896"/>
        <c:axId val="58974976"/>
      </c:scatterChart>
      <c:valAx>
        <c:axId val="58960896"/>
        <c:scaling>
          <c:orientation val="minMax"/>
        </c:scaling>
        <c:axPos val="b"/>
        <c:numFmt formatCode="General" sourceLinked="1"/>
        <c:tickLblPos val="nextTo"/>
        <c:crossAx val="58974976"/>
        <c:crosses val="autoZero"/>
        <c:crossBetween val="midCat"/>
      </c:valAx>
      <c:valAx>
        <c:axId val="58974976"/>
        <c:scaling>
          <c:orientation val="minMax"/>
          <c:max val="6"/>
          <c:min val="4"/>
        </c:scaling>
        <c:axPos val="l"/>
        <c:majorGridlines/>
        <c:numFmt formatCode="General" sourceLinked="1"/>
        <c:tickLblPos val="nextTo"/>
        <c:crossAx val="5896089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numFmt formatCode="General" sourceLinked="0"/>
            </c:trendlineLbl>
          </c:trendline>
          <c:xVal>
            <c:numRef>
              <c:f>microprobe!$AQ$7:$AQ$28</c:f>
              <c:numCache>
                <c:formatCode>General</c:formatCode>
                <c:ptCount val="22"/>
              </c:numCache>
            </c:numRef>
          </c:xVal>
          <c:yVal>
            <c:numRef>
              <c:f>microprobe!$R$7:$R$28</c:f>
              <c:numCache>
                <c:formatCode>0.0</c:formatCode>
                <c:ptCount val="22"/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'sample 138B'!$M$3:$M$89</c:f>
              <c:numCache>
                <c:formatCode>General</c:formatCode>
                <c:ptCount val="8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</c:numCache>
            </c:numRef>
          </c:xVal>
          <c:yVal>
            <c:numRef>
              <c:f>'sample 138B'!$N$3:$N$96</c:f>
              <c:numCache>
                <c:formatCode>0.0</c:formatCode>
                <c:ptCount val="94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  <c:pt idx="87">
                  <c:v>5.1994974665057399</c:v>
                </c:pt>
                <c:pt idx="88">
                  <c:v>5.4624694319803853</c:v>
                </c:pt>
                <c:pt idx="89">
                  <c:v>5.1841739121264636</c:v>
                </c:pt>
                <c:pt idx="90">
                  <c:v>5.7007259871665523</c:v>
                </c:pt>
                <c:pt idx="91">
                  <c:v>5.5366156628473746</c:v>
                </c:pt>
                <c:pt idx="92">
                  <c:v>5.5727001618696343</c:v>
                </c:pt>
                <c:pt idx="93">
                  <c:v>4.7832899572391092</c:v>
                </c:pt>
              </c:numCache>
            </c:numRef>
          </c:yVal>
        </c:ser>
        <c:axId val="58870784"/>
        <c:axId val="58876672"/>
      </c:scatterChart>
      <c:valAx>
        <c:axId val="58870784"/>
        <c:scaling>
          <c:orientation val="minMax"/>
        </c:scaling>
        <c:axPos val="b"/>
        <c:numFmt formatCode="General" sourceLinked="1"/>
        <c:tickLblPos val="nextTo"/>
        <c:crossAx val="58876672"/>
        <c:crosses val="autoZero"/>
        <c:crossBetween val="midCat"/>
      </c:valAx>
      <c:valAx>
        <c:axId val="58876672"/>
        <c:scaling>
          <c:orientation val="minMax"/>
        </c:scaling>
        <c:axPos val="l"/>
        <c:majorGridlines/>
        <c:numFmt formatCode="0.0" sourceLinked="1"/>
        <c:tickLblPos val="nextTo"/>
        <c:crossAx val="5887078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microprobe!$G$7:$G$28</c:f>
              <c:numCache>
                <c:formatCode>General</c:formatCode>
                <c:ptCount val="22"/>
                <c:pt idx="0">
                  <c:v>0.152</c:v>
                </c:pt>
                <c:pt idx="1">
                  <c:v>0.14699999999999999</c:v>
                </c:pt>
                <c:pt idx="2">
                  <c:v>3.5000000000000003E-2</c:v>
                </c:pt>
                <c:pt idx="3">
                  <c:v>9.2999999999999999E-2</c:v>
                </c:pt>
                <c:pt idx="4">
                  <c:v>0.39100000000000001</c:v>
                </c:pt>
                <c:pt idx="5">
                  <c:v>0.46800000000000003</c:v>
                </c:pt>
                <c:pt idx="6">
                  <c:v>0.14599999999999999</c:v>
                </c:pt>
                <c:pt idx="7">
                  <c:v>0.182</c:v>
                </c:pt>
                <c:pt idx="8">
                  <c:v>9.8000000000000004E-2</c:v>
                </c:pt>
                <c:pt idx="9">
                  <c:v>0.16600000000000001</c:v>
                </c:pt>
                <c:pt idx="10">
                  <c:v>0.08</c:v>
                </c:pt>
                <c:pt idx="11">
                  <c:v>0.105</c:v>
                </c:pt>
                <c:pt idx="12">
                  <c:v>0.151</c:v>
                </c:pt>
                <c:pt idx="13">
                  <c:v>1.425</c:v>
                </c:pt>
                <c:pt idx="14">
                  <c:v>1.62</c:v>
                </c:pt>
                <c:pt idx="15">
                  <c:v>0.04</c:v>
                </c:pt>
                <c:pt idx="16">
                  <c:v>0.107</c:v>
                </c:pt>
                <c:pt idx="17">
                  <c:v>0.113</c:v>
                </c:pt>
                <c:pt idx="18">
                  <c:v>0.14699999999999999</c:v>
                </c:pt>
                <c:pt idx="19">
                  <c:v>0.152</c:v>
                </c:pt>
                <c:pt idx="20">
                  <c:v>0.14000000000000001</c:v>
                </c:pt>
                <c:pt idx="21">
                  <c:v>0.20699999999999999</c:v>
                </c:pt>
              </c:numCache>
            </c:numRef>
          </c:xVal>
          <c:yVal>
            <c:numRef>
              <c:f>microprobe!$O$7:$O$28</c:f>
              <c:numCache>
                <c:formatCode>General</c:formatCode>
                <c:ptCount val="22"/>
                <c:pt idx="0">
                  <c:v>133.07862903225808</c:v>
                </c:pt>
                <c:pt idx="1">
                  <c:v>136.28183716075156</c:v>
                </c:pt>
                <c:pt idx="2">
                  <c:v>109.21947194719472</c:v>
                </c:pt>
                <c:pt idx="3">
                  <c:v>98.622781065088745</c:v>
                </c:pt>
                <c:pt idx="4">
                  <c:v>63.125608568646548</c:v>
                </c:pt>
                <c:pt idx="5">
                  <c:v>64.931658291457282</c:v>
                </c:pt>
                <c:pt idx="6">
                  <c:v>61.64433962264151</c:v>
                </c:pt>
                <c:pt idx="7">
                  <c:v>101.67080745341615</c:v>
                </c:pt>
                <c:pt idx="8">
                  <c:v>107.31475409836067</c:v>
                </c:pt>
                <c:pt idx="9">
                  <c:v>110.51525423728813</c:v>
                </c:pt>
                <c:pt idx="10">
                  <c:v>123.12059369202224</c:v>
                </c:pt>
                <c:pt idx="11">
                  <c:v>130.39761431411532</c:v>
                </c:pt>
                <c:pt idx="12">
                  <c:v>105.26442307692308</c:v>
                </c:pt>
                <c:pt idx="13">
                  <c:v>29.046052631578945</c:v>
                </c:pt>
                <c:pt idx="14">
                  <c:v>25.309723386420789</c:v>
                </c:pt>
                <c:pt idx="15">
                  <c:v>51.50667714061273</c:v>
                </c:pt>
                <c:pt idx="16">
                  <c:v>87.063408190224564</c:v>
                </c:pt>
                <c:pt idx="17">
                  <c:v>33.038304392236974</c:v>
                </c:pt>
                <c:pt idx="18">
                  <c:v>53.203238866396759</c:v>
                </c:pt>
                <c:pt idx="19">
                  <c:v>54.330564784053159</c:v>
                </c:pt>
                <c:pt idx="20">
                  <c:v>54.7688399661304</c:v>
                </c:pt>
                <c:pt idx="21">
                  <c:v>64.302186878727639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138B'!$F$3:$F$99</c:f>
              <c:numCache>
                <c:formatCode>General</c:formatCode>
                <c:ptCount val="9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  <c:pt idx="95">
                  <c:v>2.9889999999999999</c:v>
                </c:pt>
                <c:pt idx="96">
                  <c:v>1.0649999999999999</c:v>
                </c:pt>
              </c:numCache>
            </c:numRef>
          </c:xVal>
          <c:yVal>
            <c:numRef>
              <c:f>'sample 138B'!$M$3:$M$99</c:f>
              <c:numCache>
                <c:formatCode>General</c:formatCode>
                <c:ptCount val="9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  <c:pt idx="95">
                  <c:v>21.830540037243949</c:v>
                </c:pt>
                <c:pt idx="96">
                  <c:v>14.6090564248459</c:v>
                </c:pt>
              </c:numCache>
            </c:numRef>
          </c:yVal>
        </c:ser>
        <c:axId val="58901248"/>
        <c:axId val="58902784"/>
      </c:scatterChart>
      <c:valAx>
        <c:axId val="58901248"/>
        <c:scaling>
          <c:orientation val="minMax"/>
        </c:scaling>
        <c:axPos val="b"/>
        <c:numFmt formatCode="General" sourceLinked="1"/>
        <c:tickLblPos val="nextTo"/>
        <c:crossAx val="58902784"/>
        <c:crosses val="autoZero"/>
        <c:crossBetween val="midCat"/>
      </c:valAx>
      <c:valAx>
        <c:axId val="58902784"/>
        <c:scaling>
          <c:orientation val="minMax"/>
        </c:scaling>
        <c:axPos val="l"/>
        <c:majorGridlines/>
        <c:numFmt formatCode="General" sourceLinked="1"/>
        <c:tickLblPos val="nextTo"/>
        <c:crossAx val="5890124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microprobe!$E$7:$E$28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microprobe!$O$7:$O$28</c:f>
              <c:numCache>
                <c:formatCode>General</c:formatCode>
                <c:ptCount val="22"/>
                <c:pt idx="0">
                  <c:v>133.07862903225808</c:v>
                </c:pt>
                <c:pt idx="1">
                  <c:v>136.28183716075156</c:v>
                </c:pt>
                <c:pt idx="2">
                  <c:v>109.21947194719472</c:v>
                </c:pt>
                <c:pt idx="3">
                  <c:v>98.622781065088745</c:v>
                </c:pt>
                <c:pt idx="4">
                  <c:v>63.125608568646548</c:v>
                </c:pt>
                <c:pt idx="5">
                  <c:v>64.931658291457282</c:v>
                </c:pt>
                <c:pt idx="6">
                  <c:v>61.64433962264151</c:v>
                </c:pt>
                <c:pt idx="7">
                  <c:v>101.67080745341615</c:v>
                </c:pt>
                <c:pt idx="8">
                  <c:v>107.31475409836067</c:v>
                </c:pt>
                <c:pt idx="9">
                  <c:v>110.51525423728813</c:v>
                </c:pt>
                <c:pt idx="10">
                  <c:v>123.12059369202224</c:v>
                </c:pt>
                <c:pt idx="11">
                  <c:v>130.39761431411532</c:v>
                </c:pt>
                <c:pt idx="12">
                  <c:v>105.26442307692308</c:v>
                </c:pt>
                <c:pt idx="13">
                  <c:v>29.046052631578945</c:v>
                </c:pt>
                <c:pt idx="14">
                  <c:v>25.309723386420789</c:v>
                </c:pt>
                <c:pt idx="15">
                  <c:v>51.50667714061273</c:v>
                </c:pt>
                <c:pt idx="16">
                  <c:v>87.063408190224564</c:v>
                </c:pt>
                <c:pt idx="17">
                  <c:v>33.038304392236974</c:v>
                </c:pt>
                <c:pt idx="18">
                  <c:v>53.203238866396759</c:v>
                </c:pt>
                <c:pt idx="19">
                  <c:v>54.330564784053159</c:v>
                </c:pt>
                <c:pt idx="20">
                  <c:v>54.7688399661304</c:v>
                </c:pt>
                <c:pt idx="21">
                  <c:v>64.302186878727639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138B'!$D$3:$D$99</c:f>
              <c:numCache>
                <c:formatCode>General</c:formatCode>
                <c:ptCount val="9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  <c:pt idx="95">
                  <c:v>2.2509999999999999</c:v>
                </c:pt>
                <c:pt idx="96">
                  <c:v>0.79900000000000004</c:v>
                </c:pt>
              </c:numCache>
            </c:numRef>
          </c:xVal>
          <c:yVal>
            <c:numRef>
              <c:f>'sample 138B'!$M$3:$M$99</c:f>
              <c:numCache>
                <c:formatCode>General</c:formatCode>
                <c:ptCount val="9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  <c:pt idx="95">
                  <c:v>21.830540037243949</c:v>
                </c:pt>
                <c:pt idx="96">
                  <c:v>14.6090564248459</c:v>
                </c:pt>
              </c:numCache>
            </c:numRef>
          </c:yVal>
        </c:ser>
        <c:axId val="58992896"/>
        <c:axId val="59011072"/>
      </c:scatterChart>
      <c:valAx>
        <c:axId val="58992896"/>
        <c:scaling>
          <c:orientation val="minMax"/>
        </c:scaling>
        <c:axPos val="b"/>
        <c:numFmt formatCode="General" sourceLinked="1"/>
        <c:tickLblPos val="nextTo"/>
        <c:crossAx val="59011072"/>
        <c:crosses val="autoZero"/>
        <c:crossBetween val="midCat"/>
      </c:valAx>
      <c:valAx>
        <c:axId val="59011072"/>
        <c:scaling>
          <c:orientation val="minMax"/>
        </c:scaling>
        <c:axPos val="l"/>
        <c:majorGridlines/>
        <c:numFmt formatCode="General" sourceLinked="1"/>
        <c:tickLblPos val="nextTo"/>
        <c:crossAx val="5899289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microprobe!$E$7:$E$28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microprobe!$G$7:$G$28</c:f>
              <c:numCache>
                <c:formatCode>General</c:formatCode>
                <c:ptCount val="22"/>
                <c:pt idx="0">
                  <c:v>0.152</c:v>
                </c:pt>
                <c:pt idx="1">
                  <c:v>0.14699999999999999</c:v>
                </c:pt>
                <c:pt idx="2">
                  <c:v>3.5000000000000003E-2</c:v>
                </c:pt>
                <c:pt idx="3">
                  <c:v>9.2999999999999999E-2</c:v>
                </c:pt>
                <c:pt idx="4">
                  <c:v>0.39100000000000001</c:v>
                </c:pt>
                <c:pt idx="5">
                  <c:v>0.46800000000000003</c:v>
                </c:pt>
                <c:pt idx="6">
                  <c:v>0.14599999999999999</c:v>
                </c:pt>
                <c:pt idx="7">
                  <c:v>0.182</c:v>
                </c:pt>
                <c:pt idx="8">
                  <c:v>9.8000000000000004E-2</c:v>
                </c:pt>
                <c:pt idx="9">
                  <c:v>0.16600000000000001</c:v>
                </c:pt>
                <c:pt idx="10">
                  <c:v>0.08</c:v>
                </c:pt>
                <c:pt idx="11">
                  <c:v>0.105</c:v>
                </c:pt>
                <c:pt idx="12">
                  <c:v>0.151</c:v>
                </c:pt>
                <c:pt idx="13">
                  <c:v>1.425</c:v>
                </c:pt>
                <c:pt idx="14">
                  <c:v>1.62</c:v>
                </c:pt>
                <c:pt idx="15">
                  <c:v>0.04</c:v>
                </c:pt>
                <c:pt idx="16">
                  <c:v>0.107</c:v>
                </c:pt>
                <c:pt idx="17">
                  <c:v>0.113</c:v>
                </c:pt>
                <c:pt idx="18">
                  <c:v>0.14699999999999999</c:v>
                </c:pt>
                <c:pt idx="19">
                  <c:v>0.152</c:v>
                </c:pt>
                <c:pt idx="20">
                  <c:v>0.14000000000000001</c:v>
                </c:pt>
                <c:pt idx="21">
                  <c:v>0.20699999999999999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138B'!$D$3:$D$99</c:f>
              <c:numCache>
                <c:formatCode>General</c:formatCode>
                <c:ptCount val="9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  <c:pt idx="95">
                  <c:v>2.2509999999999999</c:v>
                </c:pt>
                <c:pt idx="96">
                  <c:v>0.79900000000000004</c:v>
                </c:pt>
              </c:numCache>
            </c:numRef>
          </c:xVal>
          <c:yVal>
            <c:numRef>
              <c:f>'sample 138B'!$F$3:$F$99</c:f>
              <c:numCache>
                <c:formatCode>General</c:formatCode>
                <c:ptCount val="9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  <c:pt idx="95">
                  <c:v>2.9889999999999999</c:v>
                </c:pt>
                <c:pt idx="96">
                  <c:v>1.0649999999999999</c:v>
                </c:pt>
              </c:numCache>
            </c:numRef>
          </c:yVal>
        </c:ser>
        <c:axId val="59039744"/>
        <c:axId val="59041280"/>
      </c:scatterChart>
      <c:valAx>
        <c:axId val="59039744"/>
        <c:scaling>
          <c:orientation val="minMax"/>
        </c:scaling>
        <c:axPos val="b"/>
        <c:numFmt formatCode="General" sourceLinked="1"/>
        <c:tickLblPos val="nextTo"/>
        <c:crossAx val="59041280"/>
        <c:crosses val="autoZero"/>
        <c:crossBetween val="midCat"/>
      </c:valAx>
      <c:valAx>
        <c:axId val="59041280"/>
        <c:scaling>
          <c:orientation val="minMax"/>
        </c:scaling>
        <c:axPos val="l"/>
        <c:majorGridlines/>
        <c:numFmt formatCode="General" sourceLinked="1"/>
        <c:tickLblPos val="nextTo"/>
        <c:crossAx val="590397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numFmt formatCode="General" sourceLinked="0"/>
            </c:trendlineLbl>
          </c:trendline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'sample 138B'!$D$3:$D$89</c:f>
              <c:numCache>
                <c:formatCode>General</c:formatCode>
                <c:ptCount val="8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</c:numCache>
            </c:numRef>
          </c:xVal>
          <c:yVal>
            <c:numRef>
              <c:f>'sample 138B'!$N$3:$N$89</c:f>
              <c:numCache>
                <c:formatCode>0.0</c:formatCode>
                <c:ptCount val="87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</c:numCache>
            </c:numRef>
          </c:yVal>
        </c:ser>
        <c:ser>
          <c:idx val="2"/>
          <c:order val="2"/>
          <c:spPr>
            <a:ln w="28575">
              <a:noFill/>
            </a:ln>
          </c:spPr>
          <c:xVal>
            <c:numRef>
              <c:f>'sample 138B'!$D$102:$D$123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'sample 138B'!$E$102:$E$123</c:f>
              <c:numCache>
                <c:formatCode>General</c:formatCode>
                <c:ptCount val="22"/>
                <c:pt idx="0">
                  <c:v>4.6814402107286242</c:v>
                </c:pt>
                <c:pt idx="2">
                  <c:v>4.4712237392941461</c:v>
                </c:pt>
                <c:pt idx="4">
                  <c:v>4.1326803482427295</c:v>
                </c:pt>
                <c:pt idx="8">
                  <c:v>4.9680536420906947</c:v>
                </c:pt>
                <c:pt idx="12">
                  <c:v>3.9918702652391858</c:v>
                </c:pt>
                <c:pt idx="13">
                  <c:v>3.4950403624425235</c:v>
                </c:pt>
                <c:pt idx="16">
                  <c:v>4.6514806186002033</c:v>
                </c:pt>
                <c:pt idx="19">
                  <c:v>3.730722487186199</c:v>
                </c:pt>
                <c:pt idx="21">
                  <c:v>4.3618712280252794</c:v>
                </c:pt>
              </c:numCache>
            </c:numRef>
          </c:yVal>
        </c:ser>
        <c:axId val="59080704"/>
        <c:axId val="59082240"/>
      </c:scatterChart>
      <c:valAx>
        <c:axId val="59080704"/>
        <c:scaling>
          <c:orientation val="minMax"/>
          <c:max val="1.2"/>
          <c:min val="0"/>
        </c:scaling>
        <c:axPos val="b"/>
        <c:numFmt formatCode="General" sourceLinked="1"/>
        <c:tickLblPos val="nextTo"/>
        <c:crossAx val="59082240"/>
        <c:crosses val="autoZero"/>
        <c:crossBetween val="midCat"/>
      </c:valAx>
      <c:valAx>
        <c:axId val="59082240"/>
        <c:scaling>
          <c:orientation val="minMax"/>
          <c:min val="3"/>
        </c:scaling>
        <c:axPos val="l"/>
        <c:majorGridlines/>
        <c:numFmt formatCode="General" sourceLinked="1"/>
        <c:tickLblPos val="nextTo"/>
        <c:crossAx val="5908070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0.19586942257217863"/>
                  <c:y val="-2.1260936132983375E-2"/>
                </c:manualLayout>
              </c:layout>
              <c:numFmt formatCode="General" sourceLinked="0"/>
            </c:trendlineLbl>
          </c:trendline>
          <c:xVal>
            <c:numRef>
              <c:f>'sample 138B'!$E$3:$E$89</c:f>
              <c:numCache>
                <c:formatCode>General</c:formatCode>
                <c:ptCount val="87"/>
                <c:pt idx="0">
                  <c:v>1474.9702250846219</c:v>
                </c:pt>
                <c:pt idx="1">
                  <c:v>1400.7853321069929</c:v>
                </c:pt>
                <c:pt idx="2">
                  <c:v>1789.1650659310501</c:v>
                </c:pt>
                <c:pt idx="3">
                  <c:v>1239.3240944498004</c:v>
                </c:pt>
                <c:pt idx="4">
                  <c:v>1191.3221048760408</c:v>
                </c:pt>
                <c:pt idx="5">
                  <c:v>1527.3360318923599</c:v>
                </c:pt>
                <c:pt idx="6">
                  <c:v>1073.4990395586301</c:v>
                </c:pt>
                <c:pt idx="7">
                  <c:v>1400.7853321069929</c:v>
                </c:pt>
                <c:pt idx="8">
                  <c:v>1954.9901208222207</c:v>
                </c:pt>
                <c:pt idx="9">
                  <c:v>1492.4254940205349</c:v>
                </c:pt>
                <c:pt idx="10">
                  <c:v>1374.6024287031239</c:v>
                </c:pt>
                <c:pt idx="11">
                  <c:v>1693.1610867835304</c:v>
                </c:pt>
                <c:pt idx="12">
                  <c:v>903.3101674334813</c:v>
                </c:pt>
                <c:pt idx="13">
                  <c:v>964.40360870917573</c:v>
                </c:pt>
                <c:pt idx="14">
                  <c:v>990.58651211304482</c:v>
                </c:pt>
                <c:pt idx="15">
                  <c:v>916.4016191354159</c:v>
                </c:pt>
                <c:pt idx="16">
                  <c:v>606.57059552296585</c:v>
                </c:pt>
                <c:pt idx="17">
                  <c:v>628.38968169285658</c:v>
                </c:pt>
                <c:pt idx="18">
                  <c:v>706.93839190446374</c:v>
                </c:pt>
                <c:pt idx="19">
                  <c:v>1832.8032382708318</c:v>
                </c:pt>
                <c:pt idx="20">
                  <c:v>2094.6322723095222</c:v>
                </c:pt>
                <c:pt idx="21">
                  <c:v>2426.2823820918634</c:v>
                </c:pt>
                <c:pt idx="22">
                  <c:v>3028.4891603808505</c:v>
                </c:pt>
                <c:pt idx="23">
                  <c:v>6030.7954173578319</c:v>
                </c:pt>
                <c:pt idx="24">
                  <c:v>4948.568743331246</c:v>
                </c:pt>
                <c:pt idx="25">
                  <c:v>3377.5945390991046</c:v>
                </c:pt>
                <c:pt idx="26">
                  <c:v>807.30618828596164</c:v>
                </c:pt>
                <c:pt idx="27">
                  <c:v>698.21075743650738</c:v>
                </c:pt>
                <c:pt idx="28">
                  <c:v>654.57258509672556</c:v>
                </c:pt>
                <c:pt idx="29">
                  <c:v>802.9423710519834</c:v>
                </c:pt>
                <c:pt idx="30">
                  <c:v>741.84892977628908</c:v>
                </c:pt>
                <c:pt idx="31">
                  <c:v>842.21672615778698</c:v>
                </c:pt>
                <c:pt idx="32">
                  <c:v>2535.3778129413172</c:v>
                </c:pt>
                <c:pt idx="33">
                  <c:v>2448.1014682617542</c:v>
                </c:pt>
                <c:pt idx="34">
                  <c:v>1832.8032382708318</c:v>
                </c:pt>
                <c:pt idx="35">
                  <c:v>3469.2347010126464</c:v>
                </c:pt>
                <c:pt idx="36">
                  <c:v>3678.6979282435982</c:v>
                </c:pt>
                <c:pt idx="37">
                  <c:v>3604.5130352659694</c:v>
                </c:pt>
                <c:pt idx="39">
                  <c:v>2901.9384605954838</c:v>
                </c:pt>
                <c:pt idx="40">
                  <c:v>3779.0657246250962</c:v>
                </c:pt>
                <c:pt idx="41">
                  <c:v>1806.6203348669626</c:v>
                </c:pt>
                <c:pt idx="42">
                  <c:v>1003.6779638149794</c:v>
                </c:pt>
                <c:pt idx="43">
                  <c:v>1243.6879116837786</c:v>
                </c:pt>
                <c:pt idx="44">
                  <c:v>1003.6779638149794</c:v>
                </c:pt>
                <c:pt idx="45">
                  <c:v>946.94833977326311</c:v>
                </c:pt>
                <c:pt idx="46">
                  <c:v>1422.6044182768837</c:v>
                </c:pt>
                <c:pt idx="47">
                  <c:v>1732.435441889334</c:v>
                </c:pt>
                <c:pt idx="48">
                  <c:v>2098.9960895435001</c:v>
                </c:pt>
                <c:pt idx="49">
                  <c:v>2592.107436983033</c:v>
                </c:pt>
                <c:pt idx="50">
                  <c:v>2317.1869512424091</c:v>
                </c:pt>
                <c:pt idx="51">
                  <c:v>2077.1770033736093</c:v>
                </c:pt>
                <c:pt idx="52">
                  <c:v>4494.7317509975164</c:v>
                </c:pt>
                <c:pt idx="53">
                  <c:v>2701.2028678324878</c:v>
                </c:pt>
                <c:pt idx="54">
                  <c:v>2657.5646954927061</c:v>
                </c:pt>
                <c:pt idx="55">
                  <c:v>1618.9761938059014</c:v>
                </c:pt>
                <c:pt idx="56">
                  <c:v>4320.1790616383896</c:v>
                </c:pt>
                <c:pt idx="57">
                  <c:v>3137.5845912303048</c:v>
                </c:pt>
                <c:pt idx="58">
                  <c:v>2941.2128157012871</c:v>
                </c:pt>
                <c:pt idx="59">
                  <c:v>2657.5646954927061</c:v>
                </c:pt>
                <c:pt idx="60">
                  <c:v>1898.2604967805044</c:v>
                </c:pt>
                <c:pt idx="61">
                  <c:v>2945.5766329352655</c:v>
                </c:pt>
                <c:pt idx="62">
                  <c:v>2984.8509880410697</c:v>
                </c:pt>
                <c:pt idx="63">
                  <c:v>4992.2069156710277</c:v>
                </c:pt>
                <c:pt idx="64">
                  <c:v>1413.8767838089275</c:v>
                </c:pt>
                <c:pt idx="65">
                  <c:v>1557.882752530207</c:v>
                </c:pt>
                <c:pt idx="66">
                  <c:v>1562.2465697641851</c:v>
                </c:pt>
                <c:pt idx="67">
                  <c:v>1981.1730242260896</c:v>
                </c:pt>
                <c:pt idx="68">
                  <c:v>1636.4314627418141</c:v>
                </c:pt>
                <c:pt idx="69">
                  <c:v>2059.7217344376968</c:v>
                </c:pt>
                <c:pt idx="70">
                  <c:v>6288.2606341625451</c:v>
                </c:pt>
                <c:pt idx="71">
                  <c:v>2203.7277031589765</c:v>
                </c:pt>
                <c:pt idx="72">
                  <c:v>3181.222763570087</c:v>
                </c:pt>
                <c:pt idx="73">
                  <c:v>3504.1452388844718</c:v>
                </c:pt>
                <c:pt idx="74">
                  <c:v>2330.2784029443437</c:v>
                </c:pt>
                <c:pt idx="75">
                  <c:v>2570.2883508131426</c:v>
                </c:pt>
                <c:pt idx="76">
                  <c:v>2919.3937295313967</c:v>
                </c:pt>
                <c:pt idx="77">
                  <c:v>2609.5627059189464</c:v>
                </c:pt>
                <c:pt idx="78">
                  <c:v>3813.9762624969217</c:v>
                </c:pt>
                <c:pt idx="79">
                  <c:v>3957.9822312182009</c:v>
                </c:pt>
                <c:pt idx="80">
                  <c:v>2339.0060374123</c:v>
                </c:pt>
                <c:pt idx="81">
                  <c:v>1112.7733946644337</c:v>
                </c:pt>
                <c:pt idx="82">
                  <c:v>1479.3340423186003</c:v>
                </c:pt>
                <c:pt idx="84">
                  <c:v>2430.6461993258417</c:v>
                </c:pt>
                <c:pt idx="85">
                  <c:v>2243.0020582647799</c:v>
                </c:pt>
                <c:pt idx="86">
                  <c:v>2474.284371665623</c:v>
                </c:pt>
              </c:numCache>
            </c:numRef>
          </c:xVal>
          <c:yVal>
            <c:numRef>
              <c:f>'sample 138B'!$N$3:$N$89</c:f>
              <c:numCache>
                <c:formatCode>0.0</c:formatCode>
                <c:ptCount val="87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</c:numCache>
            </c:numRef>
          </c:yVal>
        </c:ser>
        <c:axId val="59115008"/>
        <c:axId val="59116544"/>
      </c:scatterChart>
      <c:valAx>
        <c:axId val="59115008"/>
        <c:scaling>
          <c:orientation val="minMax"/>
        </c:scaling>
        <c:axPos val="b"/>
        <c:numFmt formatCode="General" sourceLinked="1"/>
        <c:tickLblPos val="nextTo"/>
        <c:crossAx val="59116544"/>
        <c:crosses val="autoZero"/>
        <c:crossBetween val="midCat"/>
      </c:valAx>
      <c:valAx>
        <c:axId val="59116544"/>
        <c:scaling>
          <c:orientation val="minMax"/>
        </c:scaling>
        <c:axPos val="l"/>
        <c:majorGridlines/>
        <c:numFmt formatCode="General" sourceLinked="1"/>
        <c:tickLblPos val="nextTo"/>
        <c:crossAx val="5911500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'sample 90a'!$C$10:$C$115</c:f>
              <c:numCache>
                <c:formatCode>General</c:formatCode>
                <c:ptCount val="106"/>
                <c:pt idx="0">
                  <c:v>0.105</c:v>
                </c:pt>
                <c:pt idx="1">
                  <c:v>0.19</c:v>
                </c:pt>
                <c:pt idx="2">
                  <c:v>0.28000000000000003</c:v>
                </c:pt>
                <c:pt idx="3">
                  <c:v>0.151</c:v>
                </c:pt>
                <c:pt idx="4">
                  <c:v>0.182</c:v>
                </c:pt>
                <c:pt idx="5">
                  <c:v>0.17100000000000001</c:v>
                </c:pt>
                <c:pt idx="6">
                  <c:v>0.17899999999999999</c:v>
                </c:pt>
                <c:pt idx="7">
                  <c:v>0.129</c:v>
                </c:pt>
                <c:pt idx="8">
                  <c:v>0.26500000000000001</c:v>
                </c:pt>
                <c:pt idx="9">
                  <c:v>0.33</c:v>
                </c:pt>
                <c:pt idx="10">
                  <c:v>0.152</c:v>
                </c:pt>
                <c:pt idx="11">
                  <c:v>0.15</c:v>
                </c:pt>
                <c:pt idx="12">
                  <c:v>0.159</c:v>
                </c:pt>
                <c:pt idx="13">
                  <c:v>0.21199999999999999</c:v>
                </c:pt>
                <c:pt idx="14">
                  <c:v>0.14199999999999999</c:v>
                </c:pt>
                <c:pt idx="15">
                  <c:v>0.127</c:v>
                </c:pt>
                <c:pt idx="16">
                  <c:v>0.26800000000000002</c:v>
                </c:pt>
                <c:pt idx="17">
                  <c:v>0.19600000000000001</c:v>
                </c:pt>
                <c:pt idx="18">
                  <c:v>0.185</c:v>
                </c:pt>
                <c:pt idx="19">
                  <c:v>0.219</c:v>
                </c:pt>
                <c:pt idx="20">
                  <c:v>0.215</c:v>
                </c:pt>
                <c:pt idx="21">
                  <c:v>0.15</c:v>
                </c:pt>
                <c:pt idx="22">
                  <c:v>0.13600000000000001</c:v>
                </c:pt>
                <c:pt idx="23">
                  <c:v>0.14699999999999999</c:v>
                </c:pt>
                <c:pt idx="24">
                  <c:v>0.13</c:v>
                </c:pt>
                <c:pt idx="25">
                  <c:v>0.151</c:v>
                </c:pt>
                <c:pt idx="26">
                  <c:v>0.14199999999999999</c:v>
                </c:pt>
                <c:pt idx="27">
                  <c:v>0.219</c:v>
                </c:pt>
                <c:pt idx="28">
                  <c:v>0.26300000000000001</c:v>
                </c:pt>
                <c:pt idx="29">
                  <c:v>0.16200000000000001</c:v>
                </c:pt>
                <c:pt idx="30">
                  <c:v>0.152</c:v>
                </c:pt>
                <c:pt idx="31">
                  <c:v>0.17199999999999999</c:v>
                </c:pt>
                <c:pt idx="32">
                  <c:v>0.10299999999999999</c:v>
                </c:pt>
                <c:pt idx="33">
                  <c:v>1.637</c:v>
                </c:pt>
                <c:pt idx="34">
                  <c:v>0.91</c:v>
                </c:pt>
                <c:pt idx="35">
                  <c:v>0.114</c:v>
                </c:pt>
                <c:pt idx="36">
                  <c:v>0.25900000000000001</c:v>
                </c:pt>
                <c:pt idx="37">
                  <c:v>0.29899999999999999</c:v>
                </c:pt>
                <c:pt idx="38">
                  <c:v>0.16300000000000001</c:v>
                </c:pt>
                <c:pt idx="39">
                  <c:v>0.217</c:v>
                </c:pt>
                <c:pt idx="40">
                  <c:v>0.26400000000000001</c:v>
                </c:pt>
                <c:pt idx="41">
                  <c:v>0.191</c:v>
                </c:pt>
                <c:pt idx="42">
                  <c:v>0.247</c:v>
                </c:pt>
                <c:pt idx="43">
                  <c:v>0.28899999999999998</c:v>
                </c:pt>
                <c:pt idx="44">
                  <c:v>0.251</c:v>
                </c:pt>
                <c:pt idx="45">
                  <c:v>0.189</c:v>
                </c:pt>
                <c:pt idx="46">
                  <c:v>0.26600000000000001</c:v>
                </c:pt>
                <c:pt idx="47">
                  <c:v>0.20699999999999999</c:v>
                </c:pt>
                <c:pt idx="48">
                  <c:v>0.24299999999999999</c:v>
                </c:pt>
                <c:pt idx="49">
                  <c:v>0.253</c:v>
                </c:pt>
                <c:pt idx="51">
                  <c:v>0.13800000000000001</c:v>
                </c:pt>
                <c:pt idx="52">
                  <c:v>0.153</c:v>
                </c:pt>
                <c:pt idx="53">
                  <c:v>0.16700000000000001</c:v>
                </c:pt>
                <c:pt idx="54">
                  <c:v>0.157</c:v>
                </c:pt>
                <c:pt idx="55">
                  <c:v>0.155</c:v>
                </c:pt>
                <c:pt idx="56">
                  <c:v>0.15</c:v>
                </c:pt>
                <c:pt idx="57">
                  <c:v>0.17100000000000001</c:v>
                </c:pt>
                <c:pt idx="58">
                  <c:v>0.16800000000000001</c:v>
                </c:pt>
                <c:pt idx="59">
                  <c:v>0.14799999999999999</c:v>
                </c:pt>
                <c:pt idx="60">
                  <c:v>0.126</c:v>
                </c:pt>
                <c:pt idx="62">
                  <c:v>0.158</c:v>
                </c:pt>
                <c:pt idx="63">
                  <c:v>0.154</c:v>
                </c:pt>
                <c:pt idx="64">
                  <c:v>0.19800000000000001</c:v>
                </c:pt>
                <c:pt idx="65">
                  <c:v>0.33600000000000002</c:v>
                </c:pt>
                <c:pt idx="66">
                  <c:v>0.25900000000000001</c:v>
                </c:pt>
                <c:pt idx="67">
                  <c:v>0.186</c:v>
                </c:pt>
                <c:pt idx="68">
                  <c:v>0.16300000000000001</c:v>
                </c:pt>
                <c:pt idx="69">
                  <c:v>0.34799999999999998</c:v>
                </c:pt>
                <c:pt idx="70">
                  <c:v>0.32600000000000001</c:v>
                </c:pt>
                <c:pt idx="71">
                  <c:v>0.22</c:v>
                </c:pt>
                <c:pt idx="72">
                  <c:v>0.156</c:v>
                </c:pt>
                <c:pt idx="73">
                  <c:v>0.154</c:v>
                </c:pt>
                <c:pt idx="74">
                  <c:v>0.152</c:v>
                </c:pt>
                <c:pt idx="75">
                  <c:v>0.26100000000000001</c:v>
                </c:pt>
                <c:pt idx="76">
                  <c:v>0.151</c:v>
                </c:pt>
                <c:pt idx="77">
                  <c:v>0.17100000000000001</c:v>
                </c:pt>
                <c:pt idx="78">
                  <c:v>0.192</c:v>
                </c:pt>
                <c:pt idx="79">
                  <c:v>0.24299999999999999</c:v>
                </c:pt>
                <c:pt idx="80">
                  <c:v>0.20300000000000001</c:v>
                </c:pt>
                <c:pt idx="81">
                  <c:v>0.27</c:v>
                </c:pt>
                <c:pt idx="82">
                  <c:v>0.219</c:v>
                </c:pt>
                <c:pt idx="83">
                  <c:v>0.28699999999999998</c:v>
                </c:pt>
                <c:pt idx="84">
                  <c:v>0.27800000000000002</c:v>
                </c:pt>
                <c:pt idx="85">
                  <c:v>0.26400000000000001</c:v>
                </c:pt>
                <c:pt idx="86">
                  <c:v>0.20499999999999999</c:v>
                </c:pt>
                <c:pt idx="87">
                  <c:v>0.253</c:v>
                </c:pt>
                <c:pt idx="88">
                  <c:v>0.255</c:v>
                </c:pt>
                <c:pt idx="89">
                  <c:v>0.27300000000000002</c:v>
                </c:pt>
                <c:pt idx="90">
                  <c:v>0.21099999999999999</c:v>
                </c:pt>
                <c:pt idx="91">
                  <c:v>0.185</c:v>
                </c:pt>
                <c:pt idx="92">
                  <c:v>0.16200000000000001</c:v>
                </c:pt>
                <c:pt idx="93">
                  <c:v>0.14699999999999999</c:v>
                </c:pt>
                <c:pt idx="94">
                  <c:v>0.16300000000000001</c:v>
                </c:pt>
                <c:pt idx="95">
                  <c:v>0.23300000000000001</c:v>
                </c:pt>
                <c:pt idx="96">
                  <c:v>0.34100000000000003</c:v>
                </c:pt>
                <c:pt idx="97">
                  <c:v>0.112</c:v>
                </c:pt>
                <c:pt idx="98">
                  <c:v>0.126</c:v>
                </c:pt>
                <c:pt idx="99">
                  <c:v>0.13700000000000001</c:v>
                </c:pt>
                <c:pt idx="100">
                  <c:v>0.30599999999999999</c:v>
                </c:pt>
                <c:pt idx="101">
                  <c:v>0.30099999999999999</c:v>
                </c:pt>
                <c:pt idx="102">
                  <c:v>0.34499999999999997</c:v>
                </c:pt>
                <c:pt idx="103">
                  <c:v>0.152</c:v>
                </c:pt>
                <c:pt idx="104">
                  <c:v>0.14699999999999999</c:v>
                </c:pt>
                <c:pt idx="105">
                  <c:v>0.186</c:v>
                </c:pt>
              </c:numCache>
            </c:numRef>
          </c:xVal>
          <c:yVal>
            <c:numRef>
              <c:f>'sample 90a'!$E$10:$E$115</c:f>
              <c:numCache>
                <c:formatCode>General</c:formatCode>
                <c:ptCount val="106"/>
                <c:pt idx="0">
                  <c:v>0.153</c:v>
                </c:pt>
                <c:pt idx="1">
                  <c:v>0.255</c:v>
                </c:pt>
                <c:pt idx="2">
                  <c:v>0.40400000000000003</c:v>
                </c:pt>
                <c:pt idx="3">
                  <c:v>0.38100000000000001</c:v>
                </c:pt>
                <c:pt idx="4">
                  <c:v>0.41899999999999998</c:v>
                </c:pt>
                <c:pt idx="5">
                  <c:v>0.4</c:v>
                </c:pt>
                <c:pt idx="6">
                  <c:v>0.28999999999999998</c:v>
                </c:pt>
                <c:pt idx="7">
                  <c:v>0.19400000000000001</c:v>
                </c:pt>
                <c:pt idx="8">
                  <c:v>0.42499999999999999</c:v>
                </c:pt>
                <c:pt idx="9">
                  <c:v>0.48599999999999999</c:v>
                </c:pt>
                <c:pt idx="10">
                  <c:v>0.25</c:v>
                </c:pt>
                <c:pt idx="11">
                  <c:v>0.20899999999999999</c:v>
                </c:pt>
                <c:pt idx="12">
                  <c:v>0.22700000000000001</c:v>
                </c:pt>
                <c:pt idx="13">
                  <c:v>0.44400000000000001</c:v>
                </c:pt>
                <c:pt idx="14">
                  <c:v>0.35699999999999998</c:v>
                </c:pt>
                <c:pt idx="15">
                  <c:v>0.17799999999999999</c:v>
                </c:pt>
                <c:pt idx="16">
                  <c:v>0.34300000000000003</c:v>
                </c:pt>
                <c:pt idx="17">
                  <c:v>0.28999999999999998</c:v>
                </c:pt>
                <c:pt idx="18">
                  <c:v>0.26700000000000002</c:v>
                </c:pt>
                <c:pt idx="19">
                  <c:v>0.46800000000000003</c:v>
                </c:pt>
                <c:pt idx="20">
                  <c:v>0.32300000000000001</c:v>
                </c:pt>
                <c:pt idx="21">
                  <c:v>0.38900000000000001</c:v>
                </c:pt>
                <c:pt idx="22">
                  <c:v>0.29399999999999998</c:v>
                </c:pt>
                <c:pt idx="23">
                  <c:v>0.217</c:v>
                </c:pt>
                <c:pt idx="24">
                  <c:v>0.193</c:v>
                </c:pt>
                <c:pt idx="25">
                  <c:v>0.254</c:v>
                </c:pt>
                <c:pt idx="26">
                  <c:v>0.21199999999999999</c:v>
                </c:pt>
                <c:pt idx="27">
                  <c:v>0.28799999999999998</c:v>
                </c:pt>
                <c:pt idx="28">
                  <c:v>0.38</c:v>
                </c:pt>
                <c:pt idx="29">
                  <c:v>0.23899999999999999</c:v>
                </c:pt>
                <c:pt idx="30">
                  <c:v>0.248</c:v>
                </c:pt>
                <c:pt idx="31">
                  <c:v>0.193</c:v>
                </c:pt>
                <c:pt idx="32">
                  <c:v>0.13400000000000001</c:v>
                </c:pt>
                <c:pt idx="33">
                  <c:v>2.5569999999999999</c:v>
                </c:pt>
                <c:pt idx="34">
                  <c:v>1.6639999999999999</c:v>
                </c:pt>
                <c:pt idx="35">
                  <c:v>0.151</c:v>
                </c:pt>
                <c:pt idx="36">
                  <c:v>0.39</c:v>
                </c:pt>
                <c:pt idx="37">
                  <c:v>0.46500000000000002</c:v>
                </c:pt>
                <c:pt idx="38">
                  <c:v>0.253</c:v>
                </c:pt>
                <c:pt idx="39">
                  <c:v>0.32700000000000001</c:v>
                </c:pt>
                <c:pt idx="40">
                  <c:v>0.373</c:v>
                </c:pt>
                <c:pt idx="41">
                  <c:v>0.43099999999999999</c:v>
                </c:pt>
                <c:pt idx="42">
                  <c:v>0.34399999999999997</c:v>
                </c:pt>
                <c:pt idx="43">
                  <c:v>0.42399999999999999</c:v>
                </c:pt>
                <c:pt idx="44">
                  <c:v>0.34399999999999997</c:v>
                </c:pt>
                <c:pt idx="45">
                  <c:v>0.30499999999999999</c:v>
                </c:pt>
                <c:pt idx="46">
                  <c:v>0.39800000000000002</c:v>
                </c:pt>
                <c:pt idx="47">
                  <c:v>0.32300000000000001</c:v>
                </c:pt>
                <c:pt idx="48">
                  <c:v>0.36699999999999999</c:v>
                </c:pt>
                <c:pt idx="49">
                  <c:v>0.39700000000000002</c:v>
                </c:pt>
                <c:pt idx="51">
                  <c:v>0.19600000000000001</c:v>
                </c:pt>
                <c:pt idx="52">
                  <c:v>0.378</c:v>
                </c:pt>
                <c:pt idx="53">
                  <c:v>0.39400000000000002</c:v>
                </c:pt>
                <c:pt idx="54">
                  <c:v>0.36799999999999999</c:v>
                </c:pt>
                <c:pt idx="55">
                  <c:v>0.38500000000000001</c:v>
                </c:pt>
                <c:pt idx="56">
                  <c:v>0.22</c:v>
                </c:pt>
                <c:pt idx="57">
                  <c:v>0.251</c:v>
                </c:pt>
                <c:pt idx="58">
                  <c:v>0.17699999999999999</c:v>
                </c:pt>
                <c:pt idx="59">
                  <c:v>0.155</c:v>
                </c:pt>
                <c:pt idx="60">
                  <c:v>0.182</c:v>
                </c:pt>
                <c:pt idx="62">
                  <c:v>0.377</c:v>
                </c:pt>
                <c:pt idx="63">
                  <c:v>0.37</c:v>
                </c:pt>
                <c:pt idx="64">
                  <c:v>0.29899999999999999</c:v>
                </c:pt>
                <c:pt idx="65">
                  <c:v>0.505</c:v>
                </c:pt>
                <c:pt idx="66">
                  <c:v>0.55800000000000005</c:v>
                </c:pt>
                <c:pt idx="67">
                  <c:v>0.26400000000000001</c:v>
                </c:pt>
                <c:pt idx="68">
                  <c:v>0.26300000000000001</c:v>
                </c:pt>
                <c:pt idx="69">
                  <c:v>0.33600000000000002</c:v>
                </c:pt>
                <c:pt idx="70">
                  <c:v>0.47099999999999997</c:v>
                </c:pt>
                <c:pt idx="71">
                  <c:v>0.48099999999999998</c:v>
                </c:pt>
                <c:pt idx="72">
                  <c:v>0.21199999999999999</c:v>
                </c:pt>
                <c:pt idx="73">
                  <c:v>0.247</c:v>
                </c:pt>
                <c:pt idx="74">
                  <c:v>0.23300000000000001</c:v>
                </c:pt>
                <c:pt idx="75">
                  <c:v>0.41</c:v>
                </c:pt>
                <c:pt idx="76">
                  <c:v>0.38</c:v>
                </c:pt>
                <c:pt idx="77">
                  <c:v>0.28799999999999998</c:v>
                </c:pt>
                <c:pt idx="78">
                  <c:v>0.29699999999999999</c:v>
                </c:pt>
                <c:pt idx="79">
                  <c:v>0.38700000000000001</c:v>
                </c:pt>
                <c:pt idx="80">
                  <c:v>0.26800000000000002</c:v>
                </c:pt>
                <c:pt idx="81">
                  <c:v>0.42699999999999999</c:v>
                </c:pt>
                <c:pt idx="82">
                  <c:v>0.32500000000000001</c:v>
                </c:pt>
                <c:pt idx="83">
                  <c:v>0.42599999999999999</c:v>
                </c:pt>
                <c:pt idx="84">
                  <c:v>0.40300000000000002</c:v>
                </c:pt>
                <c:pt idx="85">
                  <c:v>0.38200000000000001</c:v>
                </c:pt>
                <c:pt idx="86">
                  <c:v>0.308</c:v>
                </c:pt>
                <c:pt idx="87">
                  <c:v>0.504</c:v>
                </c:pt>
                <c:pt idx="88">
                  <c:v>0.38600000000000001</c:v>
                </c:pt>
                <c:pt idx="89">
                  <c:v>0.40799999999999997</c:v>
                </c:pt>
                <c:pt idx="90">
                  <c:v>0.33200000000000002</c:v>
                </c:pt>
                <c:pt idx="91">
                  <c:v>0.255</c:v>
                </c:pt>
                <c:pt idx="92">
                  <c:v>0.245</c:v>
                </c:pt>
                <c:pt idx="93">
                  <c:v>0.33700000000000002</c:v>
                </c:pt>
                <c:pt idx="94">
                  <c:v>0.26900000000000002</c:v>
                </c:pt>
                <c:pt idx="95">
                  <c:v>0.34100000000000003</c:v>
                </c:pt>
                <c:pt idx="96">
                  <c:v>0.49099999999999999</c:v>
                </c:pt>
                <c:pt idx="97">
                  <c:v>0.182</c:v>
                </c:pt>
                <c:pt idx="98">
                  <c:v>0.19900000000000001</c:v>
                </c:pt>
                <c:pt idx="99">
                  <c:v>0.23599999999999999</c:v>
                </c:pt>
                <c:pt idx="100">
                  <c:v>0.40400000000000003</c:v>
                </c:pt>
                <c:pt idx="101">
                  <c:v>0.63200000000000001</c:v>
                </c:pt>
                <c:pt idx="102">
                  <c:v>0.55500000000000005</c:v>
                </c:pt>
                <c:pt idx="103">
                  <c:v>0.38400000000000001</c:v>
                </c:pt>
                <c:pt idx="104">
                  <c:v>0.373</c:v>
                </c:pt>
                <c:pt idx="105">
                  <c:v>0.42799999999999999</c:v>
                </c:pt>
              </c:numCache>
            </c:numRef>
          </c:yVal>
        </c:ser>
        <c:axId val="39049472"/>
        <c:axId val="38932480"/>
      </c:scatterChart>
      <c:valAx>
        <c:axId val="39049472"/>
        <c:scaling>
          <c:orientation val="minMax"/>
          <c:max val="0.5"/>
          <c:min val="0"/>
        </c:scaling>
        <c:axPos val="b"/>
        <c:numFmt formatCode="General" sourceLinked="1"/>
        <c:tickLblPos val="nextTo"/>
        <c:crossAx val="38932480"/>
        <c:crosses val="autoZero"/>
        <c:crossBetween val="midCat"/>
      </c:valAx>
      <c:valAx>
        <c:axId val="38932480"/>
        <c:scaling>
          <c:orientation val="minMax"/>
          <c:max val="0.8"/>
        </c:scaling>
        <c:axPos val="l"/>
        <c:majorGridlines/>
        <c:numFmt formatCode="General" sourceLinked="1"/>
        <c:tickLblPos val="nextTo"/>
        <c:crossAx val="3904947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numFmt formatCode="General" sourceLinked="0"/>
            </c:trendlineLbl>
          </c:trendline>
          <c:xVal>
            <c:numRef>
              <c:f>microprobe!$AQ$7:$AQ$28</c:f>
              <c:numCache>
                <c:formatCode>General</c:formatCode>
                <c:ptCount val="22"/>
              </c:numCache>
            </c:numRef>
          </c:xVal>
          <c:yVal>
            <c:numRef>
              <c:f>microprobe!$R$7:$R$28</c:f>
              <c:numCache>
                <c:formatCode>0.0</c:formatCode>
                <c:ptCount val="22"/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'sample 138B'!$M$3:$M$89</c:f>
              <c:numCache>
                <c:formatCode>General</c:formatCode>
                <c:ptCount val="8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</c:numCache>
            </c:numRef>
          </c:xVal>
          <c:yVal>
            <c:numRef>
              <c:f>'sample 138B'!$N$3:$N$96</c:f>
              <c:numCache>
                <c:formatCode>0.0</c:formatCode>
                <c:ptCount val="94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  <c:pt idx="87">
                  <c:v>5.1994974665057399</c:v>
                </c:pt>
                <c:pt idx="88">
                  <c:v>5.4624694319803853</c:v>
                </c:pt>
                <c:pt idx="89">
                  <c:v>5.1841739121264636</c:v>
                </c:pt>
                <c:pt idx="90">
                  <c:v>5.7007259871665523</c:v>
                </c:pt>
                <c:pt idx="91">
                  <c:v>5.5366156628473746</c:v>
                </c:pt>
                <c:pt idx="92">
                  <c:v>5.5727001618696343</c:v>
                </c:pt>
                <c:pt idx="93">
                  <c:v>4.7832899572391092</c:v>
                </c:pt>
              </c:numCache>
            </c:numRef>
          </c:yVal>
        </c:ser>
        <c:ser>
          <c:idx val="2"/>
          <c:order val="2"/>
          <c:tx>
            <c:v>90</c:v>
          </c:tx>
          <c:spPr>
            <a:ln w="28575">
              <a:noFill/>
            </a:ln>
          </c:spPr>
          <c:xVal>
            <c:numRef>
              <c:f>'sample 90a'!$M$5:$M$119</c:f>
              <c:numCache>
                <c:formatCode>General</c:formatCode>
                <c:ptCount val="115"/>
                <c:pt idx="0">
                  <c:v>106.62337662337663</c:v>
                </c:pt>
                <c:pt idx="1">
                  <c:v>109.03114754098361</c:v>
                </c:pt>
                <c:pt idx="2">
                  <c:v>111.58389261744968</c:v>
                </c:pt>
                <c:pt idx="3">
                  <c:v>108.8388157894737</c:v>
                </c:pt>
                <c:pt idx="4">
                  <c:v>107.72357723577235</c:v>
                </c:pt>
                <c:pt idx="5">
                  <c:v>43.974272173324309</c:v>
                </c:pt>
                <c:pt idx="6">
                  <c:v>44.208135593220334</c:v>
                </c:pt>
                <c:pt idx="7">
                  <c:v>42.557463672391016</c:v>
                </c:pt>
                <c:pt idx="8">
                  <c:v>47.788504053058219</c:v>
                </c:pt>
                <c:pt idx="9">
                  <c:v>49.060195635816399</c:v>
                </c:pt>
                <c:pt idx="10">
                  <c:v>47.321167883211672</c:v>
                </c:pt>
                <c:pt idx="11">
                  <c:v>49.641881638846733</c:v>
                </c:pt>
                <c:pt idx="12">
                  <c:v>50.336166924265846</c:v>
                </c:pt>
                <c:pt idx="13">
                  <c:v>43.633220338983044</c:v>
                </c:pt>
                <c:pt idx="14">
                  <c:v>40.740276035131743</c:v>
                </c:pt>
                <c:pt idx="15">
                  <c:v>52.091273018414725</c:v>
                </c:pt>
                <c:pt idx="16">
                  <c:v>50.545950155763236</c:v>
                </c:pt>
                <c:pt idx="17">
                  <c:v>50.194895591647338</c:v>
                </c:pt>
                <c:pt idx="18">
                  <c:v>44.690921690921691</c:v>
                </c:pt>
                <c:pt idx="19">
                  <c:v>51.464454976303315</c:v>
                </c:pt>
                <c:pt idx="20">
                  <c:v>49.333836858006038</c:v>
                </c:pt>
                <c:pt idx="21">
                  <c:v>42.216374269005854</c:v>
                </c:pt>
                <c:pt idx="22">
                  <c:v>43.093271152564967</c:v>
                </c:pt>
                <c:pt idx="23">
                  <c:v>42.884308510638299</c:v>
                </c:pt>
                <c:pt idx="24">
                  <c:v>47.547895500725694</c:v>
                </c:pt>
                <c:pt idx="25">
                  <c:v>47.173881673881674</c:v>
                </c:pt>
                <c:pt idx="26">
                  <c:v>52.241740531829159</c:v>
                </c:pt>
                <c:pt idx="27">
                  <c:v>43.717171717171716</c:v>
                </c:pt>
                <c:pt idx="28">
                  <c:v>43.760080645161288</c:v>
                </c:pt>
                <c:pt idx="29">
                  <c:v>53.230204081632642</c:v>
                </c:pt>
                <c:pt idx="30">
                  <c:v>50.599063962558496</c:v>
                </c:pt>
                <c:pt idx="31">
                  <c:v>47.555230431602048</c:v>
                </c:pt>
                <c:pt idx="32">
                  <c:v>44.300684931506851</c:v>
                </c:pt>
                <c:pt idx="33">
                  <c:v>40.997419354838705</c:v>
                </c:pt>
                <c:pt idx="34">
                  <c:v>40.620405576679339</c:v>
                </c:pt>
                <c:pt idx="35">
                  <c:v>48.776355421686752</c:v>
                </c:pt>
                <c:pt idx="36">
                  <c:v>46.11974340698503</c:v>
                </c:pt>
                <c:pt idx="37">
                  <c:v>23.16112716763006</c:v>
                </c:pt>
                <c:pt idx="38">
                  <c:v>38.077558804831533</c:v>
                </c:pt>
                <c:pt idx="39">
                  <c:v>40.813783962889332</c:v>
                </c:pt>
                <c:pt idx="40">
                  <c:v>43.35776149233844</c:v>
                </c:pt>
                <c:pt idx="41">
                  <c:v>42.54064771976207</c:v>
                </c:pt>
                <c:pt idx="42">
                  <c:v>39.755037783375315</c:v>
                </c:pt>
                <c:pt idx="43">
                  <c:v>43.559676331759945</c:v>
                </c:pt>
                <c:pt idx="44">
                  <c:v>43.683997299122211</c:v>
                </c:pt>
                <c:pt idx="45">
                  <c:v>41.275595621377981</c:v>
                </c:pt>
                <c:pt idx="46">
                  <c:v>44.874305555555559</c:v>
                </c:pt>
                <c:pt idx="47">
                  <c:v>42.893165228931657</c:v>
                </c:pt>
                <c:pt idx="48">
                  <c:v>42.409542743538772</c:v>
                </c:pt>
                <c:pt idx="49">
                  <c:v>43.733243060257273</c:v>
                </c:pt>
                <c:pt idx="50">
                  <c:v>42.039610389610388</c:v>
                </c:pt>
                <c:pt idx="51">
                  <c:v>39.395577395577398</c:v>
                </c:pt>
                <c:pt idx="52">
                  <c:v>38.206773618538328</c:v>
                </c:pt>
                <c:pt idx="53">
                  <c:v>41.537564766839374</c:v>
                </c:pt>
                <c:pt idx="54">
                  <c:v>42.968211920529804</c:v>
                </c:pt>
                <c:pt idx="56">
                  <c:v>46.682047584715214</c:v>
                </c:pt>
                <c:pt idx="57">
                  <c:v>50.250580046403719</c:v>
                </c:pt>
                <c:pt idx="58">
                  <c:v>49.777947932618687</c:v>
                </c:pt>
                <c:pt idx="59">
                  <c:v>47.347569955817377</c:v>
                </c:pt>
                <c:pt idx="60">
                  <c:v>50.199077632590317</c:v>
                </c:pt>
                <c:pt idx="61">
                  <c:v>48.747774480712167</c:v>
                </c:pt>
                <c:pt idx="62">
                  <c:v>45.745467224546729</c:v>
                </c:pt>
                <c:pt idx="63">
                  <c:v>47.906364301389907</c:v>
                </c:pt>
                <c:pt idx="64">
                  <c:v>46.543183440399709</c:v>
                </c:pt>
                <c:pt idx="65">
                  <c:v>45.634078212290504</c:v>
                </c:pt>
                <c:pt idx="67">
                  <c:v>47.848327137546462</c:v>
                </c:pt>
                <c:pt idx="68">
                  <c:v>50.401086113266096</c:v>
                </c:pt>
                <c:pt idx="69">
                  <c:v>41.528883183568674</c:v>
                </c:pt>
                <c:pt idx="70">
                  <c:v>38.771929824561404</c:v>
                </c:pt>
                <c:pt idx="71">
                  <c:v>43.281982585398524</c:v>
                </c:pt>
                <c:pt idx="72">
                  <c:v>45.338429464906184</c:v>
                </c:pt>
                <c:pt idx="73">
                  <c:v>46.162757640369577</c:v>
                </c:pt>
                <c:pt idx="74">
                  <c:v>42.790139906728847</c:v>
                </c:pt>
                <c:pt idx="75">
                  <c:v>40.291407222914067</c:v>
                </c:pt>
                <c:pt idx="76">
                  <c:v>41.986211424819437</c:v>
                </c:pt>
                <c:pt idx="77">
                  <c:v>46.509649749821293</c:v>
                </c:pt>
                <c:pt idx="78">
                  <c:v>48.699999999999996</c:v>
                </c:pt>
                <c:pt idx="79">
                  <c:v>49.583713850837142</c:v>
                </c:pt>
                <c:pt idx="80">
                  <c:v>42.889259506337552</c:v>
                </c:pt>
                <c:pt idx="81">
                  <c:v>53.224856909239563</c:v>
                </c:pt>
                <c:pt idx="82">
                  <c:v>52.097032878909381</c:v>
                </c:pt>
                <c:pt idx="83">
                  <c:v>50.926042486231317</c:v>
                </c:pt>
                <c:pt idx="84">
                  <c:v>43.051436205744814</c:v>
                </c:pt>
                <c:pt idx="85">
                  <c:v>45.049552649690291</c:v>
                </c:pt>
                <c:pt idx="86">
                  <c:v>44.604810996563579</c:v>
                </c:pt>
                <c:pt idx="87">
                  <c:v>41.283333333333331</c:v>
                </c:pt>
                <c:pt idx="88">
                  <c:v>44.829537612146304</c:v>
                </c:pt>
                <c:pt idx="89">
                  <c:v>44.028416779431666</c:v>
                </c:pt>
                <c:pt idx="90">
                  <c:v>42.766336633663364</c:v>
                </c:pt>
                <c:pt idx="91">
                  <c:v>41.773885350318466</c:v>
                </c:pt>
                <c:pt idx="92">
                  <c:v>44.158730158730158</c:v>
                </c:pt>
                <c:pt idx="93">
                  <c:v>43.036914963744238</c:v>
                </c:pt>
                <c:pt idx="94">
                  <c:v>41.743005855562792</c:v>
                </c:pt>
                <c:pt idx="95">
                  <c:v>45.339398180545842</c:v>
                </c:pt>
                <c:pt idx="96">
                  <c:v>50.110254433307631</c:v>
                </c:pt>
                <c:pt idx="97">
                  <c:v>50.113740458015265</c:v>
                </c:pt>
                <c:pt idx="98">
                  <c:v>49.00975975975976</c:v>
                </c:pt>
                <c:pt idx="99">
                  <c:v>52.334405144694536</c:v>
                </c:pt>
                <c:pt idx="100">
                  <c:v>42.876739562624252</c:v>
                </c:pt>
                <c:pt idx="101">
                  <c:v>38.559473998804542</c:v>
                </c:pt>
                <c:pt idx="102">
                  <c:v>51.246875000000003</c:v>
                </c:pt>
                <c:pt idx="103">
                  <c:v>53.839108910891092</c:v>
                </c:pt>
                <c:pt idx="104">
                  <c:v>41.710897435897436</c:v>
                </c:pt>
                <c:pt idx="105">
                  <c:v>36.835443037974684</c:v>
                </c:pt>
                <c:pt idx="106">
                  <c:v>44.156593406593409</c:v>
                </c:pt>
                <c:pt idx="107">
                  <c:v>44.142270861833104</c:v>
                </c:pt>
                <c:pt idx="108">
                  <c:v>50.942610062893088</c:v>
                </c:pt>
                <c:pt idx="109">
                  <c:v>48.526946107784426</c:v>
                </c:pt>
                <c:pt idx="110">
                  <c:v>47.12244897959183</c:v>
                </c:pt>
                <c:pt idx="111">
                  <c:v>109.75702479338844</c:v>
                </c:pt>
                <c:pt idx="112">
                  <c:v>114.48359240069085</c:v>
                </c:pt>
                <c:pt idx="113">
                  <c:v>109.85596026490066</c:v>
                </c:pt>
                <c:pt idx="114">
                  <c:v>109.9655172413793</c:v>
                </c:pt>
              </c:numCache>
            </c:numRef>
          </c:xVal>
          <c:yVal>
            <c:numRef>
              <c:f>'sample 90a'!$O$5:$O$119</c:f>
              <c:numCache>
                <c:formatCode>General</c:formatCode>
                <c:ptCount val="115"/>
                <c:pt idx="8">
                  <c:v>5.7395131393980137</c:v>
                </c:pt>
                <c:pt idx="12">
                  <c:v>5.6316586077355169</c:v>
                </c:pt>
                <c:pt idx="15">
                  <c:v>5.4648835448872433</c:v>
                </c:pt>
                <c:pt idx="18">
                  <c:v>5.7360178536497415</c:v>
                </c:pt>
                <c:pt idx="19">
                  <c:v>5.2421839100660463</c:v>
                </c:pt>
                <c:pt idx="21">
                  <c:v>5.0154896629608174</c:v>
                </c:pt>
                <c:pt idx="33">
                  <c:v>5.7125495064823326</c:v>
                </c:pt>
                <c:pt idx="35">
                  <c:v>5.4384192385072083</c:v>
                </c:pt>
                <c:pt idx="43">
                  <c:v>5.2856253186520235</c:v>
                </c:pt>
                <c:pt idx="49">
                  <c:v>5.5018337085124358</c:v>
                </c:pt>
                <c:pt idx="55">
                  <c:v>5.614681505529461</c:v>
                </c:pt>
                <c:pt idx="66">
                  <c:v>5.8283932627124386</c:v>
                </c:pt>
              </c:numCache>
            </c:numRef>
          </c:yVal>
        </c:ser>
        <c:axId val="38951936"/>
        <c:axId val="38957824"/>
      </c:scatterChart>
      <c:valAx>
        <c:axId val="38951936"/>
        <c:scaling>
          <c:orientation val="minMax"/>
        </c:scaling>
        <c:axPos val="b"/>
        <c:numFmt formatCode="General" sourceLinked="1"/>
        <c:tickLblPos val="nextTo"/>
        <c:crossAx val="38957824"/>
        <c:crosses val="autoZero"/>
        <c:crossBetween val="midCat"/>
      </c:valAx>
      <c:valAx>
        <c:axId val="38957824"/>
        <c:scaling>
          <c:orientation val="minMax"/>
        </c:scaling>
        <c:axPos val="l"/>
        <c:majorGridlines/>
        <c:numFmt formatCode="0.0" sourceLinked="1"/>
        <c:tickLblPos val="nextTo"/>
        <c:crossAx val="3895193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microprobe!$G$7:$G$28</c:f>
              <c:numCache>
                <c:formatCode>General</c:formatCode>
                <c:ptCount val="22"/>
                <c:pt idx="0">
                  <c:v>0.152</c:v>
                </c:pt>
                <c:pt idx="1">
                  <c:v>0.14699999999999999</c:v>
                </c:pt>
                <c:pt idx="2">
                  <c:v>3.5000000000000003E-2</c:v>
                </c:pt>
                <c:pt idx="3">
                  <c:v>9.2999999999999999E-2</c:v>
                </c:pt>
                <c:pt idx="4">
                  <c:v>0.39100000000000001</c:v>
                </c:pt>
                <c:pt idx="5">
                  <c:v>0.46800000000000003</c:v>
                </c:pt>
                <c:pt idx="6">
                  <c:v>0.14599999999999999</c:v>
                </c:pt>
                <c:pt idx="7">
                  <c:v>0.182</c:v>
                </c:pt>
                <c:pt idx="8">
                  <c:v>9.8000000000000004E-2</c:v>
                </c:pt>
                <c:pt idx="9">
                  <c:v>0.16600000000000001</c:v>
                </c:pt>
                <c:pt idx="10">
                  <c:v>0.08</c:v>
                </c:pt>
                <c:pt idx="11">
                  <c:v>0.105</c:v>
                </c:pt>
                <c:pt idx="12">
                  <c:v>0.151</c:v>
                </c:pt>
                <c:pt idx="13">
                  <c:v>1.425</c:v>
                </c:pt>
                <c:pt idx="14">
                  <c:v>1.62</c:v>
                </c:pt>
                <c:pt idx="15">
                  <c:v>0.04</c:v>
                </c:pt>
                <c:pt idx="16">
                  <c:v>0.107</c:v>
                </c:pt>
                <c:pt idx="17">
                  <c:v>0.113</c:v>
                </c:pt>
                <c:pt idx="18">
                  <c:v>0.14699999999999999</c:v>
                </c:pt>
                <c:pt idx="19">
                  <c:v>0.152</c:v>
                </c:pt>
                <c:pt idx="20">
                  <c:v>0.14000000000000001</c:v>
                </c:pt>
                <c:pt idx="21">
                  <c:v>0.20699999999999999</c:v>
                </c:pt>
              </c:numCache>
            </c:numRef>
          </c:xVal>
          <c:yVal>
            <c:numRef>
              <c:f>microprobe!$O$7:$O$28</c:f>
              <c:numCache>
                <c:formatCode>General</c:formatCode>
                <c:ptCount val="22"/>
                <c:pt idx="0">
                  <c:v>133.07862903225808</c:v>
                </c:pt>
                <c:pt idx="1">
                  <c:v>136.28183716075156</c:v>
                </c:pt>
                <c:pt idx="2">
                  <c:v>109.21947194719472</c:v>
                </c:pt>
                <c:pt idx="3">
                  <c:v>98.622781065088745</c:v>
                </c:pt>
                <c:pt idx="4">
                  <c:v>63.125608568646548</c:v>
                </c:pt>
                <c:pt idx="5">
                  <c:v>64.931658291457282</c:v>
                </c:pt>
                <c:pt idx="6">
                  <c:v>61.64433962264151</c:v>
                </c:pt>
                <c:pt idx="7">
                  <c:v>101.67080745341615</c:v>
                </c:pt>
                <c:pt idx="8">
                  <c:v>107.31475409836067</c:v>
                </c:pt>
                <c:pt idx="9">
                  <c:v>110.51525423728813</c:v>
                </c:pt>
                <c:pt idx="10">
                  <c:v>123.12059369202224</c:v>
                </c:pt>
                <c:pt idx="11">
                  <c:v>130.39761431411532</c:v>
                </c:pt>
                <c:pt idx="12">
                  <c:v>105.26442307692308</c:v>
                </c:pt>
                <c:pt idx="13">
                  <c:v>29.046052631578945</c:v>
                </c:pt>
                <c:pt idx="14">
                  <c:v>25.309723386420789</c:v>
                </c:pt>
                <c:pt idx="15">
                  <c:v>51.50667714061273</c:v>
                </c:pt>
                <c:pt idx="16">
                  <c:v>87.063408190224564</c:v>
                </c:pt>
                <c:pt idx="17">
                  <c:v>33.038304392236974</c:v>
                </c:pt>
                <c:pt idx="18">
                  <c:v>53.203238866396759</c:v>
                </c:pt>
                <c:pt idx="19">
                  <c:v>54.330564784053159</c:v>
                </c:pt>
                <c:pt idx="20">
                  <c:v>54.7688399661304</c:v>
                </c:pt>
                <c:pt idx="21">
                  <c:v>64.302186878727639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138B'!$F$3:$F$99</c:f>
              <c:numCache>
                <c:formatCode>General</c:formatCode>
                <c:ptCount val="9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  <c:pt idx="95">
                  <c:v>2.9889999999999999</c:v>
                </c:pt>
                <c:pt idx="96">
                  <c:v>1.0649999999999999</c:v>
                </c:pt>
              </c:numCache>
            </c:numRef>
          </c:xVal>
          <c:yVal>
            <c:numRef>
              <c:f>'sample 138B'!$M$3:$M$99</c:f>
              <c:numCache>
                <c:formatCode>General</c:formatCode>
                <c:ptCount val="9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  <c:pt idx="95">
                  <c:v>21.830540037243949</c:v>
                </c:pt>
                <c:pt idx="96">
                  <c:v>14.6090564248459</c:v>
                </c:pt>
              </c:numCache>
            </c:numRef>
          </c:yVal>
        </c:ser>
        <c:ser>
          <c:idx val="2"/>
          <c:order val="2"/>
          <c:spPr>
            <a:ln w="28575">
              <a:noFill/>
            </a:ln>
          </c:spPr>
          <c:xVal>
            <c:numRef>
              <c:f>'sample 90a'!$E$10:$E$115</c:f>
              <c:numCache>
                <c:formatCode>General</c:formatCode>
                <c:ptCount val="106"/>
                <c:pt idx="0">
                  <c:v>0.153</c:v>
                </c:pt>
                <c:pt idx="1">
                  <c:v>0.255</c:v>
                </c:pt>
                <c:pt idx="2">
                  <c:v>0.40400000000000003</c:v>
                </c:pt>
                <c:pt idx="3">
                  <c:v>0.38100000000000001</c:v>
                </c:pt>
                <c:pt idx="4">
                  <c:v>0.41899999999999998</c:v>
                </c:pt>
                <c:pt idx="5">
                  <c:v>0.4</c:v>
                </c:pt>
                <c:pt idx="6">
                  <c:v>0.28999999999999998</c:v>
                </c:pt>
                <c:pt idx="7">
                  <c:v>0.19400000000000001</c:v>
                </c:pt>
                <c:pt idx="8">
                  <c:v>0.42499999999999999</c:v>
                </c:pt>
                <c:pt idx="9">
                  <c:v>0.48599999999999999</c:v>
                </c:pt>
                <c:pt idx="10">
                  <c:v>0.25</c:v>
                </c:pt>
                <c:pt idx="11">
                  <c:v>0.20899999999999999</c:v>
                </c:pt>
                <c:pt idx="12">
                  <c:v>0.22700000000000001</c:v>
                </c:pt>
                <c:pt idx="13">
                  <c:v>0.44400000000000001</c:v>
                </c:pt>
                <c:pt idx="14">
                  <c:v>0.35699999999999998</c:v>
                </c:pt>
                <c:pt idx="15">
                  <c:v>0.17799999999999999</c:v>
                </c:pt>
                <c:pt idx="16">
                  <c:v>0.34300000000000003</c:v>
                </c:pt>
                <c:pt idx="17">
                  <c:v>0.28999999999999998</c:v>
                </c:pt>
                <c:pt idx="18">
                  <c:v>0.26700000000000002</c:v>
                </c:pt>
                <c:pt idx="19">
                  <c:v>0.46800000000000003</c:v>
                </c:pt>
                <c:pt idx="20">
                  <c:v>0.32300000000000001</c:v>
                </c:pt>
                <c:pt idx="21">
                  <c:v>0.38900000000000001</c:v>
                </c:pt>
                <c:pt idx="22">
                  <c:v>0.29399999999999998</c:v>
                </c:pt>
                <c:pt idx="23">
                  <c:v>0.217</c:v>
                </c:pt>
                <c:pt idx="24">
                  <c:v>0.193</c:v>
                </c:pt>
                <c:pt idx="25">
                  <c:v>0.254</c:v>
                </c:pt>
                <c:pt idx="26">
                  <c:v>0.21199999999999999</c:v>
                </c:pt>
                <c:pt idx="27">
                  <c:v>0.28799999999999998</c:v>
                </c:pt>
                <c:pt idx="28">
                  <c:v>0.38</c:v>
                </c:pt>
                <c:pt idx="29">
                  <c:v>0.23899999999999999</c:v>
                </c:pt>
                <c:pt idx="30">
                  <c:v>0.248</c:v>
                </c:pt>
                <c:pt idx="31">
                  <c:v>0.193</c:v>
                </c:pt>
                <c:pt idx="32">
                  <c:v>0.13400000000000001</c:v>
                </c:pt>
                <c:pt idx="33">
                  <c:v>2.5569999999999999</c:v>
                </c:pt>
                <c:pt idx="34">
                  <c:v>1.6639999999999999</c:v>
                </c:pt>
                <c:pt idx="35">
                  <c:v>0.151</c:v>
                </c:pt>
                <c:pt idx="36">
                  <c:v>0.39</c:v>
                </c:pt>
                <c:pt idx="37">
                  <c:v>0.46500000000000002</c:v>
                </c:pt>
                <c:pt idx="38">
                  <c:v>0.253</c:v>
                </c:pt>
                <c:pt idx="39">
                  <c:v>0.32700000000000001</c:v>
                </c:pt>
                <c:pt idx="40">
                  <c:v>0.373</c:v>
                </c:pt>
                <c:pt idx="41">
                  <c:v>0.43099999999999999</c:v>
                </c:pt>
                <c:pt idx="42">
                  <c:v>0.34399999999999997</c:v>
                </c:pt>
                <c:pt idx="43">
                  <c:v>0.42399999999999999</c:v>
                </c:pt>
                <c:pt idx="44">
                  <c:v>0.34399999999999997</c:v>
                </c:pt>
                <c:pt idx="45">
                  <c:v>0.30499999999999999</c:v>
                </c:pt>
                <c:pt idx="46">
                  <c:v>0.39800000000000002</c:v>
                </c:pt>
                <c:pt idx="47">
                  <c:v>0.32300000000000001</c:v>
                </c:pt>
                <c:pt idx="48">
                  <c:v>0.36699999999999999</c:v>
                </c:pt>
                <c:pt idx="49">
                  <c:v>0.39700000000000002</c:v>
                </c:pt>
                <c:pt idx="51">
                  <c:v>0.19600000000000001</c:v>
                </c:pt>
                <c:pt idx="52">
                  <c:v>0.378</c:v>
                </c:pt>
                <c:pt idx="53">
                  <c:v>0.39400000000000002</c:v>
                </c:pt>
                <c:pt idx="54">
                  <c:v>0.36799999999999999</c:v>
                </c:pt>
                <c:pt idx="55">
                  <c:v>0.38500000000000001</c:v>
                </c:pt>
                <c:pt idx="56">
                  <c:v>0.22</c:v>
                </c:pt>
                <c:pt idx="57">
                  <c:v>0.251</c:v>
                </c:pt>
                <c:pt idx="58">
                  <c:v>0.17699999999999999</c:v>
                </c:pt>
                <c:pt idx="59">
                  <c:v>0.155</c:v>
                </c:pt>
                <c:pt idx="60">
                  <c:v>0.182</c:v>
                </c:pt>
                <c:pt idx="62">
                  <c:v>0.377</c:v>
                </c:pt>
                <c:pt idx="63">
                  <c:v>0.37</c:v>
                </c:pt>
                <c:pt idx="64">
                  <c:v>0.29899999999999999</c:v>
                </c:pt>
                <c:pt idx="65">
                  <c:v>0.505</c:v>
                </c:pt>
                <c:pt idx="66">
                  <c:v>0.55800000000000005</c:v>
                </c:pt>
                <c:pt idx="67">
                  <c:v>0.26400000000000001</c:v>
                </c:pt>
                <c:pt idx="68">
                  <c:v>0.26300000000000001</c:v>
                </c:pt>
                <c:pt idx="69">
                  <c:v>0.33600000000000002</c:v>
                </c:pt>
                <c:pt idx="70">
                  <c:v>0.47099999999999997</c:v>
                </c:pt>
                <c:pt idx="71">
                  <c:v>0.48099999999999998</c:v>
                </c:pt>
                <c:pt idx="72">
                  <c:v>0.21199999999999999</c:v>
                </c:pt>
                <c:pt idx="73">
                  <c:v>0.247</c:v>
                </c:pt>
                <c:pt idx="74">
                  <c:v>0.23300000000000001</c:v>
                </c:pt>
                <c:pt idx="75">
                  <c:v>0.41</c:v>
                </c:pt>
                <c:pt idx="76">
                  <c:v>0.38</c:v>
                </c:pt>
                <c:pt idx="77">
                  <c:v>0.28799999999999998</c:v>
                </c:pt>
                <c:pt idx="78">
                  <c:v>0.29699999999999999</c:v>
                </c:pt>
                <c:pt idx="79">
                  <c:v>0.38700000000000001</c:v>
                </c:pt>
                <c:pt idx="80">
                  <c:v>0.26800000000000002</c:v>
                </c:pt>
                <c:pt idx="81">
                  <c:v>0.42699999999999999</c:v>
                </c:pt>
                <c:pt idx="82">
                  <c:v>0.32500000000000001</c:v>
                </c:pt>
                <c:pt idx="83">
                  <c:v>0.42599999999999999</c:v>
                </c:pt>
                <c:pt idx="84">
                  <c:v>0.40300000000000002</c:v>
                </c:pt>
                <c:pt idx="85">
                  <c:v>0.38200000000000001</c:v>
                </c:pt>
                <c:pt idx="86">
                  <c:v>0.308</c:v>
                </c:pt>
                <c:pt idx="87">
                  <c:v>0.504</c:v>
                </c:pt>
                <c:pt idx="88">
                  <c:v>0.38600000000000001</c:v>
                </c:pt>
                <c:pt idx="89">
                  <c:v>0.40799999999999997</c:v>
                </c:pt>
                <c:pt idx="90">
                  <c:v>0.33200000000000002</c:v>
                </c:pt>
                <c:pt idx="91">
                  <c:v>0.255</c:v>
                </c:pt>
                <c:pt idx="92">
                  <c:v>0.245</c:v>
                </c:pt>
                <c:pt idx="93">
                  <c:v>0.33700000000000002</c:v>
                </c:pt>
                <c:pt idx="94">
                  <c:v>0.26900000000000002</c:v>
                </c:pt>
                <c:pt idx="95">
                  <c:v>0.34100000000000003</c:v>
                </c:pt>
                <c:pt idx="96">
                  <c:v>0.49099999999999999</c:v>
                </c:pt>
                <c:pt idx="97">
                  <c:v>0.182</c:v>
                </c:pt>
                <c:pt idx="98">
                  <c:v>0.19900000000000001</c:v>
                </c:pt>
                <c:pt idx="99">
                  <c:v>0.23599999999999999</c:v>
                </c:pt>
                <c:pt idx="100">
                  <c:v>0.40400000000000003</c:v>
                </c:pt>
                <c:pt idx="101">
                  <c:v>0.63200000000000001</c:v>
                </c:pt>
                <c:pt idx="102">
                  <c:v>0.55500000000000005</c:v>
                </c:pt>
                <c:pt idx="103">
                  <c:v>0.38400000000000001</c:v>
                </c:pt>
                <c:pt idx="104">
                  <c:v>0.373</c:v>
                </c:pt>
                <c:pt idx="105">
                  <c:v>0.42799999999999999</c:v>
                </c:pt>
              </c:numCache>
            </c:numRef>
          </c:xVal>
          <c:yVal>
            <c:numRef>
              <c:f>'sample 90a'!$M$10:$M$115</c:f>
              <c:numCache>
                <c:formatCode>General</c:formatCode>
                <c:ptCount val="106"/>
                <c:pt idx="0">
                  <c:v>43.974272173324309</c:v>
                </c:pt>
                <c:pt idx="1">
                  <c:v>44.208135593220334</c:v>
                </c:pt>
                <c:pt idx="2">
                  <c:v>42.557463672391016</c:v>
                </c:pt>
                <c:pt idx="3">
                  <c:v>47.788504053058219</c:v>
                </c:pt>
                <c:pt idx="4">
                  <c:v>49.060195635816399</c:v>
                </c:pt>
                <c:pt idx="5">
                  <c:v>47.321167883211672</c:v>
                </c:pt>
                <c:pt idx="6">
                  <c:v>49.641881638846733</c:v>
                </c:pt>
                <c:pt idx="7">
                  <c:v>50.336166924265846</c:v>
                </c:pt>
                <c:pt idx="8">
                  <c:v>43.633220338983044</c:v>
                </c:pt>
                <c:pt idx="9">
                  <c:v>40.740276035131743</c:v>
                </c:pt>
                <c:pt idx="10">
                  <c:v>52.091273018414725</c:v>
                </c:pt>
                <c:pt idx="11">
                  <c:v>50.545950155763236</c:v>
                </c:pt>
                <c:pt idx="12">
                  <c:v>50.194895591647338</c:v>
                </c:pt>
                <c:pt idx="13">
                  <c:v>44.690921690921691</c:v>
                </c:pt>
                <c:pt idx="14">
                  <c:v>51.464454976303315</c:v>
                </c:pt>
                <c:pt idx="15">
                  <c:v>49.333836858006038</c:v>
                </c:pt>
                <c:pt idx="16">
                  <c:v>42.216374269005854</c:v>
                </c:pt>
                <c:pt idx="17">
                  <c:v>43.093271152564967</c:v>
                </c:pt>
                <c:pt idx="18">
                  <c:v>42.884308510638299</c:v>
                </c:pt>
                <c:pt idx="19">
                  <c:v>47.547895500725694</c:v>
                </c:pt>
                <c:pt idx="20">
                  <c:v>47.173881673881674</c:v>
                </c:pt>
                <c:pt idx="21">
                  <c:v>52.241740531829159</c:v>
                </c:pt>
                <c:pt idx="22">
                  <c:v>43.717171717171716</c:v>
                </c:pt>
                <c:pt idx="23">
                  <c:v>43.760080645161288</c:v>
                </c:pt>
                <c:pt idx="24">
                  <c:v>53.230204081632642</c:v>
                </c:pt>
                <c:pt idx="25">
                  <c:v>50.599063962558496</c:v>
                </c:pt>
                <c:pt idx="26">
                  <c:v>47.555230431602048</c:v>
                </c:pt>
                <c:pt idx="27">
                  <c:v>44.300684931506851</c:v>
                </c:pt>
                <c:pt idx="28">
                  <c:v>40.997419354838705</c:v>
                </c:pt>
                <c:pt idx="29">
                  <c:v>40.620405576679339</c:v>
                </c:pt>
                <c:pt idx="30">
                  <c:v>48.776355421686752</c:v>
                </c:pt>
                <c:pt idx="31">
                  <c:v>46.11974340698503</c:v>
                </c:pt>
                <c:pt idx="32">
                  <c:v>23.16112716763006</c:v>
                </c:pt>
                <c:pt idx="33">
                  <c:v>38.077558804831533</c:v>
                </c:pt>
                <c:pt idx="34">
                  <c:v>40.813783962889332</c:v>
                </c:pt>
                <c:pt idx="35">
                  <c:v>43.35776149233844</c:v>
                </c:pt>
                <c:pt idx="36">
                  <c:v>42.54064771976207</c:v>
                </c:pt>
                <c:pt idx="37">
                  <c:v>39.755037783375315</c:v>
                </c:pt>
                <c:pt idx="38">
                  <c:v>43.559676331759945</c:v>
                </c:pt>
                <c:pt idx="39">
                  <c:v>43.683997299122211</c:v>
                </c:pt>
                <c:pt idx="40">
                  <c:v>41.275595621377981</c:v>
                </c:pt>
                <c:pt idx="41">
                  <c:v>44.874305555555559</c:v>
                </c:pt>
                <c:pt idx="42">
                  <c:v>42.893165228931657</c:v>
                </c:pt>
                <c:pt idx="43">
                  <c:v>42.409542743538772</c:v>
                </c:pt>
                <c:pt idx="44">
                  <c:v>43.733243060257273</c:v>
                </c:pt>
                <c:pt idx="45">
                  <c:v>42.039610389610388</c:v>
                </c:pt>
                <c:pt idx="46">
                  <c:v>39.395577395577398</c:v>
                </c:pt>
                <c:pt idx="47">
                  <c:v>38.206773618538328</c:v>
                </c:pt>
                <c:pt idx="48">
                  <c:v>41.537564766839374</c:v>
                </c:pt>
                <c:pt idx="49">
                  <c:v>42.968211920529804</c:v>
                </c:pt>
                <c:pt idx="51">
                  <c:v>46.682047584715214</c:v>
                </c:pt>
                <c:pt idx="52">
                  <c:v>50.250580046403719</c:v>
                </c:pt>
                <c:pt idx="53">
                  <c:v>49.777947932618687</c:v>
                </c:pt>
                <c:pt idx="54">
                  <c:v>47.347569955817377</c:v>
                </c:pt>
                <c:pt idx="55">
                  <c:v>50.199077632590317</c:v>
                </c:pt>
                <c:pt idx="56">
                  <c:v>48.747774480712167</c:v>
                </c:pt>
                <c:pt idx="57">
                  <c:v>45.745467224546729</c:v>
                </c:pt>
                <c:pt idx="58">
                  <c:v>47.906364301389907</c:v>
                </c:pt>
                <c:pt idx="59">
                  <c:v>46.543183440399709</c:v>
                </c:pt>
                <c:pt idx="60">
                  <c:v>45.634078212290504</c:v>
                </c:pt>
                <c:pt idx="62">
                  <c:v>47.848327137546462</c:v>
                </c:pt>
                <c:pt idx="63">
                  <c:v>50.401086113266096</c:v>
                </c:pt>
                <c:pt idx="64">
                  <c:v>41.528883183568674</c:v>
                </c:pt>
                <c:pt idx="65">
                  <c:v>38.771929824561404</c:v>
                </c:pt>
                <c:pt idx="66">
                  <c:v>43.281982585398524</c:v>
                </c:pt>
                <c:pt idx="67">
                  <c:v>45.338429464906184</c:v>
                </c:pt>
                <c:pt idx="68">
                  <c:v>46.162757640369577</c:v>
                </c:pt>
                <c:pt idx="69">
                  <c:v>42.790139906728847</c:v>
                </c:pt>
                <c:pt idx="70">
                  <c:v>40.291407222914067</c:v>
                </c:pt>
                <c:pt idx="71">
                  <c:v>41.986211424819437</c:v>
                </c:pt>
                <c:pt idx="72">
                  <c:v>46.509649749821293</c:v>
                </c:pt>
                <c:pt idx="73">
                  <c:v>48.699999999999996</c:v>
                </c:pt>
                <c:pt idx="74">
                  <c:v>49.583713850837142</c:v>
                </c:pt>
                <c:pt idx="75">
                  <c:v>42.889259506337552</c:v>
                </c:pt>
                <c:pt idx="76">
                  <c:v>53.224856909239563</c:v>
                </c:pt>
                <c:pt idx="77">
                  <c:v>52.097032878909381</c:v>
                </c:pt>
                <c:pt idx="78">
                  <c:v>50.926042486231317</c:v>
                </c:pt>
                <c:pt idx="79">
                  <c:v>43.051436205744814</c:v>
                </c:pt>
                <c:pt idx="80">
                  <c:v>45.049552649690291</c:v>
                </c:pt>
                <c:pt idx="81">
                  <c:v>44.604810996563579</c:v>
                </c:pt>
                <c:pt idx="82">
                  <c:v>41.283333333333331</c:v>
                </c:pt>
                <c:pt idx="83">
                  <c:v>44.829537612146304</c:v>
                </c:pt>
                <c:pt idx="84">
                  <c:v>44.028416779431666</c:v>
                </c:pt>
                <c:pt idx="85">
                  <c:v>42.766336633663364</c:v>
                </c:pt>
                <c:pt idx="86">
                  <c:v>41.773885350318466</c:v>
                </c:pt>
                <c:pt idx="87">
                  <c:v>44.158730158730158</c:v>
                </c:pt>
                <c:pt idx="88">
                  <c:v>43.036914963744238</c:v>
                </c:pt>
                <c:pt idx="89">
                  <c:v>41.743005855562792</c:v>
                </c:pt>
                <c:pt idx="90">
                  <c:v>45.339398180545842</c:v>
                </c:pt>
                <c:pt idx="91">
                  <c:v>50.110254433307631</c:v>
                </c:pt>
                <c:pt idx="92">
                  <c:v>50.113740458015265</c:v>
                </c:pt>
                <c:pt idx="93">
                  <c:v>49.00975975975976</c:v>
                </c:pt>
                <c:pt idx="94">
                  <c:v>52.334405144694536</c:v>
                </c:pt>
                <c:pt idx="95">
                  <c:v>42.876739562624252</c:v>
                </c:pt>
                <c:pt idx="96">
                  <c:v>38.559473998804542</c:v>
                </c:pt>
                <c:pt idx="97">
                  <c:v>51.246875000000003</c:v>
                </c:pt>
                <c:pt idx="98">
                  <c:v>53.839108910891092</c:v>
                </c:pt>
                <c:pt idx="99">
                  <c:v>41.710897435897436</c:v>
                </c:pt>
                <c:pt idx="100">
                  <c:v>36.835443037974684</c:v>
                </c:pt>
                <c:pt idx="101">
                  <c:v>44.156593406593409</c:v>
                </c:pt>
                <c:pt idx="102">
                  <c:v>44.142270861833104</c:v>
                </c:pt>
                <c:pt idx="103">
                  <c:v>50.942610062893088</c:v>
                </c:pt>
                <c:pt idx="104">
                  <c:v>48.526946107784426</c:v>
                </c:pt>
                <c:pt idx="105">
                  <c:v>47.12244897959183</c:v>
                </c:pt>
              </c:numCache>
            </c:numRef>
          </c:yVal>
        </c:ser>
        <c:axId val="55773056"/>
        <c:axId val="55774592"/>
      </c:scatterChart>
      <c:valAx>
        <c:axId val="55773056"/>
        <c:scaling>
          <c:orientation val="minMax"/>
        </c:scaling>
        <c:axPos val="b"/>
        <c:numFmt formatCode="General" sourceLinked="1"/>
        <c:tickLblPos val="nextTo"/>
        <c:crossAx val="55774592"/>
        <c:crosses val="autoZero"/>
        <c:crossBetween val="midCat"/>
      </c:valAx>
      <c:valAx>
        <c:axId val="55774592"/>
        <c:scaling>
          <c:orientation val="minMax"/>
        </c:scaling>
        <c:axPos val="l"/>
        <c:majorGridlines/>
        <c:numFmt formatCode="General" sourceLinked="1"/>
        <c:tickLblPos val="nextTo"/>
        <c:crossAx val="5577305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microprobe!$E$7:$E$28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microprobe!$O$7:$O$28</c:f>
              <c:numCache>
                <c:formatCode>General</c:formatCode>
                <c:ptCount val="22"/>
                <c:pt idx="0">
                  <c:v>133.07862903225808</c:v>
                </c:pt>
                <c:pt idx="1">
                  <c:v>136.28183716075156</c:v>
                </c:pt>
                <c:pt idx="2">
                  <c:v>109.21947194719472</c:v>
                </c:pt>
                <c:pt idx="3">
                  <c:v>98.622781065088745</c:v>
                </c:pt>
                <c:pt idx="4">
                  <c:v>63.125608568646548</c:v>
                </c:pt>
                <c:pt idx="5">
                  <c:v>64.931658291457282</c:v>
                </c:pt>
                <c:pt idx="6">
                  <c:v>61.64433962264151</c:v>
                </c:pt>
                <c:pt idx="7">
                  <c:v>101.67080745341615</c:v>
                </c:pt>
                <c:pt idx="8">
                  <c:v>107.31475409836067</c:v>
                </c:pt>
                <c:pt idx="9">
                  <c:v>110.51525423728813</c:v>
                </c:pt>
                <c:pt idx="10">
                  <c:v>123.12059369202224</c:v>
                </c:pt>
                <c:pt idx="11">
                  <c:v>130.39761431411532</c:v>
                </c:pt>
                <c:pt idx="12">
                  <c:v>105.26442307692308</c:v>
                </c:pt>
                <c:pt idx="13">
                  <c:v>29.046052631578945</c:v>
                </c:pt>
                <c:pt idx="14">
                  <c:v>25.309723386420789</c:v>
                </c:pt>
                <c:pt idx="15">
                  <c:v>51.50667714061273</c:v>
                </c:pt>
                <c:pt idx="16">
                  <c:v>87.063408190224564</c:v>
                </c:pt>
                <c:pt idx="17">
                  <c:v>33.038304392236974</c:v>
                </c:pt>
                <c:pt idx="18">
                  <c:v>53.203238866396759</c:v>
                </c:pt>
                <c:pt idx="19">
                  <c:v>54.330564784053159</c:v>
                </c:pt>
                <c:pt idx="20">
                  <c:v>54.7688399661304</c:v>
                </c:pt>
                <c:pt idx="21">
                  <c:v>64.302186878727639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138B'!$D$3:$D$99</c:f>
              <c:numCache>
                <c:formatCode>General</c:formatCode>
                <c:ptCount val="9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  <c:pt idx="95">
                  <c:v>2.2509999999999999</c:v>
                </c:pt>
                <c:pt idx="96">
                  <c:v>0.79900000000000004</c:v>
                </c:pt>
              </c:numCache>
            </c:numRef>
          </c:xVal>
          <c:yVal>
            <c:numRef>
              <c:f>'sample 138B'!$M$3:$M$99</c:f>
              <c:numCache>
                <c:formatCode>General</c:formatCode>
                <c:ptCount val="97"/>
                <c:pt idx="0">
                  <c:v>41.182110682110682</c:v>
                </c:pt>
                <c:pt idx="1">
                  <c:v>39.770086526576016</c:v>
                </c:pt>
                <c:pt idx="2">
                  <c:v>34.81409214092141</c:v>
                </c:pt>
                <c:pt idx="3">
                  <c:v>44.472991689750693</c:v>
                </c:pt>
                <c:pt idx="4">
                  <c:v>43.269127516778525</c:v>
                </c:pt>
                <c:pt idx="5">
                  <c:v>39.287561576354676</c:v>
                </c:pt>
                <c:pt idx="6">
                  <c:v>40.06679035250464</c:v>
                </c:pt>
                <c:pt idx="7">
                  <c:v>39.525735294117652</c:v>
                </c:pt>
                <c:pt idx="8">
                  <c:v>35.315350389321466</c:v>
                </c:pt>
                <c:pt idx="9">
                  <c:v>39.499388753056238</c:v>
                </c:pt>
                <c:pt idx="10">
                  <c:v>40.402003757044461</c:v>
                </c:pt>
                <c:pt idx="11">
                  <c:v>38.815917375455648</c:v>
                </c:pt>
                <c:pt idx="12">
                  <c:v>44.457142857142863</c:v>
                </c:pt>
                <c:pt idx="13">
                  <c:v>41.541827541827537</c:v>
                </c:pt>
                <c:pt idx="14">
                  <c:v>41.752577319587623</c:v>
                </c:pt>
                <c:pt idx="15">
                  <c:v>40.98242310106717</c:v>
                </c:pt>
                <c:pt idx="16">
                  <c:v>46.187368421052625</c:v>
                </c:pt>
                <c:pt idx="17">
                  <c:v>46.931948424068771</c:v>
                </c:pt>
                <c:pt idx="18">
                  <c:v>48.035164835164835</c:v>
                </c:pt>
                <c:pt idx="19">
                  <c:v>36.56907333712337</c:v>
                </c:pt>
                <c:pt idx="20">
                  <c:v>37.311665699361576</c:v>
                </c:pt>
                <c:pt idx="21">
                  <c:v>32.27584467977811</c:v>
                </c:pt>
                <c:pt idx="22">
                  <c:v>33.476713762428048</c:v>
                </c:pt>
                <c:pt idx="23">
                  <c:v>31.753495598135682</c:v>
                </c:pt>
                <c:pt idx="24">
                  <c:v>27.442976662263323</c:v>
                </c:pt>
                <c:pt idx="25">
                  <c:v>27.851528384279476</c:v>
                </c:pt>
                <c:pt idx="26">
                  <c:v>45.289198606271775</c:v>
                </c:pt>
                <c:pt idx="27">
                  <c:v>45.93539325842697</c:v>
                </c:pt>
                <c:pt idx="28">
                  <c:v>44.435286103542232</c:v>
                </c:pt>
                <c:pt idx="29">
                  <c:v>41.324889170360983</c:v>
                </c:pt>
                <c:pt idx="30">
                  <c:v>42.165273311897103</c:v>
                </c:pt>
                <c:pt idx="31">
                  <c:v>40.935705368289632</c:v>
                </c:pt>
                <c:pt idx="32">
                  <c:v>38.751367781155018</c:v>
                </c:pt>
                <c:pt idx="33">
                  <c:v>39.113149847094803</c:v>
                </c:pt>
                <c:pt idx="34">
                  <c:v>34.001583113456469</c:v>
                </c:pt>
                <c:pt idx="35">
                  <c:v>32.457713992824196</c:v>
                </c:pt>
                <c:pt idx="36">
                  <c:v>37.960331557134396</c:v>
                </c:pt>
                <c:pt idx="37">
                  <c:v>36.737113402061858</c:v>
                </c:pt>
                <c:pt idx="39">
                  <c:v>36.167999999999999</c:v>
                </c:pt>
                <c:pt idx="40">
                  <c:v>38.662956091527519</c:v>
                </c:pt>
                <c:pt idx="41">
                  <c:v>38.853134328358202</c:v>
                </c:pt>
                <c:pt idx="42">
                  <c:v>36.175623268698061</c:v>
                </c:pt>
                <c:pt idx="43">
                  <c:v>36.198993851313588</c:v>
                </c:pt>
                <c:pt idx="44">
                  <c:v>46.00351123595506</c:v>
                </c:pt>
                <c:pt idx="45">
                  <c:v>46.871592539454809</c:v>
                </c:pt>
                <c:pt idx="46">
                  <c:v>39.083788706739526</c:v>
                </c:pt>
                <c:pt idx="47">
                  <c:v>37.862500000000004</c:v>
                </c:pt>
                <c:pt idx="48">
                  <c:v>33.61904761904762</c:v>
                </c:pt>
                <c:pt idx="49">
                  <c:v>38.326073805202661</c:v>
                </c:pt>
                <c:pt idx="50">
                  <c:v>37.505281690140848</c:v>
                </c:pt>
                <c:pt idx="51">
                  <c:v>35.172413793103452</c:v>
                </c:pt>
                <c:pt idx="52">
                  <c:v>33.055584687991612</c:v>
                </c:pt>
                <c:pt idx="53">
                  <c:v>42.303191489361701</c:v>
                </c:pt>
                <c:pt idx="54">
                  <c:v>41.556701030927833</c:v>
                </c:pt>
                <c:pt idx="55">
                  <c:v>39.957081545064376</c:v>
                </c:pt>
                <c:pt idx="56">
                  <c:v>23.460076045627378</c:v>
                </c:pt>
                <c:pt idx="57">
                  <c:v>25.950637597696421</c:v>
                </c:pt>
                <c:pt idx="58">
                  <c:v>32.551301684532923</c:v>
                </c:pt>
                <c:pt idx="59">
                  <c:v>35.201965065502179</c:v>
                </c:pt>
                <c:pt idx="60">
                  <c:v>33.418988648090817</c:v>
                </c:pt>
                <c:pt idx="61">
                  <c:v>38.360451306413303</c:v>
                </c:pt>
                <c:pt idx="62">
                  <c:v>38.039739027283517</c:v>
                </c:pt>
                <c:pt idx="63">
                  <c:v>29.309345794392524</c:v>
                </c:pt>
                <c:pt idx="64">
                  <c:v>40.032797029702969</c:v>
                </c:pt>
                <c:pt idx="65">
                  <c:v>41.558937823834199</c:v>
                </c:pt>
                <c:pt idx="66">
                  <c:v>41.165389527458494</c:v>
                </c:pt>
                <c:pt idx="67">
                  <c:v>39.173147023086273</c:v>
                </c:pt>
                <c:pt idx="68">
                  <c:v>39.638532110091738</c:v>
                </c:pt>
                <c:pt idx="69">
                  <c:v>38.149764150943398</c:v>
                </c:pt>
                <c:pt idx="70">
                  <c:v>30.754228855721397</c:v>
                </c:pt>
                <c:pt idx="71">
                  <c:v>35.971006253553156</c:v>
                </c:pt>
                <c:pt idx="72">
                  <c:v>38.191413237924863</c:v>
                </c:pt>
                <c:pt idx="73">
                  <c:v>38.079640718562878</c:v>
                </c:pt>
                <c:pt idx="74">
                  <c:v>37.073708647707484</c:v>
                </c:pt>
                <c:pt idx="75">
                  <c:v>36.728065078442768</c:v>
                </c:pt>
                <c:pt idx="76">
                  <c:v>38.314927184466022</c:v>
                </c:pt>
                <c:pt idx="77">
                  <c:v>31.735454997513674</c:v>
                </c:pt>
                <c:pt idx="78">
                  <c:v>36.633876600698486</c:v>
                </c:pt>
                <c:pt idx="79">
                  <c:v>35.823293172690761</c:v>
                </c:pt>
                <c:pt idx="80">
                  <c:v>31.114698795180722</c:v>
                </c:pt>
                <c:pt idx="81">
                  <c:v>40.492546583850931</c:v>
                </c:pt>
                <c:pt idx="82">
                  <c:v>35.03844071467244</c:v>
                </c:pt>
                <c:pt idx="84">
                  <c:v>36.127708095781074</c:v>
                </c:pt>
                <c:pt idx="85">
                  <c:v>39.080783353733167</c:v>
                </c:pt>
                <c:pt idx="86">
                  <c:v>40.329329962073324</c:v>
                </c:pt>
                <c:pt idx="95">
                  <c:v>21.830540037243949</c:v>
                </c:pt>
                <c:pt idx="96">
                  <c:v>14.6090564248459</c:v>
                </c:pt>
              </c:numCache>
            </c:numRef>
          </c:yVal>
        </c:ser>
        <c:ser>
          <c:idx val="2"/>
          <c:order val="2"/>
          <c:tx>
            <c:v>90</c:v>
          </c:tx>
          <c:spPr>
            <a:ln w="28575">
              <a:noFill/>
            </a:ln>
          </c:spPr>
          <c:xVal>
            <c:numRef>
              <c:f>'sample 90a'!$C$10:$C$115</c:f>
              <c:numCache>
                <c:formatCode>General</c:formatCode>
                <c:ptCount val="106"/>
                <c:pt idx="0">
                  <c:v>0.105</c:v>
                </c:pt>
                <c:pt idx="1">
                  <c:v>0.19</c:v>
                </c:pt>
                <c:pt idx="2">
                  <c:v>0.28000000000000003</c:v>
                </c:pt>
                <c:pt idx="3">
                  <c:v>0.151</c:v>
                </c:pt>
                <c:pt idx="4">
                  <c:v>0.182</c:v>
                </c:pt>
                <c:pt idx="5">
                  <c:v>0.17100000000000001</c:v>
                </c:pt>
                <c:pt idx="6">
                  <c:v>0.17899999999999999</c:v>
                </c:pt>
                <c:pt idx="7">
                  <c:v>0.129</c:v>
                </c:pt>
                <c:pt idx="8">
                  <c:v>0.26500000000000001</c:v>
                </c:pt>
                <c:pt idx="9">
                  <c:v>0.33</c:v>
                </c:pt>
                <c:pt idx="10">
                  <c:v>0.152</c:v>
                </c:pt>
                <c:pt idx="11">
                  <c:v>0.15</c:v>
                </c:pt>
                <c:pt idx="12">
                  <c:v>0.159</c:v>
                </c:pt>
                <c:pt idx="13">
                  <c:v>0.21199999999999999</c:v>
                </c:pt>
                <c:pt idx="14">
                  <c:v>0.14199999999999999</c:v>
                </c:pt>
                <c:pt idx="15">
                  <c:v>0.127</c:v>
                </c:pt>
                <c:pt idx="16">
                  <c:v>0.26800000000000002</c:v>
                </c:pt>
                <c:pt idx="17">
                  <c:v>0.19600000000000001</c:v>
                </c:pt>
                <c:pt idx="18">
                  <c:v>0.185</c:v>
                </c:pt>
                <c:pt idx="19">
                  <c:v>0.219</c:v>
                </c:pt>
                <c:pt idx="20">
                  <c:v>0.215</c:v>
                </c:pt>
                <c:pt idx="21">
                  <c:v>0.15</c:v>
                </c:pt>
                <c:pt idx="22">
                  <c:v>0.13600000000000001</c:v>
                </c:pt>
                <c:pt idx="23">
                  <c:v>0.14699999999999999</c:v>
                </c:pt>
                <c:pt idx="24">
                  <c:v>0.13</c:v>
                </c:pt>
                <c:pt idx="25">
                  <c:v>0.151</c:v>
                </c:pt>
                <c:pt idx="26">
                  <c:v>0.14199999999999999</c:v>
                </c:pt>
                <c:pt idx="27">
                  <c:v>0.219</c:v>
                </c:pt>
                <c:pt idx="28">
                  <c:v>0.26300000000000001</c:v>
                </c:pt>
                <c:pt idx="29">
                  <c:v>0.16200000000000001</c:v>
                </c:pt>
                <c:pt idx="30">
                  <c:v>0.152</c:v>
                </c:pt>
                <c:pt idx="31">
                  <c:v>0.17199999999999999</c:v>
                </c:pt>
                <c:pt idx="32">
                  <c:v>0.10299999999999999</c:v>
                </c:pt>
                <c:pt idx="33">
                  <c:v>1.637</c:v>
                </c:pt>
                <c:pt idx="34">
                  <c:v>0.91</c:v>
                </c:pt>
                <c:pt idx="35">
                  <c:v>0.114</c:v>
                </c:pt>
                <c:pt idx="36">
                  <c:v>0.25900000000000001</c:v>
                </c:pt>
                <c:pt idx="37">
                  <c:v>0.29899999999999999</c:v>
                </c:pt>
                <c:pt idx="38">
                  <c:v>0.16300000000000001</c:v>
                </c:pt>
                <c:pt idx="39">
                  <c:v>0.217</c:v>
                </c:pt>
                <c:pt idx="40">
                  <c:v>0.26400000000000001</c:v>
                </c:pt>
                <c:pt idx="41">
                  <c:v>0.191</c:v>
                </c:pt>
                <c:pt idx="42">
                  <c:v>0.247</c:v>
                </c:pt>
                <c:pt idx="43">
                  <c:v>0.28899999999999998</c:v>
                </c:pt>
                <c:pt idx="44">
                  <c:v>0.251</c:v>
                </c:pt>
                <c:pt idx="45">
                  <c:v>0.189</c:v>
                </c:pt>
                <c:pt idx="46">
                  <c:v>0.26600000000000001</c:v>
                </c:pt>
                <c:pt idx="47">
                  <c:v>0.20699999999999999</c:v>
                </c:pt>
                <c:pt idx="48">
                  <c:v>0.24299999999999999</c:v>
                </c:pt>
                <c:pt idx="49">
                  <c:v>0.253</c:v>
                </c:pt>
                <c:pt idx="51">
                  <c:v>0.13800000000000001</c:v>
                </c:pt>
                <c:pt idx="52">
                  <c:v>0.153</c:v>
                </c:pt>
                <c:pt idx="53">
                  <c:v>0.16700000000000001</c:v>
                </c:pt>
                <c:pt idx="54">
                  <c:v>0.157</c:v>
                </c:pt>
                <c:pt idx="55">
                  <c:v>0.155</c:v>
                </c:pt>
                <c:pt idx="56">
                  <c:v>0.15</c:v>
                </c:pt>
                <c:pt idx="57">
                  <c:v>0.17100000000000001</c:v>
                </c:pt>
                <c:pt idx="58">
                  <c:v>0.16800000000000001</c:v>
                </c:pt>
                <c:pt idx="59">
                  <c:v>0.14799999999999999</c:v>
                </c:pt>
                <c:pt idx="60">
                  <c:v>0.126</c:v>
                </c:pt>
                <c:pt idx="62">
                  <c:v>0.158</c:v>
                </c:pt>
                <c:pt idx="63">
                  <c:v>0.154</c:v>
                </c:pt>
                <c:pt idx="64">
                  <c:v>0.19800000000000001</c:v>
                </c:pt>
                <c:pt idx="65">
                  <c:v>0.33600000000000002</c:v>
                </c:pt>
                <c:pt idx="66">
                  <c:v>0.25900000000000001</c:v>
                </c:pt>
                <c:pt idx="67">
                  <c:v>0.186</c:v>
                </c:pt>
                <c:pt idx="68">
                  <c:v>0.16300000000000001</c:v>
                </c:pt>
                <c:pt idx="69">
                  <c:v>0.34799999999999998</c:v>
                </c:pt>
                <c:pt idx="70">
                  <c:v>0.32600000000000001</c:v>
                </c:pt>
                <c:pt idx="71">
                  <c:v>0.22</c:v>
                </c:pt>
                <c:pt idx="72">
                  <c:v>0.156</c:v>
                </c:pt>
                <c:pt idx="73">
                  <c:v>0.154</c:v>
                </c:pt>
                <c:pt idx="74">
                  <c:v>0.152</c:v>
                </c:pt>
                <c:pt idx="75">
                  <c:v>0.26100000000000001</c:v>
                </c:pt>
                <c:pt idx="76">
                  <c:v>0.151</c:v>
                </c:pt>
                <c:pt idx="77">
                  <c:v>0.17100000000000001</c:v>
                </c:pt>
                <c:pt idx="78">
                  <c:v>0.192</c:v>
                </c:pt>
                <c:pt idx="79">
                  <c:v>0.24299999999999999</c:v>
                </c:pt>
                <c:pt idx="80">
                  <c:v>0.20300000000000001</c:v>
                </c:pt>
                <c:pt idx="81">
                  <c:v>0.27</c:v>
                </c:pt>
                <c:pt idx="82">
                  <c:v>0.219</c:v>
                </c:pt>
                <c:pt idx="83">
                  <c:v>0.28699999999999998</c:v>
                </c:pt>
                <c:pt idx="84">
                  <c:v>0.27800000000000002</c:v>
                </c:pt>
                <c:pt idx="85">
                  <c:v>0.26400000000000001</c:v>
                </c:pt>
                <c:pt idx="86">
                  <c:v>0.20499999999999999</c:v>
                </c:pt>
                <c:pt idx="87">
                  <c:v>0.253</c:v>
                </c:pt>
                <c:pt idx="88">
                  <c:v>0.255</c:v>
                </c:pt>
                <c:pt idx="89">
                  <c:v>0.27300000000000002</c:v>
                </c:pt>
                <c:pt idx="90">
                  <c:v>0.21099999999999999</c:v>
                </c:pt>
                <c:pt idx="91">
                  <c:v>0.185</c:v>
                </c:pt>
                <c:pt idx="92">
                  <c:v>0.16200000000000001</c:v>
                </c:pt>
                <c:pt idx="93">
                  <c:v>0.14699999999999999</c:v>
                </c:pt>
                <c:pt idx="94">
                  <c:v>0.16300000000000001</c:v>
                </c:pt>
                <c:pt idx="95">
                  <c:v>0.23300000000000001</c:v>
                </c:pt>
                <c:pt idx="96">
                  <c:v>0.34100000000000003</c:v>
                </c:pt>
                <c:pt idx="97">
                  <c:v>0.112</c:v>
                </c:pt>
                <c:pt idx="98">
                  <c:v>0.126</c:v>
                </c:pt>
                <c:pt idx="99">
                  <c:v>0.13700000000000001</c:v>
                </c:pt>
                <c:pt idx="100">
                  <c:v>0.30599999999999999</c:v>
                </c:pt>
                <c:pt idx="101">
                  <c:v>0.30099999999999999</c:v>
                </c:pt>
                <c:pt idx="102">
                  <c:v>0.34499999999999997</c:v>
                </c:pt>
                <c:pt idx="103">
                  <c:v>0.152</c:v>
                </c:pt>
                <c:pt idx="104">
                  <c:v>0.14699999999999999</c:v>
                </c:pt>
                <c:pt idx="105">
                  <c:v>0.186</c:v>
                </c:pt>
              </c:numCache>
            </c:numRef>
          </c:xVal>
          <c:yVal>
            <c:numRef>
              <c:f>'sample 90a'!$M$10:$M$115</c:f>
              <c:numCache>
                <c:formatCode>General</c:formatCode>
                <c:ptCount val="106"/>
                <c:pt idx="0">
                  <c:v>43.974272173324309</c:v>
                </c:pt>
                <c:pt idx="1">
                  <c:v>44.208135593220334</c:v>
                </c:pt>
                <c:pt idx="2">
                  <c:v>42.557463672391016</c:v>
                </c:pt>
                <c:pt idx="3">
                  <c:v>47.788504053058219</c:v>
                </c:pt>
                <c:pt idx="4">
                  <c:v>49.060195635816399</c:v>
                </c:pt>
                <c:pt idx="5">
                  <c:v>47.321167883211672</c:v>
                </c:pt>
                <c:pt idx="6">
                  <c:v>49.641881638846733</c:v>
                </c:pt>
                <c:pt idx="7">
                  <c:v>50.336166924265846</c:v>
                </c:pt>
                <c:pt idx="8">
                  <c:v>43.633220338983044</c:v>
                </c:pt>
                <c:pt idx="9">
                  <c:v>40.740276035131743</c:v>
                </c:pt>
                <c:pt idx="10">
                  <c:v>52.091273018414725</c:v>
                </c:pt>
                <c:pt idx="11">
                  <c:v>50.545950155763236</c:v>
                </c:pt>
                <c:pt idx="12">
                  <c:v>50.194895591647338</c:v>
                </c:pt>
                <c:pt idx="13">
                  <c:v>44.690921690921691</c:v>
                </c:pt>
                <c:pt idx="14">
                  <c:v>51.464454976303315</c:v>
                </c:pt>
                <c:pt idx="15">
                  <c:v>49.333836858006038</c:v>
                </c:pt>
                <c:pt idx="16">
                  <c:v>42.216374269005854</c:v>
                </c:pt>
                <c:pt idx="17">
                  <c:v>43.093271152564967</c:v>
                </c:pt>
                <c:pt idx="18">
                  <c:v>42.884308510638299</c:v>
                </c:pt>
                <c:pt idx="19">
                  <c:v>47.547895500725694</c:v>
                </c:pt>
                <c:pt idx="20">
                  <c:v>47.173881673881674</c:v>
                </c:pt>
                <c:pt idx="21">
                  <c:v>52.241740531829159</c:v>
                </c:pt>
                <c:pt idx="22">
                  <c:v>43.717171717171716</c:v>
                </c:pt>
                <c:pt idx="23">
                  <c:v>43.760080645161288</c:v>
                </c:pt>
                <c:pt idx="24">
                  <c:v>53.230204081632642</c:v>
                </c:pt>
                <c:pt idx="25">
                  <c:v>50.599063962558496</c:v>
                </c:pt>
                <c:pt idx="26">
                  <c:v>47.555230431602048</c:v>
                </c:pt>
                <c:pt idx="27">
                  <c:v>44.300684931506851</c:v>
                </c:pt>
                <c:pt idx="28">
                  <c:v>40.997419354838705</c:v>
                </c:pt>
                <c:pt idx="29">
                  <c:v>40.620405576679339</c:v>
                </c:pt>
                <c:pt idx="30">
                  <c:v>48.776355421686752</c:v>
                </c:pt>
                <c:pt idx="31">
                  <c:v>46.11974340698503</c:v>
                </c:pt>
                <c:pt idx="32">
                  <c:v>23.16112716763006</c:v>
                </c:pt>
                <c:pt idx="33">
                  <c:v>38.077558804831533</c:v>
                </c:pt>
                <c:pt idx="34">
                  <c:v>40.813783962889332</c:v>
                </c:pt>
                <c:pt idx="35">
                  <c:v>43.35776149233844</c:v>
                </c:pt>
                <c:pt idx="36">
                  <c:v>42.54064771976207</c:v>
                </c:pt>
                <c:pt idx="37">
                  <c:v>39.755037783375315</c:v>
                </c:pt>
                <c:pt idx="38">
                  <c:v>43.559676331759945</c:v>
                </c:pt>
                <c:pt idx="39">
                  <c:v>43.683997299122211</c:v>
                </c:pt>
                <c:pt idx="40">
                  <c:v>41.275595621377981</c:v>
                </c:pt>
                <c:pt idx="41">
                  <c:v>44.874305555555559</c:v>
                </c:pt>
                <c:pt idx="42">
                  <c:v>42.893165228931657</c:v>
                </c:pt>
                <c:pt idx="43">
                  <c:v>42.409542743538772</c:v>
                </c:pt>
                <c:pt idx="44">
                  <c:v>43.733243060257273</c:v>
                </c:pt>
                <c:pt idx="45">
                  <c:v>42.039610389610388</c:v>
                </c:pt>
                <c:pt idx="46">
                  <c:v>39.395577395577398</c:v>
                </c:pt>
                <c:pt idx="47">
                  <c:v>38.206773618538328</c:v>
                </c:pt>
                <c:pt idx="48">
                  <c:v>41.537564766839374</c:v>
                </c:pt>
                <c:pt idx="49">
                  <c:v>42.968211920529804</c:v>
                </c:pt>
                <c:pt idx="51">
                  <c:v>46.682047584715214</c:v>
                </c:pt>
                <c:pt idx="52">
                  <c:v>50.250580046403719</c:v>
                </c:pt>
                <c:pt idx="53">
                  <c:v>49.777947932618687</c:v>
                </c:pt>
                <c:pt idx="54">
                  <c:v>47.347569955817377</c:v>
                </c:pt>
                <c:pt idx="55">
                  <c:v>50.199077632590317</c:v>
                </c:pt>
                <c:pt idx="56">
                  <c:v>48.747774480712167</c:v>
                </c:pt>
                <c:pt idx="57">
                  <c:v>45.745467224546729</c:v>
                </c:pt>
                <c:pt idx="58">
                  <c:v>47.906364301389907</c:v>
                </c:pt>
                <c:pt idx="59">
                  <c:v>46.543183440399709</c:v>
                </c:pt>
                <c:pt idx="60">
                  <c:v>45.634078212290504</c:v>
                </c:pt>
                <c:pt idx="62">
                  <c:v>47.848327137546462</c:v>
                </c:pt>
                <c:pt idx="63">
                  <c:v>50.401086113266096</c:v>
                </c:pt>
                <c:pt idx="64">
                  <c:v>41.528883183568674</c:v>
                </c:pt>
                <c:pt idx="65">
                  <c:v>38.771929824561404</c:v>
                </c:pt>
                <c:pt idx="66">
                  <c:v>43.281982585398524</c:v>
                </c:pt>
                <c:pt idx="67">
                  <c:v>45.338429464906184</c:v>
                </c:pt>
                <c:pt idx="68">
                  <c:v>46.162757640369577</c:v>
                </c:pt>
                <c:pt idx="69">
                  <c:v>42.790139906728847</c:v>
                </c:pt>
                <c:pt idx="70">
                  <c:v>40.291407222914067</c:v>
                </c:pt>
                <c:pt idx="71">
                  <c:v>41.986211424819437</c:v>
                </c:pt>
                <c:pt idx="72">
                  <c:v>46.509649749821293</c:v>
                </c:pt>
                <c:pt idx="73">
                  <c:v>48.699999999999996</c:v>
                </c:pt>
                <c:pt idx="74">
                  <c:v>49.583713850837142</c:v>
                </c:pt>
                <c:pt idx="75">
                  <c:v>42.889259506337552</c:v>
                </c:pt>
                <c:pt idx="76">
                  <c:v>53.224856909239563</c:v>
                </c:pt>
                <c:pt idx="77">
                  <c:v>52.097032878909381</c:v>
                </c:pt>
                <c:pt idx="78">
                  <c:v>50.926042486231317</c:v>
                </c:pt>
                <c:pt idx="79">
                  <c:v>43.051436205744814</c:v>
                </c:pt>
                <c:pt idx="80">
                  <c:v>45.049552649690291</c:v>
                </c:pt>
                <c:pt idx="81">
                  <c:v>44.604810996563579</c:v>
                </c:pt>
                <c:pt idx="82">
                  <c:v>41.283333333333331</c:v>
                </c:pt>
                <c:pt idx="83">
                  <c:v>44.829537612146304</c:v>
                </c:pt>
                <c:pt idx="84">
                  <c:v>44.028416779431666</c:v>
                </c:pt>
                <c:pt idx="85">
                  <c:v>42.766336633663364</c:v>
                </c:pt>
                <c:pt idx="86">
                  <c:v>41.773885350318466</c:v>
                </c:pt>
                <c:pt idx="87">
                  <c:v>44.158730158730158</c:v>
                </c:pt>
                <c:pt idx="88">
                  <c:v>43.036914963744238</c:v>
                </c:pt>
                <c:pt idx="89">
                  <c:v>41.743005855562792</c:v>
                </c:pt>
                <c:pt idx="90">
                  <c:v>45.339398180545842</c:v>
                </c:pt>
                <c:pt idx="91">
                  <c:v>50.110254433307631</c:v>
                </c:pt>
                <c:pt idx="92">
                  <c:v>50.113740458015265</c:v>
                </c:pt>
                <c:pt idx="93">
                  <c:v>49.00975975975976</c:v>
                </c:pt>
                <c:pt idx="94">
                  <c:v>52.334405144694536</c:v>
                </c:pt>
                <c:pt idx="95">
                  <c:v>42.876739562624252</c:v>
                </c:pt>
                <c:pt idx="96">
                  <c:v>38.559473998804542</c:v>
                </c:pt>
                <c:pt idx="97">
                  <c:v>51.246875000000003</c:v>
                </c:pt>
                <c:pt idx="98">
                  <c:v>53.839108910891092</c:v>
                </c:pt>
                <c:pt idx="99">
                  <c:v>41.710897435897436</c:v>
                </c:pt>
                <c:pt idx="100">
                  <c:v>36.835443037974684</c:v>
                </c:pt>
                <c:pt idx="101">
                  <c:v>44.156593406593409</c:v>
                </c:pt>
                <c:pt idx="102">
                  <c:v>44.142270861833104</c:v>
                </c:pt>
                <c:pt idx="103">
                  <c:v>50.942610062893088</c:v>
                </c:pt>
                <c:pt idx="104">
                  <c:v>48.526946107784426</c:v>
                </c:pt>
                <c:pt idx="105">
                  <c:v>47.12244897959183</c:v>
                </c:pt>
              </c:numCache>
            </c:numRef>
          </c:yVal>
        </c:ser>
        <c:axId val="55804288"/>
        <c:axId val="55805824"/>
      </c:scatterChart>
      <c:valAx>
        <c:axId val="55804288"/>
        <c:scaling>
          <c:orientation val="minMax"/>
        </c:scaling>
        <c:axPos val="b"/>
        <c:numFmt formatCode="General" sourceLinked="1"/>
        <c:tickLblPos val="nextTo"/>
        <c:crossAx val="55805824"/>
        <c:crosses val="autoZero"/>
        <c:crossBetween val="midCat"/>
      </c:valAx>
      <c:valAx>
        <c:axId val="55805824"/>
        <c:scaling>
          <c:orientation val="minMax"/>
        </c:scaling>
        <c:axPos val="l"/>
        <c:majorGridlines/>
        <c:numFmt formatCode="General" sourceLinked="1"/>
        <c:tickLblPos val="nextTo"/>
        <c:crossAx val="5580428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microprobe!$E$7:$E$28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microprobe!$G$7:$G$28</c:f>
              <c:numCache>
                <c:formatCode>General</c:formatCode>
                <c:ptCount val="22"/>
                <c:pt idx="0">
                  <c:v>0.152</c:v>
                </c:pt>
                <c:pt idx="1">
                  <c:v>0.14699999999999999</c:v>
                </c:pt>
                <c:pt idx="2">
                  <c:v>3.5000000000000003E-2</c:v>
                </c:pt>
                <c:pt idx="3">
                  <c:v>9.2999999999999999E-2</c:v>
                </c:pt>
                <c:pt idx="4">
                  <c:v>0.39100000000000001</c:v>
                </c:pt>
                <c:pt idx="5">
                  <c:v>0.46800000000000003</c:v>
                </c:pt>
                <c:pt idx="6">
                  <c:v>0.14599999999999999</c:v>
                </c:pt>
                <c:pt idx="7">
                  <c:v>0.182</c:v>
                </c:pt>
                <c:pt idx="8">
                  <c:v>9.8000000000000004E-2</c:v>
                </c:pt>
                <c:pt idx="9">
                  <c:v>0.16600000000000001</c:v>
                </c:pt>
                <c:pt idx="10">
                  <c:v>0.08</c:v>
                </c:pt>
                <c:pt idx="11">
                  <c:v>0.105</c:v>
                </c:pt>
                <c:pt idx="12">
                  <c:v>0.151</c:v>
                </c:pt>
                <c:pt idx="13">
                  <c:v>1.425</c:v>
                </c:pt>
                <c:pt idx="14">
                  <c:v>1.62</c:v>
                </c:pt>
                <c:pt idx="15">
                  <c:v>0.04</c:v>
                </c:pt>
                <c:pt idx="16">
                  <c:v>0.107</c:v>
                </c:pt>
                <c:pt idx="17">
                  <c:v>0.113</c:v>
                </c:pt>
                <c:pt idx="18">
                  <c:v>0.14699999999999999</c:v>
                </c:pt>
                <c:pt idx="19">
                  <c:v>0.152</c:v>
                </c:pt>
                <c:pt idx="20">
                  <c:v>0.14000000000000001</c:v>
                </c:pt>
                <c:pt idx="21">
                  <c:v>0.20699999999999999</c:v>
                </c:pt>
              </c:numCache>
            </c:numRef>
          </c:yVal>
        </c:ser>
        <c:ser>
          <c:idx val="1"/>
          <c:order val="1"/>
          <c:tx>
            <c:v>138</c:v>
          </c:tx>
          <c:spPr>
            <a:ln w="28575">
              <a:noFill/>
            </a:ln>
          </c:spPr>
          <c:xVal>
            <c:numRef>
              <c:f>'sample 138B'!$D$3:$D$99</c:f>
              <c:numCache>
                <c:formatCode>General</c:formatCode>
                <c:ptCount val="9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  <c:pt idx="95">
                  <c:v>2.2509999999999999</c:v>
                </c:pt>
                <c:pt idx="96">
                  <c:v>0.79900000000000004</c:v>
                </c:pt>
              </c:numCache>
            </c:numRef>
          </c:xVal>
          <c:yVal>
            <c:numRef>
              <c:f>'sample 138B'!$F$3:$F$99</c:f>
              <c:numCache>
                <c:formatCode>General</c:formatCode>
                <c:ptCount val="9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  <c:pt idx="95">
                  <c:v>2.9889999999999999</c:v>
                </c:pt>
                <c:pt idx="96">
                  <c:v>1.0649999999999999</c:v>
                </c:pt>
              </c:numCache>
            </c:numRef>
          </c:yVal>
        </c:ser>
        <c:ser>
          <c:idx val="2"/>
          <c:order val="2"/>
          <c:tx>
            <c:v>90</c:v>
          </c:tx>
          <c:spPr>
            <a:ln w="28575">
              <a:noFill/>
            </a:ln>
          </c:spPr>
          <c:xVal>
            <c:numRef>
              <c:f>'sample 90a'!$C$10:$C$115</c:f>
              <c:numCache>
                <c:formatCode>General</c:formatCode>
                <c:ptCount val="106"/>
                <c:pt idx="0">
                  <c:v>0.105</c:v>
                </c:pt>
                <c:pt idx="1">
                  <c:v>0.19</c:v>
                </c:pt>
                <c:pt idx="2">
                  <c:v>0.28000000000000003</c:v>
                </c:pt>
                <c:pt idx="3">
                  <c:v>0.151</c:v>
                </c:pt>
                <c:pt idx="4">
                  <c:v>0.182</c:v>
                </c:pt>
                <c:pt idx="5">
                  <c:v>0.17100000000000001</c:v>
                </c:pt>
                <c:pt idx="6">
                  <c:v>0.17899999999999999</c:v>
                </c:pt>
                <c:pt idx="7">
                  <c:v>0.129</c:v>
                </c:pt>
                <c:pt idx="8">
                  <c:v>0.26500000000000001</c:v>
                </c:pt>
                <c:pt idx="9">
                  <c:v>0.33</c:v>
                </c:pt>
                <c:pt idx="10">
                  <c:v>0.152</c:v>
                </c:pt>
                <c:pt idx="11">
                  <c:v>0.15</c:v>
                </c:pt>
                <c:pt idx="12">
                  <c:v>0.159</c:v>
                </c:pt>
                <c:pt idx="13">
                  <c:v>0.21199999999999999</c:v>
                </c:pt>
                <c:pt idx="14">
                  <c:v>0.14199999999999999</c:v>
                </c:pt>
                <c:pt idx="15">
                  <c:v>0.127</c:v>
                </c:pt>
                <c:pt idx="16">
                  <c:v>0.26800000000000002</c:v>
                </c:pt>
                <c:pt idx="17">
                  <c:v>0.19600000000000001</c:v>
                </c:pt>
                <c:pt idx="18">
                  <c:v>0.185</c:v>
                </c:pt>
                <c:pt idx="19">
                  <c:v>0.219</c:v>
                </c:pt>
                <c:pt idx="20">
                  <c:v>0.215</c:v>
                </c:pt>
                <c:pt idx="21">
                  <c:v>0.15</c:v>
                </c:pt>
                <c:pt idx="22">
                  <c:v>0.13600000000000001</c:v>
                </c:pt>
                <c:pt idx="23">
                  <c:v>0.14699999999999999</c:v>
                </c:pt>
                <c:pt idx="24">
                  <c:v>0.13</c:v>
                </c:pt>
                <c:pt idx="25">
                  <c:v>0.151</c:v>
                </c:pt>
                <c:pt idx="26">
                  <c:v>0.14199999999999999</c:v>
                </c:pt>
                <c:pt idx="27">
                  <c:v>0.219</c:v>
                </c:pt>
                <c:pt idx="28">
                  <c:v>0.26300000000000001</c:v>
                </c:pt>
                <c:pt idx="29">
                  <c:v>0.16200000000000001</c:v>
                </c:pt>
                <c:pt idx="30">
                  <c:v>0.152</c:v>
                </c:pt>
                <c:pt idx="31">
                  <c:v>0.17199999999999999</c:v>
                </c:pt>
                <c:pt idx="32">
                  <c:v>0.10299999999999999</c:v>
                </c:pt>
                <c:pt idx="33">
                  <c:v>1.637</c:v>
                </c:pt>
                <c:pt idx="34">
                  <c:v>0.91</c:v>
                </c:pt>
                <c:pt idx="35">
                  <c:v>0.114</c:v>
                </c:pt>
                <c:pt idx="36">
                  <c:v>0.25900000000000001</c:v>
                </c:pt>
                <c:pt idx="37">
                  <c:v>0.29899999999999999</c:v>
                </c:pt>
                <c:pt idx="38">
                  <c:v>0.16300000000000001</c:v>
                </c:pt>
                <c:pt idx="39">
                  <c:v>0.217</c:v>
                </c:pt>
                <c:pt idx="40">
                  <c:v>0.26400000000000001</c:v>
                </c:pt>
                <c:pt idx="41">
                  <c:v>0.191</c:v>
                </c:pt>
                <c:pt idx="42">
                  <c:v>0.247</c:v>
                </c:pt>
                <c:pt idx="43">
                  <c:v>0.28899999999999998</c:v>
                </c:pt>
                <c:pt idx="44">
                  <c:v>0.251</c:v>
                </c:pt>
                <c:pt idx="45">
                  <c:v>0.189</c:v>
                </c:pt>
                <c:pt idx="46">
                  <c:v>0.26600000000000001</c:v>
                </c:pt>
                <c:pt idx="47">
                  <c:v>0.20699999999999999</c:v>
                </c:pt>
                <c:pt idx="48">
                  <c:v>0.24299999999999999</c:v>
                </c:pt>
                <c:pt idx="49">
                  <c:v>0.253</c:v>
                </c:pt>
                <c:pt idx="51">
                  <c:v>0.13800000000000001</c:v>
                </c:pt>
                <c:pt idx="52">
                  <c:v>0.153</c:v>
                </c:pt>
                <c:pt idx="53">
                  <c:v>0.16700000000000001</c:v>
                </c:pt>
                <c:pt idx="54">
                  <c:v>0.157</c:v>
                </c:pt>
                <c:pt idx="55">
                  <c:v>0.155</c:v>
                </c:pt>
                <c:pt idx="56">
                  <c:v>0.15</c:v>
                </c:pt>
                <c:pt idx="57">
                  <c:v>0.17100000000000001</c:v>
                </c:pt>
                <c:pt idx="58">
                  <c:v>0.16800000000000001</c:v>
                </c:pt>
                <c:pt idx="59">
                  <c:v>0.14799999999999999</c:v>
                </c:pt>
                <c:pt idx="60">
                  <c:v>0.126</c:v>
                </c:pt>
                <c:pt idx="62">
                  <c:v>0.158</c:v>
                </c:pt>
                <c:pt idx="63">
                  <c:v>0.154</c:v>
                </c:pt>
                <c:pt idx="64">
                  <c:v>0.19800000000000001</c:v>
                </c:pt>
                <c:pt idx="65">
                  <c:v>0.33600000000000002</c:v>
                </c:pt>
                <c:pt idx="66">
                  <c:v>0.25900000000000001</c:v>
                </c:pt>
                <c:pt idx="67">
                  <c:v>0.186</c:v>
                </c:pt>
                <c:pt idx="68">
                  <c:v>0.16300000000000001</c:v>
                </c:pt>
                <c:pt idx="69">
                  <c:v>0.34799999999999998</c:v>
                </c:pt>
                <c:pt idx="70">
                  <c:v>0.32600000000000001</c:v>
                </c:pt>
                <c:pt idx="71">
                  <c:v>0.22</c:v>
                </c:pt>
                <c:pt idx="72">
                  <c:v>0.156</c:v>
                </c:pt>
                <c:pt idx="73">
                  <c:v>0.154</c:v>
                </c:pt>
                <c:pt idx="74">
                  <c:v>0.152</c:v>
                </c:pt>
                <c:pt idx="75">
                  <c:v>0.26100000000000001</c:v>
                </c:pt>
                <c:pt idx="76">
                  <c:v>0.151</c:v>
                </c:pt>
                <c:pt idx="77">
                  <c:v>0.17100000000000001</c:v>
                </c:pt>
                <c:pt idx="78">
                  <c:v>0.192</c:v>
                </c:pt>
                <c:pt idx="79">
                  <c:v>0.24299999999999999</c:v>
                </c:pt>
                <c:pt idx="80">
                  <c:v>0.20300000000000001</c:v>
                </c:pt>
                <c:pt idx="81">
                  <c:v>0.27</c:v>
                </c:pt>
                <c:pt idx="82">
                  <c:v>0.219</c:v>
                </c:pt>
                <c:pt idx="83">
                  <c:v>0.28699999999999998</c:v>
                </c:pt>
                <c:pt idx="84">
                  <c:v>0.27800000000000002</c:v>
                </c:pt>
                <c:pt idx="85">
                  <c:v>0.26400000000000001</c:v>
                </c:pt>
                <c:pt idx="86">
                  <c:v>0.20499999999999999</c:v>
                </c:pt>
                <c:pt idx="87">
                  <c:v>0.253</c:v>
                </c:pt>
                <c:pt idx="88">
                  <c:v>0.255</c:v>
                </c:pt>
                <c:pt idx="89">
                  <c:v>0.27300000000000002</c:v>
                </c:pt>
                <c:pt idx="90">
                  <c:v>0.21099999999999999</c:v>
                </c:pt>
                <c:pt idx="91">
                  <c:v>0.185</c:v>
                </c:pt>
                <c:pt idx="92">
                  <c:v>0.16200000000000001</c:v>
                </c:pt>
                <c:pt idx="93">
                  <c:v>0.14699999999999999</c:v>
                </c:pt>
                <c:pt idx="94">
                  <c:v>0.16300000000000001</c:v>
                </c:pt>
                <c:pt idx="95">
                  <c:v>0.23300000000000001</c:v>
                </c:pt>
                <c:pt idx="96">
                  <c:v>0.34100000000000003</c:v>
                </c:pt>
                <c:pt idx="97">
                  <c:v>0.112</c:v>
                </c:pt>
                <c:pt idx="98">
                  <c:v>0.126</c:v>
                </c:pt>
                <c:pt idx="99">
                  <c:v>0.13700000000000001</c:v>
                </c:pt>
                <c:pt idx="100">
                  <c:v>0.30599999999999999</c:v>
                </c:pt>
                <c:pt idx="101">
                  <c:v>0.30099999999999999</c:v>
                </c:pt>
                <c:pt idx="102">
                  <c:v>0.34499999999999997</c:v>
                </c:pt>
                <c:pt idx="103">
                  <c:v>0.152</c:v>
                </c:pt>
                <c:pt idx="104">
                  <c:v>0.14699999999999999</c:v>
                </c:pt>
                <c:pt idx="105">
                  <c:v>0.186</c:v>
                </c:pt>
              </c:numCache>
            </c:numRef>
          </c:xVal>
          <c:yVal>
            <c:numRef>
              <c:f>'sample 90a'!$E$10:$E$115</c:f>
              <c:numCache>
                <c:formatCode>General</c:formatCode>
                <c:ptCount val="106"/>
                <c:pt idx="0">
                  <c:v>0.153</c:v>
                </c:pt>
                <c:pt idx="1">
                  <c:v>0.255</c:v>
                </c:pt>
                <c:pt idx="2">
                  <c:v>0.40400000000000003</c:v>
                </c:pt>
                <c:pt idx="3">
                  <c:v>0.38100000000000001</c:v>
                </c:pt>
                <c:pt idx="4">
                  <c:v>0.41899999999999998</c:v>
                </c:pt>
                <c:pt idx="5">
                  <c:v>0.4</c:v>
                </c:pt>
                <c:pt idx="6">
                  <c:v>0.28999999999999998</c:v>
                </c:pt>
                <c:pt idx="7">
                  <c:v>0.19400000000000001</c:v>
                </c:pt>
                <c:pt idx="8">
                  <c:v>0.42499999999999999</c:v>
                </c:pt>
                <c:pt idx="9">
                  <c:v>0.48599999999999999</c:v>
                </c:pt>
                <c:pt idx="10">
                  <c:v>0.25</c:v>
                </c:pt>
                <c:pt idx="11">
                  <c:v>0.20899999999999999</c:v>
                </c:pt>
                <c:pt idx="12">
                  <c:v>0.22700000000000001</c:v>
                </c:pt>
                <c:pt idx="13">
                  <c:v>0.44400000000000001</c:v>
                </c:pt>
                <c:pt idx="14">
                  <c:v>0.35699999999999998</c:v>
                </c:pt>
                <c:pt idx="15">
                  <c:v>0.17799999999999999</c:v>
                </c:pt>
                <c:pt idx="16">
                  <c:v>0.34300000000000003</c:v>
                </c:pt>
                <c:pt idx="17">
                  <c:v>0.28999999999999998</c:v>
                </c:pt>
                <c:pt idx="18">
                  <c:v>0.26700000000000002</c:v>
                </c:pt>
                <c:pt idx="19">
                  <c:v>0.46800000000000003</c:v>
                </c:pt>
                <c:pt idx="20">
                  <c:v>0.32300000000000001</c:v>
                </c:pt>
                <c:pt idx="21">
                  <c:v>0.38900000000000001</c:v>
                </c:pt>
                <c:pt idx="22">
                  <c:v>0.29399999999999998</c:v>
                </c:pt>
                <c:pt idx="23">
                  <c:v>0.217</c:v>
                </c:pt>
                <c:pt idx="24">
                  <c:v>0.193</c:v>
                </c:pt>
                <c:pt idx="25">
                  <c:v>0.254</c:v>
                </c:pt>
                <c:pt idx="26">
                  <c:v>0.21199999999999999</c:v>
                </c:pt>
                <c:pt idx="27">
                  <c:v>0.28799999999999998</c:v>
                </c:pt>
                <c:pt idx="28">
                  <c:v>0.38</c:v>
                </c:pt>
                <c:pt idx="29">
                  <c:v>0.23899999999999999</c:v>
                </c:pt>
                <c:pt idx="30">
                  <c:v>0.248</c:v>
                </c:pt>
                <c:pt idx="31">
                  <c:v>0.193</c:v>
                </c:pt>
                <c:pt idx="32">
                  <c:v>0.13400000000000001</c:v>
                </c:pt>
                <c:pt idx="33">
                  <c:v>2.5569999999999999</c:v>
                </c:pt>
                <c:pt idx="34">
                  <c:v>1.6639999999999999</c:v>
                </c:pt>
                <c:pt idx="35">
                  <c:v>0.151</c:v>
                </c:pt>
                <c:pt idx="36">
                  <c:v>0.39</c:v>
                </c:pt>
                <c:pt idx="37">
                  <c:v>0.46500000000000002</c:v>
                </c:pt>
                <c:pt idx="38">
                  <c:v>0.253</c:v>
                </c:pt>
                <c:pt idx="39">
                  <c:v>0.32700000000000001</c:v>
                </c:pt>
                <c:pt idx="40">
                  <c:v>0.373</c:v>
                </c:pt>
                <c:pt idx="41">
                  <c:v>0.43099999999999999</c:v>
                </c:pt>
                <c:pt idx="42">
                  <c:v>0.34399999999999997</c:v>
                </c:pt>
                <c:pt idx="43">
                  <c:v>0.42399999999999999</c:v>
                </c:pt>
                <c:pt idx="44">
                  <c:v>0.34399999999999997</c:v>
                </c:pt>
                <c:pt idx="45">
                  <c:v>0.30499999999999999</c:v>
                </c:pt>
                <c:pt idx="46">
                  <c:v>0.39800000000000002</c:v>
                </c:pt>
                <c:pt idx="47">
                  <c:v>0.32300000000000001</c:v>
                </c:pt>
                <c:pt idx="48">
                  <c:v>0.36699999999999999</c:v>
                </c:pt>
                <c:pt idx="49">
                  <c:v>0.39700000000000002</c:v>
                </c:pt>
                <c:pt idx="51">
                  <c:v>0.19600000000000001</c:v>
                </c:pt>
                <c:pt idx="52">
                  <c:v>0.378</c:v>
                </c:pt>
                <c:pt idx="53">
                  <c:v>0.39400000000000002</c:v>
                </c:pt>
                <c:pt idx="54">
                  <c:v>0.36799999999999999</c:v>
                </c:pt>
                <c:pt idx="55">
                  <c:v>0.38500000000000001</c:v>
                </c:pt>
                <c:pt idx="56">
                  <c:v>0.22</c:v>
                </c:pt>
                <c:pt idx="57">
                  <c:v>0.251</c:v>
                </c:pt>
                <c:pt idx="58">
                  <c:v>0.17699999999999999</c:v>
                </c:pt>
                <c:pt idx="59">
                  <c:v>0.155</c:v>
                </c:pt>
                <c:pt idx="60">
                  <c:v>0.182</c:v>
                </c:pt>
                <c:pt idx="62">
                  <c:v>0.377</c:v>
                </c:pt>
                <c:pt idx="63">
                  <c:v>0.37</c:v>
                </c:pt>
                <c:pt idx="64">
                  <c:v>0.29899999999999999</c:v>
                </c:pt>
                <c:pt idx="65">
                  <c:v>0.505</c:v>
                </c:pt>
                <c:pt idx="66">
                  <c:v>0.55800000000000005</c:v>
                </c:pt>
                <c:pt idx="67">
                  <c:v>0.26400000000000001</c:v>
                </c:pt>
                <c:pt idx="68">
                  <c:v>0.26300000000000001</c:v>
                </c:pt>
                <c:pt idx="69">
                  <c:v>0.33600000000000002</c:v>
                </c:pt>
                <c:pt idx="70">
                  <c:v>0.47099999999999997</c:v>
                </c:pt>
                <c:pt idx="71">
                  <c:v>0.48099999999999998</c:v>
                </c:pt>
                <c:pt idx="72">
                  <c:v>0.21199999999999999</c:v>
                </c:pt>
                <c:pt idx="73">
                  <c:v>0.247</c:v>
                </c:pt>
                <c:pt idx="74">
                  <c:v>0.23300000000000001</c:v>
                </c:pt>
                <c:pt idx="75">
                  <c:v>0.41</c:v>
                </c:pt>
                <c:pt idx="76">
                  <c:v>0.38</c:v>
                </c:pt>
                <c:pt idx="77">
                  <c:v>0.28799999999999998</c:v>
                </c:pt>
                <c:pt idx="78">
                  <c:v>0.29699999999999999</c:v>
                </c:pt>
                <c:pt idx="79">
                  <c:v>0.38700000000000001</c:v>
                </c:pt>
                <c:pt idx="80">
                  <c:v>0.26800000000000002</c:v>
                </c:pt>
                <c:pt idx="81">
                  <c:v>0.42699999999999999</c:v>
                </c:pt>
                <c:pt idx="82">
                  <c:v>0.32500000000000001</c:v>
                </c:pt>
                <c:pt idx="83">
                  <c:v>0.42599999999999999</c:v>
                </c:pt>
                <c:pt idx="84">
                  <c:v>0.40300000000000002</c:v>
                </c:pt>
                <c:pt idx="85">
                  <c:v>0.38200000000000001</c:v>
                </c:pt>
                <c:pt idx="86">
                  <c:v>0.308</c:v>
                </c:pt>
                <c:pt idx="87">
                  <c:v>0.504</c:v>
                </c:pt>
                <c:pt idx="88">
                  <c:v>0.38600000000000001</c:v>
                </c:pt>
                <c:pt idx="89">
                  <c:v>0.40799999999999997</c:v>
                </c:pt>
                <c:pt idx="90">
                  <c:v>0.33200000000000002</c:v>
                </c:pt>
                <c:pt idx="91">
                  <c:v>0.255</c:v>
                </c:pt>
                <c:pt idx="92">
                  <c:v>0.245</c:v>
                </c:pt>
                <c:pt idx="93">
                  <c:v>0.33700000000000002</c:v>
                </c:pt>
                <c:pt idx="94">
                  <c:v>0.26900000000000002</c:v>
                </c:pt>
                <c:pt idx="95">
                  <c:v>0.34100000000000003</c:v>
                </c:pt>
                <c:pt idx="96">
                  <c:v>0.49099999999999999</c:v>
                </c:pt>
                <c:pt idx="97">
                  <c:v>0.182</c:v>
                </c:pt>
                <c:pt idx="98">
                  <c:v>0.19900000000000001</c:v>
                </c:pt>
                <c:pt idx="99">
                  <c:v>0.23599999999999999</c:v>
                </c:pt>
                <c:pt idx="100">
                  <c:v>0.40400000000000003</c:v>
                </c:pt>
                <c:pt idx="101">
                  <c:v>0.63200000000000001</c:v>
                </c:pt>
                <c:pt idx="102">
                  <c:v>0.55500000000000005</c:v>
                </c:pt>
                <c:pt idx="103">
                  <c:v>0.38400000000000001</c:v>
                </c:pt>
                <c:pt idx="104">
                  <c:v>0.373</c:v>
                </c:pt>
                <c:pt idx="105">
                  <c:v>0.42799999999999999</c:v>
                </c:pt>
              </c:numCache>
            </c:numRef>
          </c:yVal>
        </c:ser>
        <c:axId val="56564352"/>
        <c:axId val="56578432"/>
      </c:scatterChart>
      <c:valAx>
        <c:axId val="56564352"/>
        <c:scaling>
          <c:orientation val="minMax"/>
        </c:scaling>
        <c:axPos val="b"/>
        <c:numFmt formatCode="General" sourceLinked="1"/>
        <c:tickLblPos val="nextTo"/>
        <c:crossAx val="56578432"/>
        <c:crosses val="autoZero"/>
        <c:crossBetween val="midCat"/>
      </c:valAx>
      <c:valAx>
        <c:axId val="56578432"/>
        <c:scaling>
          <c:orientation val="minMax"/>
        </c:scaling>
        <c:axPos val="l"/>
        <c:majorGridlines/>
        <c:numFmt formatCode="General" sourceLinked="1"/>
        <c:tickLblPos val="nextTo"/>
        <c:crossAx val="5656435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xVal>
            <c:numRef>
              <c:f>'sample 138B'!$D$3:$D$99</c:f>
              <c:numCache>
                <c:formatCode>General</c:formatCode>
                <c:ptCount val="9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  <c:pt idx="95">
                  <c:v>2.2509999999999999</c:v>
                </c:pt>
                <c:pt idx="96">
                  <c:v>0.79900000000000004</c:v>
                </c:pt>
              </c:numCache>
            </c:numRef>
          </c:xVal>
          <c:yVal>
            <c:numRef>
              <c:f>'sample 138B'!$N$3:$N$99</c:f>
              <c:numCache>
                <c:formatCode>0.0</c:formatCode>
                <c:ptCount val="97"/>
                <c:pt idx="0" formatCode="General">
                  <c:v>5.652568344109568</c:v>
                </c:pt>
                <c:pt idx="3" formatCode="General">
                  <c:v>5.4942799558797333</c:v>
                </c:pt>
                <c:pt idx="6" formatCode="General">
                  <c:v>5.5407178741929783</c:v>
                </c:pt>
                <c:pt idx="10" formatCode="General">
                  <c:v>5.1782025118743604</c:v>
                </c:pt>
                <c:pt idx="12" formatCode="General">
                  <c:v>5.5057646023443567</c:v>
                </c:pt>
                <c:pt idx="16" formatCode="General">
                  <c:v>5.9306965215359924</c:v>
                </c:pt>
                <c:pt idx="22" formatCode="General">
                  <c:v>5.366950179858577</c:v>
                </c:pt>
                <c:pt idx="27" formatCode="General">
                  <c:v>5.8038660779700422</c:v>
                </c:pt>
                <c:pt idx="29" formatCode="General">
                  <c:v>5.4118901008071134</c:v>
                </c:pt>
                <c:pt idx="31" formatCode="General">
                  <c:v>5.7005042597882039</c:v>
                </c:pt>
                <c:pt idx="33" formatCode="General">
                  <c:v>5.3679488447686481</c:v>
                </c:pt>
                <c:pt idx="35" formatCode="General">
                  <c:v>4.9135563107325879</c:v>
                </c:pt>
                <c:pt idx="36" formatCode="General">
                  <c:v>4.8151878171006501</c:v>
                </c:pt>
                <c:pt idx="40" formatCode="General">
                  <c:v>4.6364267982160072</c:v>
                </c:pt>
                <c:pt idx="51" formatCode="General">
                  <c:v>5.4613240138505716</c:v>
                </c:pt>
                <c:pt idx="59" formatCode="General">
                  <c:v>4.8825976985236821</c:v>
                </c:pt>
                <c:pt idx="68" formatCode="General">
                  <c:v>5.452835362115934</c:v>
                </c:pt>
                <c:pt idx="71" formatCode="General">
                  <c:v>5.6500716818346746</c:v>
                </c:pt>
                <c:pt idx="74" formatCode="General">
                  <c:v>5.2655856914966535</c:v>
                </c:pt>
                <c:pt idx="80" formatCode="General">
                  <c:v>5.6540663414746177</c:v>
                </c:pt>
                <c:pt idx="81" formatCode="General">
                  <c:v>5.7479408430117473</c:v>
                </c:pt>
                <c:pt idx="84" formatCode="General">
                  <c:v>5.5112572593490086</c:v>
                </c:pt>
                <c:pt idx="86" formatCode="General">
                  <c:v>5.2206457705480034</c:v>
                </c:pt>
                <c:pt idx="87">
                  <c:v>5.1994974665057399</c:v>
                </c:pt>
                <c:pt idx="88">
                  <c:v>5.4624694319803853</c:v>
                </c:pt>
                <c:pt idx="89">
                  <c:v>5.1841739121264636</c:v>
                </c:pt>
                <c:pt idx="90">
                  <c:v>5.7007259871665523</c:v>
                </c:pt>
                <c:pt idx="91">
                  <c:v>5.5366156628473746</c:v>
                </c:pt>
                <c:pt idx="92">
                  <c:v>5.5727001618696343</c:v>
                </c:pt>
                <c:pt idx="93">
                  <c:v>4.7832899572391092</c:v>
                </c:pt>
              </c:numCache>
            </c:numRef>
          </c:yVal>
        </c:ser>
        <c:ser>
          <c:idx val="2"/>
          <c:order val="2"/>
          <c:spPr>
            <a:ln w="28575">
              <a:noFill/>
            </a:ln>
          </c:spPr>
          <c:xVal>
            <c:numRef>
              <c:f>'sample 138B'!$D$102:$D$123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2.7E-2</c:v>
                </c:pt>
                <c:pt idx="4">
                  <c:v>0.14299999999999999</c:v>
                </c:pt>
                <c:pt idx="5">
                  <c:v>0.156</c:v>
                </c:pt>
                <c:pt idx="6">
                  <c:v>8.5000000000000006E-2</c:v>
                </c:pt>
                <c:pt idx="7">
                  <c:v>2.7E-2</c:v>
                </c:pt>
                <c:pt idx="8">
                  <c:v>1.7999999999999999E-2</c:v>
                </c:pt>
                <c:pt idx="9">
                  <c:v>1.7000000000000001E-2</c:v>
                </c:pt>
                <c:pt idx="10">
                  <c:v>6.5000000000000002E-2</c:v>
                </c:pt>
                <c:pt idx="11">
                  <c:v>5.6000000000000001E-2</c:v>
                </c:pt>
                <c:pt idx="12">
                  <c:v>3.1E-2</c:v>
                </c:pt>
                <c:pt idx="13">
                  <c:v>0.85499999999999998</c:v>
                </c:pt>
                <c:pt idx="14">
                  <c:v>1.0640000000000001</c:v>
                </c:pt>
                <c:pt idx="15">
                  <c:v>3.5999999999999997E-2</c:v>
                </c:pt>
                <c:pt idx="16">
                  <c:v>4.3999999999999997E-2</c:v>
                </c:pt>
                <c:pt idx="17">
                  <c:v>0.05</c:v>
                </c:pt>
                <c:pt idx="18">
                  <c:v>0.106</c:v>
                </c:pt>
                <c:pt idx="19">
                  <c:v>9.1999999999999998E-2</c:v>
                </c:pt>
                <c:pt idx="20">
                  <c:v>9.7000000000000003E-2</c:v>
                </c:pt>
                <c:pt idx="21">
                  <c:v>0.14899999999999999</c:v>
                </c:pt>
              </c:numCache>
            </c:numRef>
          </c:xVal>
          <c:yVal>
            <c:numRef>
              <c:f>'sample 138B'!$E$102:$E$123</c:f>
              <c:numCache>
                <c:formatCode>General</c:formatCode>
                <c:ptCount val="22"/>
                <c:pt idx="0">
                  <c:v>4.6814402107286242</c:v>
                </c:pt>
                <c:pt idx="2">
                  <c:v>4.4712237392941461</c:v>
                </c:pt>
                <c:pt idx="4">
                  <c:v>4.1326803482427295</c:v>
                </c:pt>
                <c:pt idx="8">
                  <c:v>4.9680536420906947</c:v>
                </c:pt>
                <c:pt idx="12">
                  <c:v>3.9918702652391858</c:v>
                </c:pt>
                <c:pt idx="13">
                  <c:v>3.4950403624425235</c:v>
                </c:pt>
                <c:pt idx="16">
                  <c:v>4.6514806186002033</c:v>
                </c:pt>
                <c:pt idx="19">
                  <c:v>3.730722487186199</c:v>
                </c:pt>
                <c:pt idx="21">
                  <c:v>4.3618712280252794</c:v>
                </c:pt>
              </c:numCache>
            </c:numRef>
          </c:yVal>
        </c:ser>
        <c:ser>
          <c:idx val="3"/>
          <c:order val="3"/>
          <c:tx>
            <c:v>90</c:v>
          </c:tx>
          <c:spPr>
            <a:ln w="28575">
              <a:noFill/>
            </a:ln>
          </c:spPr>
          <c:xVal>
            <c:numRef>
              <c:f>'sample 90a'!$C$10:$C$115</c:f>
              <c:numCache>
                <c:formatCode>General</c:formatCode>
                <c:ptCount val="106"/>
                <c:pt idx="0">
                  <c:v>0.105</c:v>
                </c:pt>
                <c:pt idx="1">
                  <c:v>0.19</c:v>
                </c:pt>
                <c:pt idx="2">
                  <c:v>0.28000000000000003</c:v>
                </c:pt>
                <c:pt idx="3">
                  <c:v>0.151</c:v>
                </c:pt>
                <c:pt idx="4">
                  <c:v>0.182</c:v>
                </c:pt>
                <c:pt idx="5">
                  <c:v>0.17100000000000001</c:v>
                </c:pt>
                <c:pt idx="6">
                  <c:v>0.17899999999999999</c:v>
                </c:pt>
                <c:pt idx="7">
                  <c:v>0.129</c:v>
                </c:pt>
                <c:pt idx="8">
                  <c:v>0.26500000000000001</c:v>
                </c:pt>
                <c:pt idx="9">
                  <c:v>0.33</c:v>
                </c:pt>
                <c:pt idx="10">
                  <c:v>0.152</c:v>
                </c:pt>
                <c:pt idx="11">
                  <c:v>0.15</c:v>
                </c:pt>
                <c:pt idx="12">
                  <c:v>0.159</c:v>
                </c:pt>
                <c:pt idx="13">
                  <c:v>0.21199999999999999</c:v>
                </c:pt>
                <c:pt idx="14">
                  <c:v>0.14199999999999999</c:v>
                </c:pt>
                <c:pt idx="15">
                  <c:v>0.127</c:v>
                </c:pt>
                <c:pt idx="16">
                  <c:v>0.26800000000000002</c:v>
                </c:pt>
                <c:pt idx="17">
                  <c:v>0.19600000000000001</c:v>
                </c:pt>
                <c:pt idx="18">
                  <c:v>0.185</c:v>
                </c:pt>
                <c:pt idx="19">
                  <c:v>0.219</c:v>
                </c:pt>
                <c:pt idx="20">
                  <c:v>0.215</c:v>
                </c:pt>
                <c:pt idx="21">
                  <c:v>0.15</c:v>
                </c:pt>
                <c:pt idx="22">
                  <c:v>0.13600000000000001</c:v>
                </c:pt>
                <c:pt idx="23">
                  <c:v>0.14699999999999999</c:v>
                </c:pt>
                <c:pt idx="24">
                  <c:v>0.13</c:v>
                </c:pt>
                <c:pt idx="25">
                  <c:v>0.151</c:v>
                </c:pt>
                <c:pt idx="26">
                  <c:v>0.14199999999999999</c:v>
                </c:pt>
                <c:pt idx="27">
                  <c:v>0.219</c:v>
                </c:pt>
                <c:pt idx="28">
                  <c:v>0.26300000000000001</c:v>
                </c:pt>
                <c:pt idx="29">
                  <c:v>0.16200000000000001</c:v>
                </c:pt>
                <c:pt idx="30">
                  <c:v>0.152</c:v>
                </c:pt>
                <c:pt idx="31">
                  <c:v>0.17199999999999999</c:v>
                </c:pt>
                <c:pt idx="32">
                  <c:v>0.10299999999999999</c:v>
                </c:pt>
                <c:pt idx="33">
                  <c:v>1.637</c:v>
                </c:pt>
                <c:pt idx="34">
                  <c:v>0.91</c:v>
                </c:pt>
                <c:pt idx="35">
                  <c:v>0.114</c:v>
                </c:pt>
                <c:pt idx="36">
                  <c:v>0.25900000000000001</c:v>
                </c:pt>
                <c:pt idx="37">
                  <c:v>0.29899999999999999</c:v>
                </c:pt>
                <c:pt idx="38">
                  <c:v>0.16300000000000001</c:v>
                </c:pt>
                <c:pt idx="39">
                  <c:v>0.217</c:v>
                </c:pt>
                <c:pt idx="40">
                  <c:v>0.26400000000000001</c:v>
                </c:pt>
                <c:pt idx="41">
                  <c:v>0.191</c:v>
                </c:pt>
                <c:pt idx="42">
                  <c:v>0.247</c:v>
                </c:pt>
                <c:pt idx="43">
                  <c:v>0.28899999999999998</c:v>
                </c:pt>
                <c:pt idx="44">
                  <c:v>0.251</c:v>
                </c:pt>
                <c:pt idx="45">
                  <c:v>0.189</c:v>
                </c:pt>
                <c:pt idx="46">
                  <c:v>0.26600000000000001</c:v>
                </c:pt>
                <c:pt idx="47">
                  <c:v>0.20699999999999999</c:v>
                </c:pt>
                <c:pt idx="48">
                  <c:v>0.24299999999999999</c:v>
                </c:pt>
                <c:pt idx="49">
                  <c:v>0.253</c:v>
                </c:pt>
                <c:pt idx="51">
                  <c:v>0.13800000000000001</c:v>
                </c:pt>
                <c:pt idx="52">
                  <c:v>0.153</c:v>
                </c:pt>
                <c:pt idx="53">
                  <c:v>0.16700000000000001</c:v>
                </c:pt>
                <c:pt idx="54">
                  <c:v>0.157</c:v>
                </c:pt>
                <c:pt idx="55">
                  <c:v>0.155</c:v>
                </c:pt>
                <c:pt idx="56">
                  <c:v>0.15</c:v>
                </c:pt>
                <c:pt idx="57">
                  <c:v>0.17100000000000001</c:v>
                </c:pt>
                <c:pt idx="58">
                  <c:v>0.16800000000000001</c:v>
                </c:pt>
                <c:pt idx="59">
                  <c:v>0.14799999999999999</c:v>
                </c:pt>
                <c:pt idx="60">
                  <c:v>0.126</c:v>
                </c:pt>
                <c:pt idx="62">
                  <c:v>0.158</c:v>
                </c:pt>
                <c:pt idx="63">
                  <c:v>0.154</c:v>
                </c:pt>
                <c:pt idx="64">
                  <c:v>0.19800000000000001</c:v>
                </c:pt>
                <c:pt idx="65">
                  <c:v>0.33600000000000002</c:v>
                </c:pt>
                <c:pt idx="66">
                  <c:v>0.25900000000000001</c:v>
                </c:pt>
                <c:pt idx="67">
                  <c:v>0.186</c:v>
                </c:pt>
                <c:pt idx="68">
                  <c:v>0.16300000000000001</c:v>
                </c:pt>
                <c:pt idx="69">
                  <c:v>0.34799999999999998</c:v>
                </c:pt>
                <c:pt idx="70">
                  <c:v>0.32600000000000001</c:v>
                </c:pt>
                <c:pt idx="71">
                  <c:v>0.22</c:v>
                </c:pt>
                <c:pt idx="72">
                  <c:v>0.156</c:v>
                </c:pt>
                <c:pt idx="73">
                  <c:v>0.154</c:v>
                </c:pt>
                <c:pt idx="74">
                  <c:v>0.152</c:v>
                </c:pt>
                <c:pt idx="75">
                  <c:v>0.26100000000000001</c:v>
                </c:pt>
                <c:pt idx="76">
                  <c:v>0.151</c:v>
                </c:pt>
                <c:pt idx="77">
                  <c:v>0.17100000000000001</c:v>
                </c:pt>
                <c:pt idx="78">
                  <c:v>0.192</c:v>
                </c:pt>
                <c:pt idx="79">
                  <c:v>0.24299999999999999</c:v>
                </c:pt>
                <c:pt idx="80">
                  <c:v>0.20300000000000001</c:v>
                </c:pt>
                <c:pt idx="81">
                  <c:v>0.27</c:v>
                </c:pt>
                <c:pt idx="82">
                  <c:v>0.219</c:v>
                </c:pt>
                <c:pt idx="83">
                  <c:v>0.28699999999999998</c:v>
                </c:pt>
                <c:pt idx="84">
                  <c:v>0.27800000000000002</c:v>
                </c:pt>
                <c:pt idx="85">
                  <c:v>0.26400000000000001</c:v>
                </c:pt>
                <c:pt idx="86">
                  <c:v>0.20499999999999999</c:v>
                </c:pt>
                <c:pt idx="87">
                  <c:v>0.253</c:v>
                </c:pt>
                <c:pt idx="88">
                  <c:v>0.255</c:v>
                </c:pt>
                <c:pt idx="89">
                  <c:v>0.27300000000000002</c:v>
                </c:pt>
                <c:pt idx="90">
                  <c:v>0.21099999999999999</c:v>
                </c:pt>
                <c:pt idx="91">
                  <c:v>0.185</c:v>
                </c:pt>
                <c:pt idx="92">
                  <c:v>0.16200000000000001</c:v>
                </c:pt>
                <c:pt idx="93">
                  <c:v>0.14699999999999999</c:v>
                </c:pt>
                <c:pt idx="94">
                  <c:v>0.16300000000000001</c:v>
                </c:pt>
                <c:pt idx="95">
                  <c:v>0.23300000000000001</c:v>
                </c:pt>
                <c:pt idx="96">
                  <c:v>0.34100000000000003</c:v>
                </c:pt>
                <c:pt idx="97">
                  <c:v>0.112</c:v>
                </c:pt>
                <c:pt idx="98">
                  <c:v>0.126</c:v>
                </c:pt>
                <c:pt idx="99">
                  <c:v>0.13700000000000001</c:v>
                </c:pt>
                <c:pt idx="100">
                  <c:v>0.30599999999999999</c:v>
                </c:pt>
                <c:pt idx="101">
                  <c:v>0.30099999999999999</c:v>
                </c:pt>
                <c:pt idx="102">
                  <c:v>0.34499999999999997</c:v>
                </c:pt>
                <c:pt idx="103">
                  <c:v>0.152</c:v>
                </c:pt>
                <c:pt idx="104">
                  <c:v>0.14699999999999999</c:v>
                </c:pt>
                <c:pt idx="105">
                  <c:v>0.186</c:v>
                </c:pt>
              </c:numCache>
            </c:numRef>
          </c:xVal>
          <c:yVal>
            <c:numRef>
              <c:f>'sample 90a'!$O$5:$O$117</c:f>
              <c:numCache>
                <c:formatCode>General</c:formatCode>
                <c:ptCount val="113"/>
                <c:pt idx="8">
                  <c:v>5.7395131393980137</c:v>
                </c:pt>
                <c:pt idx="12">
                  <c:v>5.6316586077355169</c:v>
                </c:pt>
                <c:pt idx="15">
                  <c:v>5.4648835448872433</c:v>
                </c:pt>
                <c:pt idx="18">
                  <c:v>5.7360178536497415</c:v>
                </c:pt>
                <c:pt idx="19">
                  <c:v>5.2421839100660463</c:v>
                </c:pt>
                <c:pt idx="21">
                  <c:v>5.0154896629608174</c:v>
                </c:pt>
                <c:pt idx="33">
                  <c:v>5.7125495064823326</c:v>
                </c:pt>
                <c:pt idx="35">
                  <c:v>5.4384192385072083</c:v>
                </c:pt>
                <c:pt idx="43">
                  <c:v>5.2856253186520235</c:v>
                </c:pt>
                <c:pt idx="49">
                  <c:v>5.5018337085124358</c:v>
                </c:pt>
                <c:pt idx="55">
                  <c:v>5.614681505529461</c:v>
                </c:pt>
                <c:pt idx="66">
                  <c:v>5.8283932627124386</c:v>
                </c:pt>
              </c:numCache>
            </c:numRef>
          </c:yVal>
        </c:ser>
        <c:axId val="56616832"/>
        <c:axId val="56618368"/>
      </c:scatterChart>
      <c:valAx>
        <c:axId val="56616832"/>
        <c:scaling>
          <c:orientation val="minMax"/>
          <c:max val="1.2"/>
          <c:min val="0"/>
        </c:scaling>
        <c:axPos val="b"/>
        <c:numFmt formatCode="General" sourceLinked="1"/>
        <c:tickLblPos val="nextTo"/>
        <c:crossAx val="56618368"/>
        <c:crosses val="autoZero"/>
        <c:crossBetween val="midCat"/>
      </c:valAx>
      <c:valAx>
        <c:axId val="56618368"/>
        <c:scaling>
          <c:orientation val="minMax"/>
          <c:min val="3"/>
        </c:scaling>
        <c:axPos val="l"/>
        <c:majorGridlines/>
        <c:numFmt formatCode="General" sourceLinked="1"/>
        <c:tickLblPos val="nextTo"/>
        <c:crossAx val="5661683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numFmt formatCode="General" sourceLinked="0"/>
            </c:trendlineLbl>
          </c:trendline>
          <c:xVal>
            <c:numRef>
              <c:f>'sample 90a'!$D$10:$D$115</c:f>
              <c:numCache>
                <c:formatCode>General</c:formatCode>
                <c:ptCount val="106"/>
                <c:pt idx="0">
                  <c:v>458.20080956770795</c:v>
                </c:pt>
                <c:pt idx="1">
                  <c:v>829.12527445585249</c:v>
                </c:pt>
                <c:pt idx="2">
                  <c:v>1221.8688255138882</c:v>
                </c:pt>
                <c:pt idx="3">
                  <c:v>658.93640233070391</c:v>
                </c:pt>
                <c:pt idx="4">
                  <c:v>794.21473658402715</c:v>
                </c:pt>
                <c:pt idx="5">
                  <c:v>746.21274701026744</c:v>
                </c:pt>
                <c:pt idx="6">
                  <c:v>781.12328488209255</c:v>
                </c:pt>
                <c:pt idx="7">
                  <c:v>562.93242318318403</c:v>
                </c:pt>
                <c:pt idx="8">
                  <c:v>1156.4115670042154</c:v>
                </c:pt>
                <c:pt idx="9">
                  <c:v>1440.0596872127967</c:v>
                </c:pt>
                <c:pt idx="10">
                  <c:v>663.30021956468204</c:v>
                </c:pt>
                <c:pt idx="11">
                  <c:v>654.57258509672556</c:v>
                </c:pt>
                <c:pt idx="12">
                  <c:v>693.84694020252925</c:v>
                </c:pt>
                <c:pt idx="13">
                  <c:v>925.12925360337226</c:v>
                </c:pt>
                <c:pt idx="14">
                  <c:v>619.66204722490022</c:v>
                </c:pt>
                <c:pt idx="15">
                  <c:v>554.20478871522778</c:v>
                </c:pt>
                <c:pt idx="16">
                  <c:v>1169.50301870615</c:v>
                </c:pt>
                <c:pt idx="17">
                  <c:v>855.30817785972158</c:v>
                </c:pt>
                <c:pt idx="18">
                  <c:v>807.30618828596164</c:v>
                </c:pt>
                <c:pt idx="19">
                  <c:v>955.67597424121948</c:v>
                </c:pt>
                <c:pt idx="20">
                  <c:v>938.22070530530686</c:v>
                </c:pt>
                <c:pt idx="21">
                  <c:v>654.57258509672556</c:v>
                </c:pt>
                <c:pt idx="22">
                  <c:v>593.47914382103124</c:v>
                </c:pt>
                <c:pt idx="23">
                  <c:v>641.48113339479119</c:v>
                </c:pt>
                <c:pt idx="24">
                  <c:v>567.29624041716227</c:v>
                </c:pt>
                <c:pt idx="25">
                  <c:v>658.93640233070391</c:v>
                </c:pt>
                <c:pt idx="26">
                  <c:v>619.66204722490022</c:v>
                </c:pt>
                <c:pt idx="27">
                  <c:v>955.67597424121948</c:v>
                </c:pt>
                <c:pt idx="28">
                  <c:v>1147.6839325362591</c:v>
                </c:pt>
                <c:pt idx="29">
                  <c:v>706.93839190446374</c:v>
                </c:pt>
                <c:pt idx="30">
                  <c:v>663.30021956468204</c:v>
                </c:pt>
                <c:pt idx="31">
                  <c:v>750.57656424424533</c:v>
                </c:pt>
                <c:pt idx="32">
                  <c:v>449.47317509975159</c:v>
                </c:pt>
                <c:pt idx="33">
                  <c:v>7143.5688120222667</c:v>
                </c:pt>
                <c:pt idx="34">
                  <c:v>3971.073682920136</c:v>
                </c:pt>
                <c:pt idx="35">
                  <c:v>497.47516467351147</c:v>
                </c:pt>
                <c:pt idx="36">
                  <c:v>1130.2286636003464</c:v>
                </c:pt>
                <c:pt idx="37">
                  <c:v>1304.7813529594732</c:v>
                </c:pt>
                <c:pt idx="38">
                  <c:v>711.30220913844187</c:v>
                </c:pt>
                <c:pt idx="39">
                  <c:v>946.94833977326311</c:v>
                </c:pt>
                <c:pt idx="40">
                  <c:v>1152.0477497702373</c:v>
                </c:pt>
                <c:pt idx="41">
                  <c:v>833.48909168983073</c:v>
                </c:pt>
                <c:pt idx="42">
                  <c:v>1077.8628567926082</c:v>
                </c:pt>
                <c:pt idx="43">
                  <c:v>1261.1431806196913</c:v>
                </c:pt>
                <c:pt idx="44">
                  <c:v>1095.318125728521</c:v>
                </c:pt>
                <c:pt idx="45">
                  <c:v>824.76145722187437</c:v>
                </c:pt>
                <c:pt idx="46">
                  <c:v>1160.7753842381937</c:v>
                </c:pt>
                <c:pt idx="47">
                  <c:v>903.3101674334813</c:v>
                </c:pt>
                <c:pt idx="48">
                  <c:v>1060.4075878566955</c:v>
                </c:pt>
                <c:pt idx="49">
                  <c:v>1104.0457601964774</c:v>
                </c:pt>
                <c:pt idx="50">
                  <c:v>0</c:v>
                </c:pt>
                <c:pt idx="51">
                  <c:v>602.20677828898772</c:v>
                </c:pt>
                <c:pt idx="52">
                  <c:v>667.66403679866016</c:v>
                </c:pt>
                <c:pt idx="53">
                  <c:v>728.75747807435459</c:v>
                </c:pt>
                <c:pt idx="54">
                  <c:v>685.11930573457278</c:v>
                </c:pt>
                <c:pt idx="55">
                  <c:v>676.39167126661653</c:v>
                </c:pt>
                <c:pt idx="56">
                  <c:v>654.57258509672556</c:v>
                </c:pt>
                <c:pt idx="57">
                  <c:v>746.21274701026744</c:v>
                </c:pt>
                <c:pt idx="58">
                  <c:v>733.12129530833283</c:v>
                </c:pt>
                <c:pt idx="59">
                  <c:v>645.84495062876931</c:v>
                </c:pt>
                <c:pt idx="60">
                  <c:v>549.84097148124954</c:v>
                </c:pt>
                <c:pt idx="61">
                  <c:v>0</c:v>
                </c:pt>
                <c:pt idx="62">
                  <c:v>689.48312296855113</c:v>
                </c:pt>
                <c:pt idx="63">
                  <c:v>672.0278540326384</c:v>
                </c:pt>
                <c:pt idx="64">
                  <c:v>864.03581232767795</c:v>
                </c:pt>
                <c:pt idx="65">
                  <c:v>1466.2425906166657</c:v>
                </c:pt>
                <c:pt idx="66">
                  <c:v>1130.2286636003464</c:v>
                </c:pt>
                <c:pt idx="67">
                  <c:v>811.67000551993976</c:v>
                </c:pt>
                <c:pt idx="68">
                  <c:v>711.30220913844187</c:v>
                </c:pt>
                <c:pt idx="69">
                  <c:v>1518.6083974244036</c:v>
                </c:pt>
                <c:pt idx="70">
                  <c:v>1422.6044182768837</c:v>
                </c:pt>
                <c:pt idx="71">
                  <c:v>960.0397914751976</c:v>
                </c:pt>
                <c:pt idx="72">
                  <c:v>680.75548850059465</c:v>
                </c:pt>
                <c:pt idx="73">
                  <c:v>672.0278540326384</c:v>
                </c:pt>
                <c:pt idx="74">
                  <c:v>663.30021956468204</c:v>
                </c:pt>
                <c:pt idx="75">
                  <c:v>1138.9562980683027</c:v>
                </c:pt>
                <c:pt idx="76">
                  <c:v>658.93640233070391</c:v>
                </c:pt>
                <c:pt idx="77">
                  <c:v>746.21274701026744</c:v>
                </c:pt>
                <c:pt idx="78">
                  <c:v>837.85290892380885</c:v>
                </c:pt>
                <c:pt idx="79">
                  <c:v>1060.4075878566955</c:v>
                </c:pt>
                <c:pt idx="80">
                  <c:v>885.8548984975688</c:v>
                </c:pt>
                <c:pt idx="81">
                  <c:v>1178.2306531741062</c:v>
                </c:pt>
                <c:pt idx="82">
                  <c:v>955.67597424121948</c:v>
                </c:pt>
                <c:pt idx="83">
                  <c:v>1252.415546151735</c:v>
                </c:pt>
                <c:pt idx="84">
                  <c:v>1213.1411910459317</c:v>
                </c:pt>
                <c:pt idx="85">
                  <c:v>1152.0477497702373</c:v>
                </c:pt>
                <c:pt idx="86">
                  <c:v>894.58253296552505</c:v>
                </c:pt>
                <c:pt idx="87">
                  <c:v>1104.0457601964774</c:v>
                </c:pt>
                <c:pt idx="88">
                  <c:v>1112.7733946644337</c:v>
                </c:pt>
                <c:pt idx="89">
                  <c:v>1191.3221048760408</c:v>
                </c:pt>
                <c:pt idx="90">
                  <c:v>920.76543636939402</c:v>
                </c:pt>
                <c:pt idx="91">
                  <c:v>807.30618828596164</c:v>
                </c:pt>
                <c:pt idx="92">
                  <c:v>706.93839190446374</c:v>
                </c:pt>
                <c:pt idx="93">
                  <c:v>641.48113339479119</c:v>
                </c:pt>
                <c:pt idx="94">
                  <c:v>711.30220913844187</c:v>
                </c:pt>
                <c:pt idx="95">
                  <c:v>1016.7694155169139</c:v>
                </c:pt>
                <c:pt idx="96">
                  <c:v>1488.0616767865565</c:v>
                </c:pt>
                <c:pt idx="97">
                  <c:v>488.74753020555517</c:v>
                </c:pt>
                <c:pt idx="98">
                  <c:v>549.84097148124954</c:v>
                </c:pt>
                <c:pt idx="99">
                  <c:v>597.84296105500948</c:v>
                </c:pt>
                <c:pt idx="100">
                  <c:v>1335.3280735973203</c:v>
                </c:pt>
                <c:pt idx="101">
                  <c:v>1313.5089874274295</c:v>
                </c:pt>
                <c:pt idx="102">
                  <c:v>1505.516945722469</c:v>
                </c:pt>
                <c:pt idx="103">
                  <c:v>663.30021956468204</c:v>
                </c:pt>
                <c:pt idx="104">
                  <c:v>641.48113339479119</c:v>
                </c:pt>
                <c:pt idx="105">
                  <c:v>811.67000551993976</c:v>
                </c:pt>
              </c:numCache>
            </c:numRef>
          </c:xVal>
          <c:yVal>
            <c:numRef>
              <c:f>'sample 90a'!$O$10:$O$115</c:f>
              <c:numCache>
                <c:formatCode>General</c:formatCode>
                <c:ptCount val="106"/>
                <c:pt idx="3">
                  <c:v>5.7395131393980137</c:v>
                </c:pt>
                <c:pt idx="7">
                  <c:v>5.6316586077355169</c:v>
                </c:pt>
                <c:pt idx="10">
                  <c:v>5.4648835448872433</c:v>
                </c:pt>
                <c:pt idx="13">
                  <c:v>5.7360178536497415</c:v>
                </c:pt>
                <c:pt idx="14">
                  <c:v>5.2421839100660463</c:v>
                </c:pt>
                <c:pt idx="16">
                  <c:v>5.0154896629608174</c:v>
                </c:pt>
                <c:pt idx="28">
                  <c:v>5.7125495064823326</c:v>
                </c:pt>
                <c:pt idx="30">
                  <c:v>5.4384192385072083</c:v>
                </c:pt>
                <c:pt idx="38">
                  <c:v>5.2856253186520235</c:v>
                </c:pt>
                <c:pt idx="44">
                  <c:v>5.5018337085124358</c:v>
                </c:pt>
                <c:pt idx="50">
                  <c:v>5.614681505529461</c:v>
                </c:pt>
                <c:pt idx="61">
                  <c:v>5.8283932627124386</c:v>
                </c:pt>
              </c:numCache>
            </c:numRef>
          </c:yVal>
        </c:ser>
        <c:axId val="56642176"/>
        <c:axId val="56652160"/>
      </c:scatterChart>
      <c:valAx>
        <c:axId val="56642176"/>
        <c:scaling>
          <c:orientation val="minMax"/>
        </c:scaling>
        <c:axPos val="b"/>
        <c:numFmt formatCode="General" sourceLinked="1"/>
        <c:tickLblPos val="nextTo"/>
        <c:crossAx val="56652160"/>
        <c:crosses val="autoZero"/>
        <c:crossBetween val="midCat"/>
      </c:valAx>
      <c:valAx>
        <c:axId val="56652160"/>
        <c:scaling>
          <c:orientation val="minMax"/>
          <c:max val="7"/>
          <c:min val="4"/>
        </c:scaling>
        <c:axPos val="l"/>
        <c:majorGridlines/>
        <c:numFmt formatCode="General" sourceLinked="1"/>
        <c:tickLblPos val="nextTo"/>
        <c:crossAx val="5664217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[1]summaryzirc8!$D$5:$D$91</c:f>
              <c:numCache>
                <c:formatCode>General</c:formatCode>
                <c:ptCount val="87"/>
                <c:pt idx="0">
                  <c:v>0.33800000000000002</c:v>
                </c:pt>
                <c:pt idx="1">
                  <c:v>0.32100000000000001</c:v>
                </c:pt>
                <c:pt idx="2">
                  <c:v>0.41</c:v>
                </c:pt>
                <c:pt idx="3">
                  <c:v>0.28399999999999997</c:v>
                </c:pt>
                <c:pt idx="4">
                  <c:v>0.27300000000000002</c:v>
                </c:pt>
                <c:pt idx="5">
                  <c:v>0.35</c:v>
                </c:pt>
                <c:pt idx="6">
                  <c:v>0.246</c:v>
                </c:pt>
                <c:pt idx="7">
                  <c:v>0.32100000000000001</c:v>
                </c:pt>
                <c:pt idx="8">
                  <c:v>0.44800000000000001</c:v>
                </c:pt>
                <c:pt idx="9">
                  <c:v>0.34200000000000003</c:v>
                </c:pt>
                <c:pt idx="10">
                  <c:v>0.315</c:v>
                </c:pt>
                <c:pt idx="11">
                  <c:v>0.38800000000000001</c:v>
                </c:pt>
                <c:pt idx="12">
                  <c:v>0.20699999999999999</c:v>
                </c:pt>
                <c:pt idx="13">
                  <c:v>0.221</c:v>
                </c:pt>
                <c:pt idx="14">
                  <c:v>0.22700000000000001</c:v>
                </c:pt>
                <c:pt idx="15">
                  <c:v>0.21</c:v>
                </c:pt>
                <c:pt idx="16">
                  <c:v>0.13900000000000001</c:v>
                </c:pt>
                <c:pt idx="17">
                  <c:v>0.14399999999999999</c:v>
                </c:pt>
                <c:pt idx="18">
                  <c:v>0.16200000000000001</c:v>
                </c:pt>
                <c:pt idx="19">
                  <c:v>0.42</c:v>
                </c:pt>
                <c:pt idx="20">
                  <c:v>0.48</c:v>
                </c:pt>
                <c:pt idx="21">
                  <c:v>0.55600000000000005</c:v>
                </c:pt>
                <c:pt idx="22">
                  <c:v>0.69399999999999995</c:v>
                </c:pt>
                <c:pt idx="23">
                  <c:v>1.3819999999999999</c:v>
                </c:pt>
                <c:pt idx="24">
                  <c:v>1.1339999999999999</c:v>
                </c:pt>
                <c:pt idx="25">
                  <c:v>0.77400000000000002</c:v>
                </c:pt>
                <c:pt idx="26">
                  <c:v>0.185</c:v>
                </c:pt>
                <c:pt idx="27">
                  <c:v>0.16</c:v>
                </c:pt>
                <c:pt idx="28">
                  <c:v>0.15</c:v>
                </c:pt>
                <c:pt idx="29">
                  <c:v>0.184</c:v>
                </c:pt>
                <c:pt idx="30">
                  <c:v>0.17</c:v>
                </c:pt>
                <c:pt idx="31">
                  <c:v>0.193</c:v>
                </c:pt>
                <c:pt idx="32">
                  <c:v>0.58099999999999996</c:v>
                </c:pt>
                <c:pt idx="33">
                  <c:v>0.56100000000000005</c:v>
                </c:pt>
                <c:pt idx="34">
                  <c:v>0.42</c:v>
                </c:pt>
                <c:pt idx="35">
                  <c:v>0.79500000000000004</c:v>
                </c:pt>
                <c:pt idx="36">
                  <c:v>0.84299999999999997</c:v>
                </c:pt>
                <c:pt idx="37">
                  <c:v>0.82599999999999996</c:v>
                </c:pt>
                <c:pt idx="39">
                  <c:v>0.66500000000000004</c:v>
                </c:pt>
                <c:pt idx="40">
                  <c:v>0.86599999999999999</c:v>
                </c:pt>
                <c:pt idx="41">
                  <c:v>0.41399999999999998</c:v>
                </c:pt>
                <c:pt idx="42">
                  <c:v>0.23</c:v>
                </c:pt>
                <c:pt idx="43">
                  <c:v>0.28499999999999998</c:v>
                </c:pt>
                <c:pt idx="44">
                  <c:v>0.23</c:v>
                </c:pt>
                <c:pt idx="45">
                  <c:v>0.217</c:v>
                </c:pt>
                <c:pt idx="46">
                  <c:v>0.32600000000000001</c:v>
                </c:pt>
                <c:pt idx="47">
                  <c:v>0.39700000000000002</c:v>
                </c:pt>
                <c:pt idx="48">
                  <c:v>0.48099999999999998</c:v>
                </c:pt>
                <c:pt idx="49">
                  <c:v>0.59399999999999997</c:v>
                </c:pt>
                <c:pt idx="50">
                  <c:v>0.53100000000000003</c:v>
                </c:pt>
                <c:pt idx="51">
                  <c:v>0.47599999999999998</c:v>
                </c:pt>
                <c:pt idx="52">
                  <c:v>1.03</c:v>
                </c:pt>
                <c:pt idx="53">
                  <c:v>0.61899999999999999</c:v>
                </c:pt>
                <c:pt idx="54">
                  <c:v>0.60899999999999999</c:v>
                </c:pt>
                <c:pt idx="55">
                  <c:v>0.371</c:v>
                </c:pt>
                <c:pt idx="56">
                  <c:v>0.99</c:v>
                </c:pt>
                <c:pt idx="57">
                  <c:v>0.71899999999999997</c:v>
                </c:pt>
                <c:pt idx="58">
                  <c:v>0.67400000000000004</c:v>
                </c:pt>
                <c:pt idx="59">
                  <c:v>0.60899999999999999</c:v>
                </c:pt>
                <c:pt idx="60">
                  <c:v>0.435</c:v>
                </c:pt>
                <c:pt idx="61">
                  <c:v>0.67500000000000004</c:v>
                </c:pt>
                <c:pt idx="62">
                  <c:v>0.68400000000000005</c:v>
                </c:pt>
                <c:pt idx="63">
                  <c:v>1.1439999999999999</c:v>
                </c:pt>
                <c:pt idx="64">
                  <c:v>0.32400000000000001</c:v>
                </c:pt>
                <c:pt idx="65">
                  <c:v>0.35699999999999998</c:v>
                </c:pt>
                <c:pt idx="66">
                  <c:v>0.35799999999999998</c:v>
                </c:pt>
                <c:pt idx="67">
                  <c:v>0.45400000000000001</c:v>
                </c:pt>
                <c:pt idx="68">
                  <c:v>0.375</c:v>
                </c:pt>
                <c:pt idx="69">
                  <c:v>0.47199999999999998</c:v>
                </c:pt>
                <c:pt idx="70">
                  <c:v>1.4410000000000001</c:v>
                </c:pt>
                <c:pt idx="71">
                  <c:v>0.505</c:v>
                </c:pt>
                <c:pt idx="72">
                  <c:v>0.72899999999999998</c:v>
                </c:pt>
                <c:pt idx="73">
                  <c:v>0.80300000000000005</c:v>
                </c:pt>
                <c:pt idx="74">
                  <c:v>0.53400000000000003</c:v>
                </c:pt>
                <c:pt idx="75">
                  <c:v>0.58899999999999997</c:v>
                </c:pt>
                <c:pt idx="76">
                  <c:v>0.66900000000000004</c:v>
                </c:pt>
                <c:pt idx="77">
                  <c:v>0.59799999999999998</c:v>
                </c:pt>
                <c:pt idx="78">
                  <c:v>0.874</c:v>
                </c:pt>
                <c:pt idx="79">
                  <c:v>0.90700000000000003</c:v>
                </c:pt>
                <c:pt idx="80">
                  <c:v>0.53600000000000003</c:v>
                </c:pt>
                <c:pt idx="81">
                  <c:v>0.255</c:v>
                </c:pt>
                <c:pt idx="82">
                  <c:v>0.33900000000000002</c:v>
                </c:pt>
                <c:pt idx="84">
                  <c:v>0.55700000000000005</c:v>
                </c:pt>
                <c:pt idx="85">
                  <c:v>0.51400000000000001</c:v>
                </c:pt>
                <c:pt idx="86">
                  <c:v>0.56699999999999995</c:v>
                </c:pt>
              </c:numCache>
            </c:numRef>
          </c:xVal>
          <c:yVal>
            <c:numRef>
              <c:f>[1]summaryzirc8!$E$5:$E$91</c:f>
              <c:numCache>
                <c:formatCode>General</c:formatCode>
                <c:ptCount val="87"/>
                <c:pt idx="0">
                  <c:v>0.78700000000000003</c:v>
                </c:pt>
                <c:pt idx="1">
                  <c:v>0.48299999999999998</c:v>
                </c:pt>
                <c:pt idx="2">
                  <c:v>0.57199999999999995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0.78300000000000003</c:v>
                </c:pt>
                <c:pt idx="6">
                  <c:v>0.40500000000000003</c:v>
                </c:pt>
                <c:pt idx="7">
                  <c:v>0.53100000000000003</c:v>
                </c:pt>
                <c:pt idx="8">
                  <c:v>0.68600000000000005</c:v>
                </c:pt>
                <c:pt idx="9">
                  <c:v>0.57599999999999996</c:v>
                </c:pt>
                <c:pt idx="10">
                  <c:v>0.53100000000000003</c:v>
                </c:pt>
                <c:pt idx="11">
                  <c:v>0.63400000000000001</c:v>
                </c:pt>
                <c:pt idx="12">
                  <c:v>0.34899999999999998</c:v>
                </c:pt>
                <c:pt idx="13">
                  <c:v>0.51800000000000002</c:v>
                </c:pt>
                <c:pt idx="14">
                  <c:v>0.52</c:v>
                </c:pt>
                <c:pt idx="15">
                  <c:v>0.45500000000000002</c:v>
                </c:pt>
                <c:pt idx="16">
                  <c:v>0.38</c:v>
                </c:pt>
                <c:pt idx="17">
                  <c:v>0.223</c:v>
                </c:pt>
                <c:pt idx="18">
                  <c:v>0.24099999999999999</c:v>
                </c:pt>
                <c:pt idx="19">
                  <c:v>0.88100000000000001</c:v>
                </c:pt>
                <c:pt idx="20">
                  <c:v>0.71899999999999997</c:v>
                </c:pt>
                <c:pt idx="21">
                  <c:v>0.8</c:v>
                </c:pt>
                <c:pt idx="22">
                  <c:v>0.98399999999999999</c:v>
                </c:pt>
                <c:pt idx="23">
                  <c:v>1.9670000000000001</c:v>
                </c:pt>
                <c:pt idx="24">
                  <c:v>1.5249999999999999</c:v>
                </c:pt>
                <c:pt idx="25">
                  <c:v>0.97799999999999998</c:v>
                </c:pt>
                <c:pt idx="26">
                  <c:v>0.45600000000000002</c:v>
                </c:pt>
                <c:pt idx="27">
                  <c:v>0.40699999999999997</c:v>
                </c:pt>
                <c:pt idx="28">
                  <c:v>0.23599999999999999</c:v>
                </c:pt>
                <c:pt idx="29">
                  <c:v>0.434</c:v>
                </c:pt>
                <c:pt idx="30">
                  <c:v>0.41</c:v>
                </c:pt>
                <c:pt idx="31">
                  <c:v>0.2</c:v>
                </c:pt>
                <c:pt idx="32">
                  <c:v>1.2030000000000001</c:v>
                </c:pt>
                <c:pt idx="33">
                  <c:v>1.1819999999999999</c:v>
                </c:pt>
                <c:pt idx="34">
                  <c:v>0.62</c:v>
                </c:pt>
                <c:pt idx="35">
                  <c:v>1.2230000000000001</c:v>
                </c:pt>
                <c:pt idx="36">
                  <c:v>0.86799999999999999</c:v>
                </c:pt>
                <c:pt idx="37">
                  <c:v>0.81399999999999995</c:v>
                </c:pt>
                <c:pt idx="39">
                  <c:v>1.1919999999999999</c:v>
                </c:pt>
                <c:pt idx="40">
                  <c:v>1.653</c:v>
                </c:pt>
                <c:pt idx="41">
                  <c:v>0.64700000000000002</c:v>
                </c:pt>
                <c:pt idx="42">
                  <c:v>0.33200000000000002</c:v>
                </c:pt>
                <c:pt idx="43">
                  <c:v>0.435</c:v>
                </c:pt>
                <c:pt idx="44">
                  <c:v>0.624</c:v>
                </c:pt>
                <c:pt idx="45">
                  <c:v>0.60499999999999998</c:v>
                </c:pt>
                <c:pt idx="46">
                  <c:v>0.505</c:v>
                </c:pt>
                <c:pt idx="47">
                  <c:v>0.85299999999999998</c:v>
                </c:pt>
                <c:pt idx="48">
                  <c:v>0.90300000000000002</c:v>
                </c:pt>
                <c:pt idx="49">
                  <c:v>1.2390000000000001</c:v>
                </c:pt>
                <c:pt idx="50">
                  <c:v>1.0880000000000001</c:v>
                </c:pt>
                <c:pt idx="51">
                  <c:v>0.94699999999999995</c:v>
                </c:pt>
                <c:pt idx="52">
                  <c:v>1.5129999999999999</c:v>
                </c:pt>
                <c:pt idx="53">
                  <c:v>1.155</c:v>
                </c:pt>
                <c:pt idx="54">
                  <c:v>1.093</c:v>
                </c:pt>
                <c:pt idx="55">
                  <c:v>0.61499999999999999</c:v>
                </c:pt>
                <c:pt idx="56">
                  <c:v>1.35</c:v>
                </c:pt>
                <c:pt idx="57">
                  <c:v>1.0229999999999999</c:v>
                </c:pt>
                <c:pt idx="58">
                  <c:v>1.2010000000000001</c:v>
                </c:pt>
                <c:pt idx="59">
                  <c:v>0.60899999999999999</c:v>
                </c:pt>
                <c:pt idx="60">
                  <c:v>0.78600000000000003</c:v>
                </c:pt>
                <c:pt idx="61">
                  <c:v>0.69499999999999995</c:v>
                </c:pt>
                <c:pt idx="62">
                  <c:v>0.71399999999999997</c:v>
                </c:pt>
                <c:pt idx="63">
                  <c:v>1.5089999999999999</c:v>
                </c:pt>
                <c:pt idx="64">
                  <c:v>0.72599999999999998</c:v>
                </c:pt>
                <c:pt idx="65">
                  <c:v>0.85399999999999998</c:v>
                </c:pt>
                <c:pt idx="66">
                  <c:v>0.85599999999999998</c:v>
                </c:pt>
                <c:pt idx="67">
                  <c:v>0.98599999999999999</c:v>
                </c:pt>
                <c:pt idx="68">
                  <c:v>0.60599999999999998</c:v>
                </c:pt>
                <c:pt idx="69">
                  <c:v>0.755</c:v>
                </c:pt>
                <c:pt idx="70">
                  <c:v>2.0390000000000001</c:v>
                </c:pt>
                <c:pt idx="71">
                  <c:v>0.999</c:v>
                </c:pt>
                <c:pt idx="72">
                  <c:v>0.81399999999999995</c:v>
                </c:pt>
                <c:pt idx="73">
                  <c:v>0.88300000000000001</c:v>
                </c:pt>
                <c:pt idx="74">
                  <c:v>1.087</c:v>
                </c:pt>
                <c:pt idx="75">
                  <c:v>1.2230000000000001</c:v>
                </c:pt>
                <c:pt idx="76">
                  <c:v>1.4019999999999999</c:v>
                </c:pt>
                <c:pt idx="77">
                  <c:v>0.91</c:v>
                </c:pt>
                <c:pt idx="78">
                  <c:v>1.593</c:v>
                </c:pt>
                <c:pt idx="79">
                  <c:v>1.6890000000000001</c:v>
                </c:pt>
                <c:pt idx="80">
                  <c:v>0.77700000000000002</c:v>
                </c:pt>
                <c:pt idx="81">
                  <c:v>0.35499999999999998</c:v>
                </c:pt>
                <c:pt idx="82">
                  <c:v>0.46899999999999997</c:v>
                </c:pt>
                <c:pt idx="84">
                  <c:v>1.1930000000000001</c:v>
                </c:pt>
                <c:pt idx="85">
                  <c:v>1.1459999999999999</c:v>
                </c:pt>
                <c:pt idx="86">
                  <c:v>1.1599999999999999</c:v>
                </c:pt>
              </c:numCache>
            </c:numRef>
          </c:yVal>
        </c:ser>
        <c:axId val="58942208"/>
        <c:axId val="58943744"/>
      </c:scatterChart>
      <c:valAx>
        <c:axId val="58942208"/>
        <c:scaling>
          <c:orientation val="minMax"/>
        </c:scaling>
        <c:axPos val="b"/>
        <c:numFmt formatCode="General" sourceLinked="1"/>
        <c:tickLblPos val="nextTo"/>
        <c:crossAx val="58943744"/>
        <c:crosses val="autoZero"/>
        <c:crossBetween val="midCat"/>
      </c:valAx>
      <c:valAx>
        <c:axId val="58943744"/>
        <c:scaling>
          <c:orientation val="minMax"/>
        </c:scaling>
        <c:axPos val="l"/>
        <c:majorGridlines/>
        <c:numFmt formatCode="General" sourceLinked="1"/>
        <c:tickLblPos val="nextTo"/>
        <c:crossAx val="5894220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59</xdr:row>
      <xdr:rowOff>123825</xdr:rowOff>
    </xdr:from>
    <xdr:to>
      <xdr:col>20</xdr:col>
      <xdr:colOff>428625</xdr:colOff>
      <xdr:row>76</xdr:row>
      <xdr:rowOff>114300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542925</xdr:colOff>
      <xdr:row>102</xdr:row>
      <xdr:rowOff>19050</xdr:rowOff>
    </xdr:from>
    <xdr:to>
      <xdr:col>24</xdr:col>
      <xdr:colOff>542925</xdr:colOff>
      <xdr:row>119</xdr:row>
      <xdr:rowOff>9525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29</xdr:row>
      <xdr:rowOff>0</xdr:rowOff>
    </xdr:from>
    <xdr:to>
      <xdr:col>25</xdr:col>
      <xdr:colOff>0</xdr:colOff>
      <xdr:row>45</xdr:row>
      <xdr:rowOff>152400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666750</xdr:colOff>
      <xdr:row>4</xdr:row>
      <xdr:rowOff>114300</xdr:rowOff>
    </xdr:from>
    <xdr:to>
      <xdr:col>24</xdr:col>
      <xdr:colOff>666750</xdr:colOff>
      <xdr:row>21</xdr:row>
      <xdr:rowOff>104775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49</xdr:row>
      <xdr:rowOff>0</xdr:rowOff>
    </xdr:from>
    <xdr:to>
      <xdr:col>25</xdr:col>
      <xdr:colOff>0</xdr:colOff>
      <xdr:row>65</xdr:row>
      <xdr:rowOff>133350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733425</xdr:colOff>
      <xdr:row>71</xdr:row>
      <xdr:rowOff>76200</xdr:rowOff>
    </xdr:from>
    <xdr:to>
      <xdr:col>24</xdr:col>
      <xdr:colOff>733425</xdr:colOff>
      <xdr:row>88</xdr:row>
      <xdr:rowOff>66675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685800</xdr:colOff>
      <xdr:row>153</xdr:row>
      <xdr:rowOff>104775</xdr:rowOff>
    </xdr:from>
    <xdr:to>
      <xdr:col>14</xdr:col>
      <xdr:colOff>523875</xdr:colOff>
      <xdr:row>170</xdr:row>
      <xdr:rowOff>95250</xdr:rowOff>
    </xdr:to>
    <xdr:graphicFrame macro="">
      <xdr:nvGraphicFramePr>
        <xdr:cNvPr id="11" name="Wykres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438150</xdr:colOff>
      <xdr:row>111</xdr:row>
      <xdr:rowOff>95250</xdr:rowOff>
    </xdr:from>
    <xdr:to>
      <xdr:col>14</xdr:col>
      <xdr:colOff>276225</xdr:colOff>
      <xdr:row>128</xdr:row>
      <xdr:rowOff>85725</xdr:rowOff>
    </xdr:to>
    <xdr:graphicFrame macro="">
      <xdr:nvGraphicFramePr>
        <xdr:cNvPr id="13" name="Wykres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361950</xdr:colOff>
      <xdr:row>69</xdr:row>
      <xdr:rowOff>38100</xdr:rowOff>
    </xdr:from>
    <xdr:to>
      <xdr:col>23</xdr:col>
      <xdr:colOff>361950</xdr:colOff>
      <xdr:row>86</xdr:row>
      <xdr:rowOff>28575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66675</xdr:colOff>
      <xdr:row>4</xdr:row>
      <xdr:rowOff>142875</xdr:rowOff>
    </xdr:from>
    <xdr:to>
      <xdr:col>24</xdr:col>
      <xdr:colOff>371475</xdr:colOff>
      <xdr:row>21</xdr:row>
      <xdr:rowOff>133350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24</xdr:row>
      <xdr:rowOff>0</xdr:rowOff>
    </xdr:from>
    <xdr:to>
      <xdr:col>24</xdr:col>
      <xdr:colOff>304800</xdr:colOff>
      <xdr:row>40</xdr:row>
      <xdr:rowOff>152400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43</xdr:row>
      <xdr:rowOff>0</xdr:rowOff>
    </xdr:from>
    <xdr:to>
      <xdr:col>24</xdr:col>
      <xdr:colOff>304800</xdr:colOff>
      <xdr:row>59</xdr:row>
      <xdr:rowOff>152400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63</xdr:row>
      <xdr:rowOff>0</xdr:rowOff>
    </xdr:from>
    <xdr:to>
      <xdr:col>24</xdr:col>
      <xdr:colOff>304800</xdr:colOff>
      <xdr:row>79</xdr:row>
      <xdr:rowOff>152400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89</xdr:row>
      <xdr:rowOff>0</xdr:rowOff>
    </xdr:from>
    <xdr:to>
      <xdr:col>24</xdr:col>
      <xdr:colOff>304800</xdr:colOff>
      <xdr:row>105</xdr:row>
      <xdr:rowOff>152400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381000</xdr:colOff>
      <xdr:row>102</xdr:row>
      <xdr:rowOff>95250</xdr:rowOff>
    </xdr:from>
    <xdr:to>
      <xdr:col>14</xdr:col>
      <xdr:colOff>76200</xdr:colOff>
      <xdr:row>119</xdr:row>
      <xdr:rowOff>85725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295275</xdr:colOff>
      <xdr:row>5</xdr:row>
      <xdr:rowOff>152400</xdr:rowOff>
    </xdr:from>
    <xdr:to>
      <xdr:col>11</xdr:col>
      <xdr:colOff>600075</xdr:colOff>
      <xdr:row>22</xdr:row>
      <xdr:rowOff>142875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</xdr:row>
      <xdr:rowOff>76200</xdr:rowOff>
    </xdr:from>
    <xdr:to>
      <xdr:col>12</xdr:col>
      <xdr:colOff>190500</xdr:colOff>
      <xdr:row>4</xdr:row>
      <xdr:rowOff>66675</xdr:rowOff>
    </xdr:to>
    <xdr:sp macro="" textlink="">
      <xdr:nvSpPr>
        <xdr:cNvPr id="5" name="pole tekstowe 4"/>
        <xdr:cNvSpPr txBox="1"/>
      </xdr:nvSpPr>
      <xdr:spPr>
        <a:xfrm>
          <a:off x="590550" y="238125"/>
          <a:ext cx="7486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/>
            <a:t>Appendix 5 Microprobe data, oxygen isotope data are correlated with the microprobe analyses 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cuments/OceanicCrustProject/MikrosondaBerlin/summaryzirc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zirc8"/>
      <sheetName val="Arkusz1"/>
    </sheetNames>
    <sheetDataSet>
      <sheetData sheetId="0">
        <row r="5">
          <cell r="D5">
            <v>0.33800000000000002</v>
          </cell>
          <cell r="E5">
            <v>0.78700000000000003</v>
          </cell>
        </row>
        <row r="6">
          <cell r="D6">
            <v>0.32100000000000001</v>
          </cell>
          <cell r="E6">
            <v>0.48299999999999998</v>
          </cell>
        </row>
        <row r="7">
          <cell r="D7">
            <v>0.41</v>
          </cell>
          <cell r="E7">
            <v>0.57199999999999995</v>
          </cell>
        </row>
        <row r="8">
          <cell r="D8">
            <v>0.28399999999999997</v>
          </cell>
          <cell r="E8">
            <v>0.75</v>
          </cell>
        </row>
        <row r="9">
          <cell r="D9">
            <v>0.27300000000000002</v>
          </cell>
          <cell r="E9">
            <v>0.56000000000000005</v>
          </cell>
        </row>
        <row r="10">
          <cell r="D10">
            <v>0.35</v>
          </cell>
          <cell r="E10">
            <v>0.78300000000000003</v>
          </cell>
        </row>
        <row r="11">
          <cell r="D11">
            <v>0.246</v>
          </cell>
          <cell r="E11">
            <v>0.40500000000000003</v>
          </cell>
        </row>
        <row r="12">
          <cell r="D12">
            <v>0.32100000000000001</v>
          </cell>
          <cell r="E12">
            <v>0.53100000000000003</v>
          </cell>
        </row>
        <row r="13">
          <cell r="D13">
            <v>0.44800000000000001</v>
          </cell>
          <cell r="E13">
            <v>0.68600000000000005</v>
          </cell>
        </row>
        <row r="14">
          <cell r="D14">
            <v>0.34200000000000003</v>
          </cell>
          <cell r="E14">
            <v>0.57599999999999996</v>
          </cell>
        </row>
        <row r="15">
          <cell r="D15">
            <v>0.315</v>
          </cell>
          <cell r="E15">
            <v>0.53100000000000003</v>
          </cell>
        </row>
        <row r="16">
          <cell r="D16">
            <v>0.38800000000000001</v>
          </cell>
          <cell r="E16">
            <v>0.63400000000000001</v>
          </cell>
        </row>
        <row r="17">
          <cell r="D17">
            <v>0.20699999999999999</v>
          </cell>
          <cell r="E17">
            <v>0.34899999999999998</v>
          </cell>
        </row>
        <row r="18">
          <cell r="D18">
            <v>0.221</v>
          </cell>
          <cell r="E18">
            <v>0.51800000000000002</v>
          </cell>
        </row>
        <row r="19">
          <cell r="D19">
            <v>0.22700000000000001</v>
          </cell>
          <cell r="E19">
            <v>0.52</v>
          </cell>
        </row>
        <row r="20">
          <cell r="D20">
            <v>0.21</v>
          </cell>
          <cell r="E20">
            <v>0.45500000000000002</v>
          </cell>
        </row>
        <row r="21">
          <cell r="D21">
            <v>0.13900000000000001</v>
          </cell>
          <cell r="E21">
            <v>0.38</v>
          </cell>
        </row>
        <row r="22">
          <cell r="D22">
            <v>0.14399999999999999</v>
          </cell>
          <cell r="E22">
            <v>0.223</v>
          </cell>
        </row>
        <row r="23">
          <cell r="D23">
            <v>0.16200000000000001</v>
          </cell>
          <cell r="E23">
            <v>0.24099999999999999</v>
          </cell>
        </row>
        <row r="24">
          <cell r="D24">
            <v>0.42</v>
          </cell>
          <cell r="E24">
            <v>0.88100000000000001</v>
          </cell>
        </row>
        <row r="25">
          <cell r="D25">
            <v>0.48</v>
          </cell>
          <cell r="E25">
            <v>0.71899999999999997</v>
          </cell>
        </row>
        <row r="26">
          <cell r="D26">
            <v>0.55600000000000005</v>
          </cell>
          <cell r="E26">
            <v>0.8</v>
          </cell>
        </row>
        <row r="27">
          <cell r="D27">
            <v>0.69399999999999995</v>
          </cell>
          <cell r="E27">
            <v>0.98399999999999999</v>
          </cell>
        </row>
        <row r="28">
          <cell r="D28">
            <v>1.3819999999999999</v>
          </cell>
          <cell r="E28">
            <v>1.9670000000000001</v>
          </cell>
        </row>
        <row r="29">
          <cell r="D29">
            <v>1.1339999999999999</v>
          </cell>
          <cell r="E29">
            <v>1.5249999999999999</v>
          </cell>
        </row>
        <row r="30">
          <cell r="D30">
            <v>0.77400000000000002</v>
          </cell>
          <cell r="E30">
            <v>0.97799999999999998</v>
          </cell>
        </row>
        <row r="31">
          <cell r="D31">
            <v>0.185</v>
          </cell>
          <cell r="E31">
            <v>0.45600000000000002</v>
          </cell>
        </row>
        <row r="32">
          <cell r="D32">
            <v>0.16</v>
          </cell>
          <cell r="E32">
            <v>0.40699999999999997</v>
          </cell>
        </row>
        <row r="33">
          <cell r="D33">
            <v>0.15</v>
          </cell>
          <cell r="E33">
            <v>0.23599999999999999</v>
          </cell>
        </row>
        <row r="34">
          <cell r="D34">
            <v>0.184</v>
          </cell>
          <cell r="E34">
            <v>0.434</v>
          </cell>
        </row>
        <row r="35">
          <cell r="D35">
            <v>0.17</v>
          </cell>
          <cell r="E35">
            <v>0.41</v>
          </cell>
        </row>
        <row r="36">
          <cell r="D36">
            <v>0.193</v>
          </cell>
          <cell r="E36">
            <v>0.2</v>
          </cell>
        </row>
        <row r="37">
          <cell r="D37">
            <v>0.58099999999999996</v>
          </cell>
          <cell r="E37">
            <v>1.2030000000000001</v>
          </cell>
        </row>
        <row r="38">
          <cell r="D38">
            <v>0.56100000000000005</v>
          </cell>
          <cell r="E38">
            <v>1.1819999999999999</v>
          </cell>
        </row>
        <row r="39">
          <cell r="D39">
            <v>0.42</v>
          </cell>
          <cell r="E39">
            <v>0.62</v>
          </cell>
        </row>
        <row r="40">
          <cell r="D40">
            <v>0.79500000000000004</v>
          </cell>
          <cell r="E40">
            <v>1.2230000000000001</v>
          </cell>
        </row>
        <row r="41">
          <cell r="D41">
            <v>0.84299999999999997</v>
          </cell>
          <cell r="E41">
            <v>0.86799999999999999</v>
          </cell>
        </row>
        <row r="42">
          <cell r="D42">
            <v>0.82599999999999996</v>
          </cell>
          <cell r="E42">
            <v>0.81399999999999995</v>
          </cell>
        </row>
        <row r="44">
          <cell r="D44">
            <v>0.66500000000000004</v>
          </cell>
          <cell r="E44">
            <v>1.1919999999999999</v>
          </cell>
        </row>
        <row r="45">
          <cell r="D45">
            <v>0.86599999999999999</v>
          </cell>
          <cell r="E45">
            <v>1.653</v>
          </cell>
        </row>
        <row r="46">
          <cell r="D46">
            <v>0.41399999999999998</v>
          </cell>
          <cell r="E46">
            <v>0.64700000000000002</v>
          </cell>
        </row>
        <row r="47">
          <cell r="D47">
            <v>0.23</v>
          </cell>
          <cell r="E47">
            <v>0.33200000000000002</v>
          </cell>
        </row>
        <row r="48">
          <cell r="D48">
            <v>0.28499999999999998</v>
          </cell>
          <cell r="E48">
            <v>0.435</v>
          </cell>
        </row>
        <row r="49">
          <cell r="D49">
            <v>0.23</v>
          </cell>
          <cell r="E49">
            <v>0.624</v>
          </cell>
        </row>
        <row r="50">
          <cell r="D50">
            <v>0.217</v>
          </cell>
          <cell r="E50">
            <v>0.60499999999999998</v>
          </cell>
        </row>
        <row r="51">
          <cell r="D51">
            <v>0.32600000000000001</v>
          </cell>
          <cell r="E51">
            <v>0.505</v>
          </cell>
        </row>
        <row r="52">
          <cell r="D52">
            <v>0.39700000000000002</v>
          </cell>
          <cell r="E52">
            <v>0.85299999999999998</v>
          </cell>
        </row>
        <row r="53">
          <cell r="D53">
            <v>0.48099999999999998</v>
          </cell>
          <cell r="E53">
            <v>0.90300000000000002</v>
          </cell>
        </row>
        <row r="54">
          <cell r="D54">
            <v>0.59399999999999997</v>
          </cell>
          <cell r="E54">
            <v>1.2390000000000001</v>
          </cell>
        </row>
        <row r="55">
          <cell r="D55">
            <v>0.53100000000000003</v>
          </cell>
          <cell r="E55">
            <v>1.0880000000000001</v>
          </cell>
        </row>
        <row r="56">
          <cell r="D56">
            <v>0.47599999999999998</v>
          </cell>
          <cell r="E56">
            <v>0.94699999999999995</v>
          </cell>
        </row>
        <row r="57">
          <cell r="D57">
            <v>1.03</v>
          </cell>
          <cell r="E57">
            <v>1.5129999999999999</v>
          </cell>
        </row>
        <row r="58">
          <cell r="D58">
            <v>0.61899999999999999</v>
          </cell>
          <cell r="E58">
            <v>1.155</v>
          </cell>
        </row>
        <row r="59">
          <cell r="D59">
            <v>0.60899999999999999</v>
          </cell>
          <cell r="E59">
            <v>1.093</v>
          </cell>
        </row>
        <row r="60">
          <cell r="D60">
            <v>0.371</v>
          </cell>
          <cell r="E60">
            <v>0.61499999999999999</v>
          </cell>
        </row>
        <row r="61">
          <cell r="D61">
            <v>0.99</v>
          </cell>
          <cell r="E61">
            <v>1.35</v>
          </cell>
        </row>
        <row r="62">
          <cell r="D62">
            <v>0.71899999999999997</v>
          </cell>
          <cell r="E62">
            <v>1.0229999999999999</v>
          </cell>
        </row>
        <row r="63">
          <cell r="D63">
            <v>0.67400000000000004</v>
          </cell>
          <cell r="E63">
            <v>1.2010000000000001</v>
          </cell>
        </row>
        <row r="64">
          <cell r="D64">
            <v>0.60899999999999999</v>
          </cell>
          <cell r="E64">
            <v>0.60899999999999999</v>
          </cell>
        </row>
        <row r="65">
          <cell r="D65">
            <v>0.435</v>
          </cell>
          <cell r="E65">
            <v>0.78600000000000003</v>
          </cell>
        </row>
        <row r="66">
          <cell r="D66">
            <v>0.67500000000000004</v>
          </cell>
          <cell r="E66">
            <v>0.69499999999999995</v>
          </cell>
        </row>
        <row r="67">
          <cell r="D67">
            <v>0.68400000000000005</v>
          </cell>
          <cell r="E67">
            <v>0.71399999999999997</v>
          </cell>
        </row>
        <row r="68">
          <cell r="D68">
            <v>1.1439999999999999</v>
          </cell>
          <cell r="E68">
            <v>1.5089999999999999</v>
          </cell>
        </row>
        <row r="69">
          <cell r="D69">
            <v>0.32400000000000001</v>
          </cell>
          <cell r="E69">
            <v>0.72599999999999998</v>
          </cell>
        </row>
        <row r="70">
          <cell r="D70">
            <v>0.35699999999999998</v>
          </cell>
          <cell r="E70">
            <v>0.85399999999999998</v>
          </cell>
        </row>
        <row r="71">
          <cell r="D71">
            <v>0.35799999999999998</v>
          </cell>
          <cell r="E71">
            <v>0.85599999999999998</v>
          </cell>
        </row>
        <row r="72">
          <cell r="D72">
            <v>0.45400000000000001</v>
          </cell>
          <cell r="E72">
            <v>0.98599999999999999</v>
          </cell>
        </row>
        <row r="73">
          <cell r="D73">
            <v>0.375</v>
          </cell>
          <cell r="E73">
            <v>0.60599999999999998</v>
          </cell>
        </row>
        <row r="74">
          <cell r="D74">
            <v>0.47199999999999998</v>
          </cell>
          <cell r="E74">
            <v>0.755</v>
          </cell>
        </row>
        <row r="75">
          <cell r="D75">
            <v>1.4410000000000001</v>
          </cell>
          <cell r="E75">
            <v>2.0390000000000001</v>
          </cell>
        </row>
        <row r="76">
          <cell r="D76">
            <v>0.505</v>
          </cell>
          <cell r="E76">
            <v>0.999</v>
          </cell>
        </row>
        <row r="77">
          <cell r="D77">
            <v>0.72899999999999998</v>
          </cell>
          <cell r="E77">
            <v>0.81399999999999995</v>
          </cell>
        </row>
        <row r="78">
          <cell r="D78">
            <v>0.80300000000000005</v>
          </cell>
          <cell r="E78">
            <v>0.88300000000000001</v>
          </cell>
        </row>
        <row r="79">
          <cell r="D79">
            <v>0.53400000000000003</v>
          </cell>
          <cell r="E79">
            <v>1.087</v>
          </cell>
        </row>
        <row r="80">
          <cell r="D80">
            <v>0.58899999999999997</v>
          </cell>
          <cell r="E80">
            <v>1.2230000000000001</v>
          </cell>
        </row>
        <row r="81">
          <cell r="D81">
            <v>0.66900000000000004</v>
          </cell>
          <cell r="E81">
            <v>1.4019999999999999</v>
          </cell>
        </row>
        <row r="82">
          <cell r="D82">
            <v>0.59799999999999998</v>
          </cell>
          <cell r="E82">
            <v>0.91</v>
          </cell>
        </row>
        <row r="83">
          <cell r="D83">
            <v>0.874</v>
          </cell>
          <cell r="E83">
            <v>1.593</v>
          </cell>
        </row>
        <row r="84">
          <cell r="D84">
            <v>0.90700000000000003</v>
          </cell>
          <cell r="E84">
            <v>1.6890000000000001</v>
          </cell>
        </row>
        <row r="85">
          <cell r="D85">
            <v>0.53600000000000003</v>
          </cell>
          <cell r="E85">
            <v>0.77700000000000002</v>
          </cell>
        </row>
        <row r="86">
          <cell r="D86">
            <v>0.255</v>
          </cell>
          <cell r="E86">
            <v>0.35499999999999998</v>
          </cell>
        </row>
        <row r="87">
          <cell r="D87">
            <v>0.33900000000000002</v>
          </cell>
          <cell r="E87">
            <v>0.46899999999999997</v>
          </cell>
        </row>
        <row r="89">
          <cell r="D89">
            <v>0.55700000000000005</v>
          </cell>
          <cell r="E89">
            <v>1.1930000000000001</v>
          </cell>
        </row>
        <row r="90">
          <cell r="D90">
            <v>0.51400000000000001</v>
          </cell>
          <cell r="E90">
            <v>1.1459999999999999</v>
          </cell>
        </row>
        <row r="91">
          <cell r="D91">
            <v>0.56699999999999995</v>
          </cell>
          <cell r="E91">
            <v>1.1599999999999999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7"/>
  <sheetViews>
    <sheetView workbookViewId="0">
      <selection activeCell="H4" sqref="H4:H80"/>
    </sheetView>
  </sheetViews>
  <sheetFormatPr defaultRowHeight="12.75"/>
  <sheetData>
    <row r="2" spans="1:20">
      <c r="B2" s="2" t="s">
        <v>42</v>
      </c>
      <c r="C2" s="2" t="s">
        <v>50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s="2" t="s">
        <v>24</v>
      </c>
    </row>
    <row r="3" spans="1:20" ht="14.25">
      <c r="A3" s="2" t="s">
        <v>47</v>
      </c>
      <c r="B3" s="7" t="s">
        <v>46</v>
      </c>
      <c r="C3" s="7"/>
      <c r="L3" s="2"/>
    </row>
    <row r="4" spans="1:20">
      <c r="A4" s="5">
        <v>3</v>
      </c>
      <c r="B4">
        <f>178.49/(178.49+15.99+15.99)*J4*10000</f>
        <v>10388.665843113033</v>
      </c>
      <c r="C4">
        <f>(88.9*2)/(88.9*2+15.99*3)*G4*10000</f>
        <v>1519.9273597023521</v>
      </c>
      <c r="D4">
        <v>30</v>
      </c>
      <c r="E4">
        <v>33.954000000000001</v>
      </c>
      <c r="F4">
        <v>0.13</v>
      </c>
      <c r="G4">
        <v>0.193</v>
      </c>
      <c r="H4">
        <v>65.206999999999994</v>
      </c>
      <c r="I4">
        <v>0</v>
      </c>
      <c r="J4">
        <v>1.2250000000000001</v>
      </c>
      <c r="K4">
        <v>100.709</v>
      </c>
      <c r="M4">
        <f t="shared" ref="M4:M12" si="0">H4/J4</f>
        <v>53.230204081632642</v>
      </c>
    </row>
    <row r="5" spans="1:20">
      <c r="B5">
        <f t="shared" ref="B5:B70" si="1">178.49/(178.49+15.99+15.99)*J5*10000</f>
        <v>10872.05682520074</v>
      </c>
      <c r="C5">
        <f t="shared" ref="C5:C22" si="2">(88.9*2)/(88.9*2+15.99*3)*G5*10000</f>
        <v>2000.3189086238208</v>
      </c>
      <c r="D5">
        <v>31</v>
      </c>
      <c r="E5">
        <v>33.597000000000001</v>
      </c>
      <c r="F5">
        <v>0.151</v>
      </c>
      <c r="G5">
        <v>0.254</v>
      </c>
      <c r="H5">
        <v>64.867999999999995</v>
      </c>
      <c r="I5">
        <v>8.9999999999999993E-3</v>
      </c>
      <c r="J5">
        <v>1.282</v>
      </c>
      <c r="K5">
        <v>100.161</v>
      </c>
      <c r="M5">
        <f t="shared" si="0"/>
        <v>50.599063962558496</v>
      </c>
    </row>
    <row r="6" spans="1:20">
      <c r="B6">
        <f t="shared" si="1"/>
        <v>11592.903026559605</v>
      </c>
      <c r="C6">
        <f t="shared" si="2"/>
        <v>1669.5575142844489</v>
      </c>
      <c r="D6">
        <v>32</v>
      </c>
      <c r="E6">
        <v>34.100999999999999</v>
      </c>
      <c r="F6">
        <v>0.14199999999999999</v>
      </c>
      <c r="G6">
        <v>0.21199999999999999</v>
      </c>
      <c r="H6">
        <v>65.007999999999996</v>
      </c>
      <c r="I6">
        <v>1.0999999999999999E-2</v>
      </c>
      <c r="J6">
        <v>1.367</v>
      </c>
      <c r="K6">
        <v>100.84099999999999</v>
      </c>
      <c r="M6">
        <f t="shared" si="0"/>
        <v>47.555230431602048</v>
      </c>
    </row>
    <row r="7" spans="1:20">
      <c r="A7" s="5">
        <v>4</v>
      </c>
      <c r="B7">
        <f t="shared" si="1"/>
        <v>12381.593576281653</v>
      </c>
      <c r="C7">
        <f t="shared" si="2"/>
        <v>2268.0781326128358</v>
      </c>
      <c r="D7">
        <v>33</v>
      </c>
      <c r="E7">
        <v>33.802999999999997</v>
      </c>
      <c r="F7">
        <v>0.219</v>
      </c>
      <c r="G7">
        <v>0.28799999999999998</v>
      </c>
      <c r="H7">
        <v>64.679000000000002</v>
      </c>
      <c r="I7">
        <v>0</v>
      </c>
      <c r="J7">
        <v>1.46</v>
      </c>
      <c r="K7">
        <v>100.449</v>
      </c>
      <c r="M7">
        <f t="shared" si="0"/>
        <v>44.300684931506851</v>
      </c>
    </row>
    <row r="8" spans="1:20">
      <c r="A8" s="5">
        <v>5</v>
      </c>
      <c r="B8" s="1">
        <f t="shared" si="1"/>
        <v>10524.354539839407</v>
      </c>
      <c r="C8">
        <f t="shared" si="2"/>
        <v>3063.4805332860883</v>
      </c>
      <c r="D8" s="1">
        <v>27</v>
      </c>
      <c r="E8" s="1">
        <v>33.567999999999998</v>
      </c>
      <c r="F8" s="1">
        <v>0.15</v>
      </c>
      <c r="G8" s="1">
        <v>0.38900000000000001</v>
      </c>
      <c r="H8" s="1">
        <v>64.831999999999994</v>
      </c>
      <c r="I8" s="1">
        <v>6.0000000000000001E-3</v>
      </c>
      <c r="J8" s="1">
        <v>1.2410000000000001</v>
      </c>
      <c r="K8" s="1">
        <v>100.18600000000001</v>
      </c>
      <c r="L8" s="1" t="s">
        <v>14</v>
      </c>
      <c r="M8" s="1">
        <f t="shared" si="0"/>
        <v>52.241740531829159</v>
      </c>
    </row>
    <row r="9" spans="1:20">
      <c r="B9" s="1">
        <f t="shared" si="1"/>
        <v>12593.607164916615</v>
      </c>
      <c r="C9">
        <f t="shared" si="2"/>
        <v>2315.3297603756037</v>
      </c>
      <c r="D9" s="1">
        <v>28</v>
      </c>
      <c r="E9" s="1">
        <v>33.563000000000002</v>
      </c>
      <c r="F9" s="1">
        <v>0.13600000000000001</v>
      </c>
      <c r="G9" s="1">
        <v>0.29399999999999998</v>
      </c>
      <c r="H9" s="1">
        <v>64.92</v>
      </c>
      <c r="I9" s="1">
        <v>1E-3</v>
      </c>
      <c r="J9" s="1">
        <v>1.4850000000000001</v>
      </c>
      <c r="K9" s="1">
        <v>100.399</v>
      </c>
      <c r="L9" s="1" t="s">
        <v>14</v>
      </c>
      <c r="M9" s="1">
        <f t="shared" si="0"/>
        <v>43.717171717171716</v>
      </c>
    </row>
    <row r="10" spans="1:20">
      <c r="B10" s="1">
        <f t="shared" si="1"/>
        <v>12619.04879555281</v>
      </c>
      <c r="C10">
        <f t="shared" si="2"/>
        <v>1708.9338707534218</v>
      </c>
      <c r="D10" s="1">
        <v>29</v>
      </c>
      <c r="E10" s="1">
        <v>33.353000000000002</v>
      </c>
      <c r="F10" s="1">
        <v>0.14699999999999999</v>
      </c>
      <c r="G10" s="1">
        <v>0.217</v>
      </c>
      <c r="H10" s="1">
        <v>65.114999999999995</v>
      </c>
      <c r="I10" s="1">
        <v>0</v>
      </c>
      <c r="J10" s="1">
        <v>1.488</v>
      </c>
      <c r="K10" s="1">
        <v>100.32</v>
      </c>
      <c r="L10" s="1" t="s">
        <v>14</v>
      </c>
      <c r="M10" s="1">
        <f t="shared" si="0"/>
        <v>43.760080645161288</v>
      </c>
    </row>
    <row r="11" spans="1:20">
      <c r="A11" s="5">
        <v>6</v>
      </c>
      <c r="B11" s="4">
        <f t="shared" si="1"/>
        <v>11686.189005558985</v>
      </c>
      <c r="C11">
        <f t="shared" si="2"/>
        <v>3685.6269654958592</v>
      </c>
      <c r="D11" s="4">
        <v>25</v>
      </c>
      <c r="E11" s="4">
        <v>33.680999999999997</v>
      </c>
      <c r="F11" s="4">
        <v>0.219</v>
      </c>
      <c r="G11" s="4">
        <v>0.46800000000000003</v>
      </c>
      <c r="H11" s="4">
        <v>65.521000000000001</v>
      </c>
      <c r="I11" s="4">
        <v>1.4999999999999999E-2</v>
      </c>
      <c r="J11" s="4">
        <v>1.3779999999999999</v>
      </c>
      <c r="K11" s="4">
        <v>101.282</v>
      </c>
      <c r="L11" s="4" t="s">
        <v>14</v>
      </c>
      <c r="M11" s="4">
        <f t="shared" si="0"/>
        <v>47.547895500725694</v>
      </c>
    </row>
    <row r="12" spans="1:20">
      <c r="B12" s="4">
        <f t="shared" si="1"/>
        <v>11754.033353922174</v>
      </c>
      <c r="C12">
        <f t="shared" si="2"/>
        <v>2543.7126278956462</v>
      </c>
      <c r="D12" s="4">
        <v>26</v>
      </c>
      <c r="E12" s="4">
        <v>33.935000000000002</v>
      </c>
      <c r="F12" s="4">
        <v>0.215</v>
      </c>
      <c r="G12" s="4">
        <v>0.32300000000000001</v>
      </c>
      <c r="H12" s="4">
        <v>65.382999999999996</v>
      </c>
      <c r="I12" s="4">
        <v>0</v>
      </c>
      <c r="J12" s="4">
        <v>1.3859999999999999</v>
      </c>
      <c r="K12" s="4">
        <v>101.242</v>
      </c>
      <c r="L12" s="4" t="s">
        <v>14</v>
      </c>
      <c r="M12" s="4">
        <f t="shared" si="0"/>
        <v>47.173881673881674</v>
      </c>
    </row>
    <row r="13" spans="1:20">
      <c r="A13" s="5">
        <v>7</v>
      </c>
      <c r="B13" s="1">
        <f t="shared" si="1"/>
        <v>12729.295861642988</v>
      </c>
      <c r="C13">
        <f t="shared" si="2"/>
        <v>2283.8286752004251</v>
      </c>
      <c r="D13" s="1">
        <v>23</v>
      </c>
      <c r="E13" s="1">
        <v>34.076999999999998</v>
      </c>
      <c r="F13" s="1">
        <v>0.19600000000000001</v>
      </c>
      <c r="G13" s="1">
        <v>0.28999999999999998</v>
      </c>
      <c r="H13" s="1">
        <v>64.683000000000007</v>
      </c>
      <c r="I13" s="1">
        <v>1.4999999999999999E-2</v>
      </c>
      <c r="J13" s="1">
        <v>1.5009999999999999</v>
      </c>
      <c r="K13" s="1">
        <v>100.762</v>
      </c>
      <c r="L13" s="1" t="s">
        <v>14</v>
      </c>
      <c r="M13" s="1">
        <f t="shared" ref="M13:M22" si="3">H13/J13</f>
        <v>43.093271152564967</v>
      </c>
      <c r="S13" s="2" t="s">
        <v>48</v>
      </c>
      <c r="T13" s="2" t="s">
        <v>49</v>
      </c>
    </row>
    <row r="14" spans="1:20">
      <c r="B14" s="1">
        <f t="shared" si="1"/>
        <v>12754.737492279184</v>
      </c>
      <c r="C14">
        <f t="shared" si="2"/>
        <v>2102.6974354431504</v>
      </c>
      <c r="D14" s="1">
        <v>24</v>
      </c>
      <c r="E14" s="1">
        <v>33.826000000000001</v>
      </c>
      <c r="F14" s="1">
        <v>0.185</v>
      </c>
      <c r="G14" s="1">
        <v>0.26700000000000002</v>
      </c>
      <c r="H14" s="1">
        <v>64.498000000000005</v>
      </c>
      <c r="I14" s="1">
        <v>0</v>
      </c>
      <c r="J14" s="1">
        <v>1.504</v>
      </c>
      <c r="K14" s="1">
        <v>100.28</v>
      </c>
      <c r="L14" s="1" t="s">
        <v>14</v>
      </c>
      <c r="M14" s="1">
        <f t="shared" si="3"/>
        <v>42.884308510638299</v>
      </c>
      <c r="O14">
        <v>3</v>
      </c>
      <c r="P14">
        <v>65.206999999999994</v>
      </c>
      <c r="Q14">
        <v>1.2250000000000001</v>
      </c>
      <c r="R14">
        <v>53.230204081632642</v>
      </c>
      <c r="S14">
        <v>10388.665843113033</v>
      </c>
      <c r="T14">
        <v>1519.9273597023521</v>
      </c>
    </row>
    <row r="15" spans="1:20">
      <c r="A15" s="5">
        <v>11</v>
      </c>
      <c r="B15" s="4">
        <f t="shared" si="1"/>
        <v>10736.368128474367</v>
      </c>
      <c r="C15">
        <f t="shared" si="2"/>
        <v>2811.4718518846616</v>
      </c>
      <c r="D15" s="4">
        <v>20</v>
      </c>
      <c r="E15" s="4">
        <v>34.168999999999997</v>
      </c>
      <c r="F15" s="4">
        <v>0.14199999999999999</v>
      </c>
      <c r="G15" s="4">
        <v>0.35699999999999998</v>
      </c>
      <c r="H15" s="4">
        <v>65.153999999999996</v>
      </c>
      <c r="I15" s="4">
        <v>0</v>
      </c>
      <c r="J15" s="4">
        <v>1.266</v>
      </c>
      <c r="K15" s="4">
        <v>101.08799999999999</v>
      </c>
      <c r="L15" s="4" t="s">
        <v>15</v>
      </c>
      <c r="M15" s="4">
        <f t="shared" si="3"/>
        <v>51.464454976303315</v>
      </c>
      <c r="O15">
        <v>4</v>
      </c>
      <c r="P15">
        <v>64.679000000000002</v>
      </c>
      <c r="Q15">
        <v>1.46</v>
      </c>
      <c r="R15">
        <v>44.300684931506851</v>
      </c>
      <c r="S15">
        <v>12381.593576281653</v>
      </c>
      <c r="T15">
        <v>2268.0781326128358</v>
      </c>
    </row>
    <row r="16" spans="1:20">
      <c r="A16" s="5">
        <v>12</v>
      </c>
      <c r="B16" s="4">
        <f>178.49/(178.49+15.99+15.99)*J16*10000</f>
        <v>10736.368128474367</v>
      </c>
      <c r="C16">
        <f t="shared" si="2"/>
        <v>2811.4718518846616</v>
      </c>
      <c r="D16" s="4">
        <v>20</v>
      </c>
      <c r="E16" s="4">
        <v>34.168999999999997</v>
      </c>
      <c r="F16" s="4">
        <v>0.14199999999999999</v>
      </c>
      <c r="G16" s="4">
        <v>0.35699999999999998</v>
      </c>
      <c r="H16" s="4">
        <v>65.153999999999996</v>
      </c>
      <c r="I16" s="4">
        <v>0</v>
      </c>
      <c r="J16" s="4">
        <v>1.266</v>
      </c>
      <c r="K16" s="4">
        <v>101.08799999999999</v>
      </c>
      <c r="L16" s="4" t="s">
        <v>15</v>
      </c>
      <c r="M16" s="4">
        <f>H16/J16</f>
        <v>51.464454976303315</v>
      </c>
      <c r="N16" s="2" t="s">
        <v>45</v>
      </c>
      <c r="O16">
        <v>5</v>
      </c>
      <c r="P16" s="1">
        <v>64.831999999999994</v>
      </c>
      <c r="Q16">
        <v>1.2410000000000001</v>
      </c>
      <c r="R16">
        <v>52.241740531829159</v>
      </c>
      <c r="S16">
        <v>10524.354539839407</v>
      </c>
      <c r="T16">
        <v>3063.4805332860883</v>
      </c>
    </row>
    <row r="17" spans="1:20">
      <c r="B17" s="4">
        <f t="shared" si="1"/>
        <v>11228.239654107472</v>
      </c>
      <c r="C17">
        <f t="shared" si="2"/>
        <v>1401.7982902954334</v>
      </c>
      <c r="D17" s="4">
        <v>21</v>
      </c>
      <c r="E17" s="4">
        <v>34.177</v>
      </c>
      <c r="F17" s="4">
        <v>0.127</v>
      </c>
      <c r="G17" s="4">
        <v>0.17799999999999999</v>
      </c>
      <c r="H17" s="4">
        <v>65.317999999999998</v>
      </c>
      <c r="I17" s="4">
        <v>0</v>
      </c>
      <c r="J17" s="4">
        <v>1.3240000000000001</v>
      </c>
      <c r="K17" s="4">
        <v>101.124</v>
      </c>
      <c r="L17" s="4" t="s">
        <v>16</v>
      </c>
      <c r="M17" s="4">
        <f t="shared" si="3"/>
        <v>49.333836858006038</v>
      </c>
      <c r="O17">
        <v>6</v>
      </c>
      <c r="P17" s="4">
        <v>65.521000000000001</v>
      </c>
      <c r="Q17">
        <v>1.3779999999999999</v>
      </c>
      <c r="R17">
        <v>47.547895500725694</v>
      </c>
      <c r="S17">
        <v>11686.189005558985</v>
      </c>
      <c r="T17">
        <v>3685.6269654958592</v>
      </c>
    </row>
    <row r="18" spans="1:20">
      <c r="B18" s="4">
        <f t="shared" si="1"/>
        <v>13051.556516368128</v>
      </c>
      <c r="C18">
        <f t="shared" si="2"/>
        <v>2701.2180537715381</v>
      </c>
      <c r="D18" s="4">
        <v>22</v>
      </c>
      <c r="E18" s="4">
        <v>33.841000000000001</v>
      </c>
      <c r="F18" s="4">
        <v>0.26800000000000002</v>
      </c>
      <c r="G18" s="4">
        <v>0.34300000000000003</v>
      </c>
      <c r="H18" s="4">
        <v>64.971000000000004</v>
      </c>
      <c r="I18" s="4">
        <v>8.9999999999999993E-3</v>
      </c>
      <c r="J18" s="4">
        <v>1.5389999999999999</v>
      </c>
      <c r="K18" s="4">
        <v>100.971</v>
      </c>
      <c r="L18" s="4" t="s">
        <v>17</v>
      </c>
      <c r="M18" s="4">
        <f t="shared" si="3"/>
        <v>42.216374269005854</v>
      </c>
      <c r="O18">
        <v>7</v>
      </c>
      <c r="P18" s="1">
        <v>64.683000000000007</v>
      </c>
      <c r="Q18">
        <v>1.5009999999999999</v>
      </c>
      <c r="R18">
        <v>43.093271152564967</v>
      </c>
      <c r="S18">
        <v>12729.295861642988</v>
      </c>
      <c r="T18">
        <v>2283.8286752004251</v>
      </c>
    </row>
    <row r="19" spans="1:20">
      <c r="A19" s="5">
        <v>14</v>
      </c>
      <c r="B19" s="1">
        <f t="shared" si="1"/>
        <v>10592.198888202594</v>
      </c>
      <c r="C19">
        <f t="shared" si="2"/>
        <v>1968.8178234486425</v>
      </c>
      <c r="D19" s="1">
        <v>16</v>
      </c>
      <c r="E19" s="1">
        <v>34.064</v>
      </c>
      <c r="F19" s="1">
        <v>0.152</v>
      </c>
      <c r="G19" s="1">
        <v>0.25</v>
      </c>
      <c r="H19" s="1">
        <v>65.061999999999998</v>
      </c>
      <c r="I19" s="1">
        <v>0</v>
      </c>
      <c r="J19" s="1">
        <v>1.2490000000000001</v>
      </c>
      <c r="K19" s="1">
        <v>100.777</v>
      </c>
      <c r="L19" s="1" t="s">
        <v>15</v>
      </c>
      <c r="M19" s="1">
        <f t="shared" si="3"/>
        <v>52.091273018414725</v>
      </c>
    </row>
    <row r="20" spans="1:20">
      <c r="A20" s="5">
        <v>13</v>
      </c>
      <c r="B20" s="1">
        <f t="shared" si="1"/>
        <v>10889.017912291536</v>
      </c>
      <c r="C20">
        <f t="shared" si="2"/>
        <v>1645.9317004030652</v>
      </c>
      <c r="D20" s="1">
        <v>17</v>
      </c>
      <c r="E20" s="1">
        <v>33.881</v>
      </c>
      <c r="F20" s="1">
        <v>0.15</v>
      </c>
      <c r="G20" s="1">
        <v>0.20899999999999999</v>
      </c>
      <c r="H20" s="1">
        <v>64.900999999999996</v>
      </c>
      <c r="I20" s="1">
        <v>0</v>
      </c>
      <c r="J20" s="1">
        <v>1.284</v>
      </c>
      <c r="K20" s="1">
        <v>100.425</v>
      </c>
      <c r="L20" s="1" t="s">
        <v>16</v>
      </c>
      <c r="M20" s="1">
        <f t="shared" si="3"/>
        <v>50.545950155763236</v>
      </c>
    </row>
    <row r="21" spans="1:20">
      <c r="B21" s="1">
        <f t="shared" si="1"/>
        <v>10965.342804200121</v>
      </c>
      <c r="C21">
        <f t="shared" si="2"/>
        <v>1787.6865836913676</v>
      </c>
      <c r="D21" s="1">
        <v>18</v>
      </c>
      <c r="E21" s="1">
        <v>33.828000000000003</v>
      </c>
      <c r="F21" s="1">
        <v>0.159</v>
      </c>
      <c r="G21" s="1">
        <v>0.22700000000000001</v>
      </c>
      <c r="H21" s="1">
        <v>64.902000000000001</v>
      </c>
      <c r="I21" s="1">
        <v>0</v>
      </c>
      <c r="J21" s="1">
        <v>1.2929999999999999</v>
      </c>
      <c r="K21" s="1">
        <v>100.40900000000001</v>
      </c>
      <c r="L21" s="1" t="s">
        <v>17</v>
      </c>
      <c r="M21" s="1">
        <f t="shared" si="3"/>
        <v>50.194895591647338</v>
      </c>
    </row>
    <row r="22" spans="1:20">
      <c r="A22" s="5">
        <v>15</v>
      </c>
      <c r="B22" s="1">
        <f t="shared" si="1"/>
        <v>12237.424336009883</v>
      </c>
      <c r="C22">
        <f t="shared" si="2"/>
        <v>3496.6204544447892</v>
      </c>
      <c r="D22" s="1">
        <v>19</v>
      </c>
      <c r="E22" s="1">
        <v>33.86</v>
      </c>
      <c r="F22" s="1">
        <v>0.21199999999999999</v>
      </c>
      <c r="G22" s="1">
        <v>0.44400000000000001</v>
      </c>
      <c r="H22" s="1">
        <v>64.489000000000004</v>
      </c>
      <c r="I22" s="1">
        <v>5.0000000000000001E-3</v>
      </c>
      <c r="J22" s="1">
        <v>1.4430000000000001</v>
      </c>
      <c r="K22" s="1">
        <v>100.453</v>
      </c>
      <c r="L22" s="1" t="s">
        <v>18</v>
      </c>
      <c r="M22" s="1">
        <f t="shared" si="3"/>
        <v>44.690921690921691</v>
      </c>
    </row>
    <row r="23" spans="1:20">
      <c r="A23" s="5">
        <v>16</v>
      </c>
      <c r="B23" s="4">
        <f t="shared" si="1"/>
        <v>10973.823347745521</v>
      </c>
      <c r="C23" s="4"/>
      <c r="D23" s="4">
        <v>13</v>
      </c>
      <c r="E23" s="4">
        <v>33.933</v>
      </c>
      <c r="F23" s="4">
        <v>0.129</v>
      </c>
      <c r="G23" s="4">
        <v>0.19400000000000001</v>
      </c>
      <c r="H23" s="4">
        <v>65.135000000000005</v>
      </c>
      <c r="I23" s="4">
        <v>0</v>
      </c>
      <c r="J23" s="4">
        <v>1.294</v>
      </c>
      <c r="K23" s="4">
        <v>100.685</v>
      </c>
      <c r="L23" s="4" t="s">
        <v>14</v>
      </c>
      <c r="M23" s="4">
        <f t="shared" ref="M23:M44" si="4">H23/J23</f>
        <v>50.336166924265846</v>
      </c>
    </row>
    <row r="24" spans="1:20">
      <c r="B24" s="4">
        <f t="shared" si="1"/>
        <v>12508.801729462632</v>
      </c>
      <c r="C24" s="4"/>
      <c r="D24" s="4">
        <v>14</v>
      </c>
      <c r="E24" s="4">
        <v>33.466999999999999</v>
      </c>
      <c r="F24" s="4">
        <v>0.26500000000000001</v>
      </c>
      <c r="G24" s="4">
        <v>0.42499999999999999</v>
      </c>
      <c r="H24" s="4">
        <v>64.358999999999995</v>
      </c>
      <c r="I24" s="4">
        <v>0</v>
      </c>
      <c r="J24" s="4">
        <v>1.4750000000000001</v>
      </c>
      <c r="K24" s="4">
        <v>99.991</v>
      </c>
      <c r="L24" s="4" t="s">
        <v>14</v>
      </c>
      <c r="M24" s="4">
        <f t="shared" si="4"/>
        <v>43.633220338983044</v>
      </c>
    </row>
    <row r="25" spans="1:20">
      <c r="B25" s="4">
        <f t="shared" si="1"/>
        <v>13517.98641136504</v>
      </c>
      <c r="C25" s="4"/>
      <c r="D25" s="4">
        <v>15</v>
      </c>
      <c r="E25" s="4">
        <v>33.795999999999999</v>
      </c>
      <c r="F25" s="4">
        <v>0.33</v>
      </c>
      <c r="G25" s="4">
        <v>0.48599999999999999</v>
      </c>
      <c r="H25" s="4">
        <v>64.94</v>
      </c>
      <c r="I25" s="4">
        <v>1.4999999999999999E-2</v>
      </c>
      <c r="J25" s="4">
        <v>1.5940000000000001</v>
      </c>
      <c r="K25" s="4">
        <v>101.161</v>
      </c>
      <c r="L25" s="4" t="s">
        <v>14</v>
      </c>
      <c r="M25" s="4">
        <f t="shared" si="4"/>
        <v>40.740276035131743</v>
      </c>
    </row>
    <row r="26" spans="1:20">
      <c r="A26" s="5">
        <v>17</v>
      </c>
      <c r="B26" s="1">
        <f t="shared" si="1"/>
        <v>11508.097591105619</v>
      </c>
      <c r="C26" s="1"/>
      <c r="D26" s="1">
        <v>9</v>
      </c>
      <c r="E26" s="1">
        <v>33.634999999999998</v>
      </c>
      <c r="F26" s="1">
        <v>0.151</v>
      </c>
      <c r="G26" s="1">
        <v>0.38100000000000001</v>
      </c>
      <c r="H26" s="1">
        <v>64.849000000000004</v>
      </c>
      <c r="I26" s="1">
        <v>1.0999999999999999E-2</v>
      </c>
      <c r="J26" s="1">
        <v>1.357</v>
      </c>
      <c r="K26" s="1">
        <v>100.384</v>
      </c>
      <c r="M26" s="1">
        <f t="shared" si="4"/>
        <v>47.788504053058219</v>
      </c>
    </row>
    <row r="27" spans="1:20">
      <c r="B27" s="1">
        <f t="shared" si="1"/>
        <v>11270.642371834465</v>
      </c>
      <c r="C27" s="1"/>
      <c r="D27" s="1">
        <v>10</v>
      </c>
      <c r="E27" s="1">
        <v>33.667999999999999</v>
      </c>
      <c r="F27" s="1">
        <v>0.182</v>
      </c>
      <c r="G27" s="1">
        <v>0.41899999999999998</v>
      </c>
      <c r="H27" s="1">
        <v>65.200999999999993</v>
      </c>
      <c r="I27" s="1">
        <v>0</v>
      </c>
      <c r="J27" s="1">
        <v>1.329</v>
      </c>
      <c r="K27" s="1">
        <v>100.79900000000001</v>
      </c>
      <c r="M27" s="1">
        <f t="shared" si="4"/>
        <v>49.060195635816399</v>
      </c>
    </row>
    <row r="28" spans="1:20">
      <c r="B28" s="1">
        <f t="shared" si="1"/>
        <v>11618.344657195801</v>
      </c>
      <c r="C28" s="1"/>
      <c r="D28" s="1">
        <v>11</v>
      </c>
      <c r="E28" s="1">
        <v>33.799999999999997</v>
      </c>
      <c r="F28" s="1">
        <v>0.17100000000000001</v>
      </c>
      <c r="G28" s="1">
        <v>0.4</v>
      </c>
      <c r="H28" s="1">
        <v>64.83</v>
      </c>
      <c r="I28" s="1">
        <v>1E-3</v>
      </c>
      <c r="J28" s="1">
        <v>1.37</v>
      </c>
      <c r="K28" s="1">
        <v>100.572</v>
      </c>
      <c r="M28" s="1">
        <f t="shared" si="4"/>
        <v>47.321167883211672</v>
      </c>
    </row>
    <row r="29" spans="1:20">
      <c r="B29" s="1">
        <f t="shared" si="1"/>
        <v>11177.356392835083</v>
      </c>
      <c r="C29" s="1"/>
      <c r="D29" s="1">
        <v>12</v>
      </c>
      <c r="E29" s="1">
        <v>33.932000000000002</v>
      </c>
      <c r="F29" s="1">
        <v>0.17899999999999999</v>
      </c>
      <c r="G29" s="1">
        <v>0.28999999999999998</v>
      </c>
      <c r="H29" s="1">
        <v>65.427999999999997</v>
      </c>
      <c r="I29" s="1">
        <v>3.0000000000000001E-3</v>
      </c>
      <c r="J29" s="1">
        <v>1.3180000000000001</v>
      </c>
      <c r="K29" s="1">
        <v>101.15</v>
      </c>
      <c r="M29" s="1">
        <f t="shared" si="4"/>
        <v>49.641881638846733</v>
      </c>
    </row>
    <row r="30" spans="1:20">
      <c r="A30" s="5">
        <v>18</v>
      </c>
      <c r="B30" s="4">
        <f t="shared" si="1"/>
        <v>11592.903026559605</v>
      </c>
      <c r="C30" s="4"/>
      <c r="D30" s="4">
        <v>63</v>
      </c>
      <c r="E30" s="4">
        <v>33.74</v>
      </c>
      <c r="F30" s="4">
        <v>0.16800000000000001</v>
      </c>
      <c r="G30" s="4">
        <v>0.17699999999999999</v>
      </c>
      <c r="H30" s="4">
        <v>65.488</v>
      </c>
      <c r="I30" s="4">
        <v>1.6E-2</v>
      </c>
      <c r="J30" s="4">
        <v>1.367</v>
      </c>
      <c r="K30" s="4">
        <v>100.956</v>
      </c>
      <c r="L30" s="4" t="s">
        <v>14</v>
      </c>
      <c r="M30" s="4">
        <f t="shared" si="4"/>
        <v>47.906364301389907</v>
      </c>
    </row>
    <row r="31" spans="1:20">
      <c r="A31" s="5">
        <v>19</v>
      </c>
      <c r="B31" s="4">
        <f>178.49/(178.49+15.99+15.99)*J31*10000</f>
        <v>11592.903026559605</v>
      </c>
      <c r="C31" s="4"/>
      <c r="D31" s="4">
        <v>63</v>
      </c>
      <c r="E31" s="4">
        <v>33.74</v>
      </c>
      <c r="F31" s="4">
        <v>0.16800000000000001</v>
      </c>
      <c r="G31" s="4">
        <v>0.17699999999999999</v>
      </c>
      <c r="H31" s="4">
        <v>65.488</v>
      </c>
      <c r="I31" s="4">
        <v>1.6E-2</v>
      </c>
      <c r="J31" s="4">
        <v>1.367</v>
      </c>
      <c r="K31" s="4">
        <v>100.956</v>
      </c>
      <c r="L31" s="4" t="s">
        <v>14</v>
      </c>
      <c r="M31" s="4">
        <f>H31/J31</f>
        <v>47.906364301389907</v>
      </c>
      <c r="N31" s="2" t="s">
        <v>45</v>
      </c>
    </row>
    <row r="32" spans="1:20">
      <c r="B32" s="4">
        <f t="shared" si="1"/>
        <v>11881.241507103148</v>
      </c>
      <c r="C32" s="4"/>
      <c r="D32" s="4">
        <v>64</v>
      </c>
      <c r="E32" s="4">
        <v>34.142000000000003</v>
      </c>
      <c r="F32" s="4">
        <v>0.14799999999999999</v>
      </c>
      <c r="G32" s="4">
        <v>0.155</v>
      </c>
      <c r="H32" s="4">
        <v>65.206999999999994</v>
      </c>
      <c r="I32" s="4">
        <v>0</v>
      </c>
      <c r="J32" s="4">
        <v>1.401</v>
      </c>
      <c r="K32" s="4">
        <v>101.053</v>
      </c>
      <c r="L32" s="4" t="s">
        <v>14</v>
      </c>
      <c r="M32" s="4">
        <f t="shared" si="4"/>
        <v>46.543183440399709</v>
      </c>
    </row>
    <row r="33" spans="1:14">
      <c r="B33" s="4">
        <f t="shared" si="1"/>
        <v>12144.138357010499</v>
      </c>
      <c r="C33" s="4"/>
      <c r="D33" s="4">
        <v>65</v>
      </c>
      <c r="E33" s="4">
        <v>34.037999999999997</v>
      </c>
      <c r="F33" s="4">
        <v>0.126</v>
      </c>
      <c r="G33" s="4">
        <v>0.182</v>
      </c>
      <c r="H33" s="4">
        <v>65.347999999999999</v>
      </c>
      <c r="I33" s="4">
        <v>2E-3</v>
      </c>
      <c r="J33" s="4">
        <v>1.4319999999999999</v>
      </c>
      <c r="K33" s="4">
        <v>101.128</v>
      </c>
      <c r="L33" s="4" t="s">
        <v>14</v>
      </c>
      <c r="M33" s="4">
        <f t="shared" si="4"/>
        <v>45.634078212290504</v>
      </c>
    </row>
    <row r="34" spans="1:14">
      <c r="A34" s="5">
        <v>20</v>
      </c>
      <c r="B34" s="1">
        <f t="shared" si="1"/>
        <v>11033.187152563309</v>
      </c>
      <c r="C34" s="1"/>
      <c r="D34" s="1">
        <v>60</v>
      </c>
      <c r="E34" s="1">
        <v>34.244</v>
      </c>
      <c r="F34" s="1">
        <v>0.155</v>
      </c>
      <c r="G34" s="1">
        <v>0.38500000000000001</v>
      </c>
      <c r="H34" s="1">
        <v>65.308999999999997</v>
      </c>
      <c r="I34" s="1">
        <v>0</v>
      </c>
      <c r="J34" s="1">
        <v>1.3009999999999999</v>
      </c>
      <c r="K34" s="1">
        <v>101.39400000000001</v>
      </c>
      <c r="L34" s="1" t="s">
        <v>14</v>
      </c>
      <c r="M34" s="1">
        <f t="shared" si="4"/>
        <v>50.199077632590317</v>
      </c>
    </row>
    <row r="35" spans="1:14">
      <c r="A35" s="5">
        <v>22</v>
      </c>
      <c r="B35" s="1">
        <f t="shared" si="1"/>
        <v>11431.772699197036</v>
      </c>
      <c r="C35" s="1"/>
      <c r="D35" s="1">
        <v>61</v>
      </c>
      <c r="E35" s="1">
        <v>34.219000000000001</v>
      </c>
      <c r="F35" s="1">
        <v>0.15</v>
      </c>
      <c r="G35" s="1">
        <v>0.22</v>
      </c>
      <c r="H35" s="1">
        <v>65.712000000000003</v>
      </c>
      <c r="I35" s="1">
        <v>3.0000000000000001E-3</v>
      </c>
      <c r="J35" s="1">
        <v>1.3480000000000001</v>
      </c>
      <c r="K35" s="1">
        <v>101.652</v>
      </c>
      <c r="L35" s="1" t="s">
        <v>14</v>
      </c>
      <c r="M35" s="1">
        <f t="shared" si="4"/>
        <v>48.747774480712167</v>
      </c>
      <c r="N35" s="2" t="s">
        <v>41</v>
      </c>
    </row>
    <row r="36" spans="1:14">
      <c r="A36" s="5">
        <v>21</v>
      </c>
      <c r="B36" s="1">
        <f t="shared" si="1"/>
        <v>12161.099444101295</v>
      </c>
      <c r="C36" s="1"/>
      <c r="D36" s="1">
        <v>62</v>
      </c>
      <c r="E36" s="1">
        <v>34.588000000000001</v>
      </c>
      <c r="F36" s="1">
        <v>0.17100000000000001</v>
      </c>
      <c r="G36" s="1">
        <v>0.251</v>
      </c>
      <c r="H36" s="1">
        <v>65.599000000000004</v>
      </c>
      <c r="I36" s="1">
        <v>0</v>
      </c>
      <c r="J36" s="1">
        <v>1.4339999999999999</v>
      </c>
      <c r="K36" s="1">
        <v>102.04300000000001</v>
      </c>
      <c r="L36" s="1" t="s">
        <v>14</v>
      </c>
      <c r="M36" s="1">
        <f t="shared" si="4"/>
        <v>45.745467224546729</v>
      </c>
    </row>
    <row r="37" spans="1:14">
      <c r="A37" s="5">
        <v>26</v>
      </c>
      <c r="B37" s="4">
        <f t="shared" si="1"/>
        <v>13144.842495367509</v>
      </c>
      <c r="C37" s="4"/>
      <c r="D37" s="4">
        <v>34</v>
      </c>
      <c r="E37" s="4">
        <v>33.103000000000002</v>
      </c>
      <c r="F37" s="4">
        <v>0.26300000000000001</v>
      </c>
      <c r="G37" s="4">
        <v>0.38</v>
      </c>
      <c r="H37" s="4">
        <v>63.545999999999999</v>
      </c>
      <c r="I37" s="4">
        <v>6.0000000000000001E-3</v>
      </c>
      <c r="J37" s="4">
        <v>1.55</v>
      </c>
      <c r="K37" s="4">
        <v>98.847999999999999</v>
      </c>
      <c r="L37" s="4" t="s">
        <v>18</v>
      </c>
      <c r="M37" s="4">
        <f t="shared" si="4"/>
        <v>40.997419354838705</v>
      </c>
    </row>
    <row r="38" spans="1:14">
      <c r="B38" s="4">
        <f t="shared" si="1"/>
        <v>13382.297714638664</v>
      </c>
      <c r="C38" s="4"/>
      <c r="D38" s="4">
        <v>35</v>
      </c>
      <c r="E38" s="4">
        <v>33.43</v>
      </c>
      <c r="F38" s="4">
        <v>0.16200000000000001</v>
      </c>
      <c r="G38" s="4">
        <v>0.23899999999999999</v>
      </c>
      <c r="H38" s="4">
        <v>64.099000000000004</v>
      </c>
      <c r="I38" s="4">
        <v>0</v>
      </c>
      <c r="J38" s="4">
        <v>1.5780000000000001</v>
      </c>
      <c r="K38" s="4">
        <v>99.507999999999996</v>
      </c>
      <c r="L38" s="4" t="s">
        <v>14</v>
      </c>
      <c r="M38" s="4">
        <f t="shared" si="4"/>
        <v>40.620405576679339</v>
      </c>
    </row>
    <row r="39" spans="1:14">
      <c r="A39" s="5">
        <v>27</v>
      </c>
      <c r="B39" s="1">
        <f t="shared" si="1"/>
        <v>11262.161828289069</v>
      </c>
      <c r="C39" s="1"/>
      <c r="D39" s="1">
        <v>36</v>
      </c>
      <c r="E39" s="1">
        <v>33.988999999999997</v>
      </c>
      <c r="F39" s="1">
        <v>0.152</v>
      </c>
      <c r="G39" s="1">
        <v>0.248</v>
      </c>
      <c r="H39" s="1">
        <v>64.775000000000006</v>
      </c>
      <c r="I39" s="1">
        <v>0</v>
      </c>
      <c r="J39" s="1">
        <v>1.3280000000000001</v>
      </c>
      <c r="K39" s="1">
        <v>100.492</v>
      </c>
      <c r="L39" s="1" t="s">
        <v>14</v>
      </c>
      <c r="M39" s="1">
        <f t="shared" si="4"/>
        <v>48.776355421686752</v>
      </c>
    </row>
    <row r="40" spans="1:14">
      <c r="B40" s="1">
        <f t="shared" si="1"/>
        <v>11898.202594193946</v>
      </c>
      <c r="C40" s="1"/>
      <c r="D40" s="1">
        <v>37</v>
      </c>
      <c r="E40" s="1">
        <v>33.636000000000003</v>
      </c>
      <c r="F40" s="1">
        <v>0.17199999999999999</v>
      </c>
      <c r="G40" s="1">
        <v>0.193</v>
      </c>
      <c r="H40" s="1">
        <v>64.706000000000003</v>
      </c>
      <c r="I40" s="1">
        <v>2E-3</v>
      </c>
      <c r="J40" s="1">
        <v>1.403</v>
      </c>
      <c r="K40" s="1">
        <v>100.11199999999999</v>
      </c>
      <c r="L40" s="1" t="s">
        <v>14</v>
      </c>
      <c r="M40" s="1">
        <f t="shared" si="4"/>
        <v>46.11974340698503</v>
      </c>
    </row>
    <row r="41" spans="1:14">
      <c r="B41" s="1">
        <f t="shared" si="1"/>
        <v>23474.144533662751</v>
      </c>
      <c r="C41" s="1"/>
      <c r="D41" s="1">
        <v>38</v>
      </c>
      <c r="E41" s="1">
        <v>33.853000000000002</v>
      </c>
      <c r="F41" s="1">
        <v>0.10299999999999999</v>
      </c>
      <c r="G41" s="1">
        <v>0.13400000000000001</v>
      </c>
      <c r="H41" s="1">
        <v>64.11</v>
      </c>
      <c r="I41" s="1">
        <v>0.14099999999999999</v>
      </c>
      <c r="J41" s="1">
        <v>2.7679999999999998</v>
      </c>
      <c r="K41" s="1">
        <v>101.10899999999999</v>
      </c>
      <c r="L41" s="1" t="s">
        <v>14</v>
      </c>
      <c r="M41" s="1">
        <f t="shared" si="4"/>
        <v>23.16112716763006</v>
      </c>
    </row>
    <row r="42" spans="1:14">
      <c r="A42" s="5">
        <v>28</v>
      </c>
      <c r="B42" s="4">
        <f t="shared" si="1"/>
        <v>12576.646077825819</v>
      </c>
      <c r="C42" s="4"/>
      <c r="D42" s="4">
        <v>44</v>
      </c>
      <c r="E42" s="4">
        <v>33.521999999999998</v>
      </c>
      <c r="F42" s="4">
        <v>0.16300000000000001</v>
      </c>
      <c r="G42" s="4">
        <v>0.253</v>
      </c>
      <c r="H42" s="4">
        <v>64.599000000000004</v>
      </c>
      <c r="I42" s="4">
        <v>5.0000000000000001E-3</v>
      </c>
      <c r="J42" s="4">
        <v>1.4830000000000001</v>
      </c>
      <c r="K42" s="4">
        <v>100.02500000000001</v>
      </c>
      <c r="L42" s="4" t="s">
        <v>14</v>
      </c>
      <c r="M42" s="4">
        <f t="shared" si="4"/>
        <v>43.559676331759945</v>
      </c>
    </row>
    <row r="43" spans="1:14">
      <c r="B43" s="4">
        <f t="shared" si="1"/>
        <v>12559.684990735021</v>
      </c>
      <c r="C43" s="4"/>
      <c r="D43" s="4">
        <v>45</v>
      </c>
      <c r="E43" s="4">
        <v>33.387999999999998</v>
      </c>
      <c r="F43" s="4">
        <v>0.217</v>
      </c>
      <c r="G43" s="4">
        <v>0.32700000000000001</v>
      </c>
      <c r="H43" s="4">
        <v>64.695999999999998</v>
      </c>
      <c r="I43" s="4">
        <v>1.2E-2</v>
      </c>
      <c r="J43" s="4">
        <v>1.4810000000000001</v>
      </c>
      <c r="K43" s="4">
        <v>100.121</v>
      </c>
      <c r="L43" s="4" t="s">
        <v>14</v>
      </c>
      <c r="M43" s="4">
        <f t="shared" si="4"/>
        <v>43.683997299122211</v>
      </c>
    </row>
    <row r="44" spans="1:14">
      <c r="B44" s="4">
        <f t="shared" si="1"/>
        <v>13170.284126003704</v>
      </c>
      <c r="C44" s="4"/>
      <c r="D44" s="4">
        <v>46</v>
      </c>
      <c r="E44" s="4">
        <v>33.405999999999999</v>
      </c>
      <c r="F44" s="4">
        <v>0.26400000000000001</v>
      </c>
      <c r="G44" s="4">
        <v>0.373</v>
      </c>
      <c r="H44" s="4">
        <v>64.100999999999999</v>
      </c>
      <c r="I44" s="4">
        <v>1.2999999999999999E-2</v>
      </c>
      <c r="J44" s="4">
        <v>1.5529999999999999</v>
      </c>
      <c r="K44" s="4">
        <v>99.71</v>
      </c>
      <c r="L44" s="4" t="s">
        <v>14</v>
      </c>
      <c r="M44" s="4">
        <f t="shared" si="4"/>
        <v>41.275595621377981</v>
      </c>
    </row>
    <row r="45" spans="1:14">
      <c r="A45" s="5">
        <v>29</v>
      </c>
      <c r="B45" s="1">
        <f t="shared" si="1"/>
        <v>12525.762816553428</v>
      </c>
      <c r="C45" s="1"/>
      <c r="D45" s="1">
        <v>50</v>
      </c>
      <c r="E45" s="1">
        <v>33.866999999999997</v>
      </c>
      <c r="F45" s="1">
        <v>0.251</v>
      </c>
      <c r="G45" s="1">
        <v>0.34399999999999997</v>
      </c>
      <c r="H45" s="1">
        <v>64.593999999999994</v>
      </c>
      <c r="I45" s="1">
        <v>0</v>
      </c>
      <c r="J45" s="1">
        <v>1.4770000000000001</v>
      </c>
      <c r="K45" s="1">
        <v>100.533</v>
      </c>
      <c r="L45" s="1" t="s">
        <v>14</v>
      </c>
      <c r="M45" s="1">
        <f t="shared" ref="M45:M53" si="5">H45/J45</f>
        <v>43.733243060257273</v>
      </c>
    </row>
    <row r="46" spans="1:14">
      <c r="B46" s="1">
        <f t="shared" si="1"/>
        <v>13060.037059913528</v>
      </c>
      <c r="C46" s="1"/>
      <c r="D46" s="1">
        <v>51</v>
      </c>
      <c r="E46" s="1">
        <v>33.795000000000002</v>
      </c>
      <c r="F46" s="1">
        <v>0.189</v>
      </c>
      <c r="G46" s="1">
        <v>0.30499999999999999</v>
      </c>
      <c r="H46" s="1">
        <v>64.741</v>
      </c>
      <c r="I46" s="1">
        <v>0.01</v>
      </c>
      <c r="J46" s="1">
        <v>1.54</v>
      </c>
      <c r="K46" s="1">
        <v>100.58</v>
      </c>
      <c r="L46" s="1" t="s">
        <v>14</v>
      </c>
      <c r="M46" s="1">
        <f t="shared" si="5"/>
        <v>42.039610389610388</v>
      </c>
    </row>
    <row r="47" spans="1:14">
      <c r="B47" s="1">
        <f t="shared" si="1"/>
        <v>13806.324891908584</v>
      </c>
      <c r="C47" s="1"/>
      <c r="D47" s="1">
        <v>52</v>
      </c>
      <c r="E47" s="1">
        <v>33.466000000000001</v>
      </c>
      <c r="F47" s="1">
        <v>0.26600000000000001</v>
      </c>
      <c r="G47" s="1">
        <v>0.39800000000000002</v>
      </c>
      <c r="H47" s="1">
        <v>64.135999999999996</v>
      </c>
      <c r="I47" s="1">
        <v>0</v>
      </c>
      <c r="J47" s="1">
        <v>1.6279999999999999</v>
      </c>
      <c r="K47" s="1">
        <v>99.894000000000005</v>
      </c>
      <c r="L47" s="1" t="s">
        <v>14</v>
      </c>
      <c r="M47" s="1">
        <f t="shared" si="5"/>
        <v>39.395577395577398</v>
      </c>
    </row>
    <row r="48" spans="1:14">
      <c r="A48" s="5">
        <v>30</v>
      </c>
      <c r="B48" s="6">
        <f t="shared" si="1"/>
        <v>12211.982705373684</v>
      </c>
      <c r="C48" s="6"/>
      <c r="D48" s="6">
        <v>47</v>
      </c>
      <c r="E48" s="6">
        <v>33.246000000000002</v>
      </c>
      <c r="F48" s="6">
        <v>0.191</v>
      </c>
      <c r="G48" s="6">
        <v>0.43099999999999999</v>
      </c>
      <c r="H48" s="6">
        <v>64.619</v>
      </c>
      <c r="I48" s="6">
        <v>0</v>
      </c>
      <c r="J48" s="6">
        <v>1.44</v>
      </c>
      <c r="K48" s="6">
        <v>99.927000000000007</v>
      </c>
      <c r="L48" s="6" t="s">
        <v>14</v>
      </c>
      <c r="M48" s="6">
        <f t="shared" si="5"/>
        <v>44.874305555555559</v>
      </c>
    </row>
    <row r="49" spans="1:13">
      <c r="B49" s="6">
        <f t="shared" si="1"/>
        <v>12780.179122915379</v>
      </c>
      <c r="C49" s="6"/>
      <c r="D49" s="6">
        <v>48</v>
      </c>
      <c r="E49" s="6">
        <v>33.423999999999999</v>
      </c>
      <c r="F49" s="6">
        <v>0.247</v>
      </c>
      <c r="G49" s="6">
        <v>0.34399999999999997</v>
      </c>
      <c r="H49" s="6">
        <v>64.64</v>
      </c>
      <c r="I49" s="6">
        <v>1E-3</v>
      </c>
      <c r="J49" s="6">
        <v>1.5069999999999999</v>
      </c>
      <c r="K49" s="6">
        <v>100.163</v>
      </c>
      <c r="L49" s="6" t="s">
        <v>14</v>
      </c>
      <c r="M49" s="6">
        <f t="shared" si="5"/>
        <v>42.893165228931657</v>
      </c>
    </row>
    <row r="50" spans="1:13">
      <c r="B50" s="6">
        <f t="shared" si="1"/>
        <v>12797.140210006175</v>
      </c>
      <c r="C50" s="6"/>
      <c r="D50" s="6">
        <v>49</v>
      </c>
      <c r="E50" s="6">
        <v>33.408000000000001</v>
      </c>
      <c r="F50" s="6">
        <v>0.28899999999999998</v>
      </c>
      <c r="G50" s="6">
        <v>0.42399999999999999</v>
      </c>
      <c r="H50" s="6">
        <v>63.996000000000002</v>
      </c>
      <c r="I50" s="6">
        <v>8.0000000000000002E-3</v>
      </c>
      <c r="J50" s="6">
        <v>1.5089999999999999</v>
      </c>
      <c r="K50" s="6">
        <v>99.634</v>
      </c>
      <c r="L50" s="6" t="s">
        <v>14</v>
      </c>
      <c r="M50" s="6">
        <f t="shared" si="5"/>
        <v>42.409542743538772</v>
      </c>
    </row>
    <row r="51" spans="1:13">
      <c r="A51" s="5">
        <v>32</v>
      </c>
      <c r="B51" s="1">
        <f t="shared" si="1"/>
        <v>12729.295861642988</v>
      </c>
      <c r="C51" s="1"/>
      <c r="D51" s="1">
        <v>41</v>
      </c>
      <c r="E51" s="1">
        <v>33.534999999999997</v>
      </c>
      <c r="F51" s="1">
        <v>0.114</v>
      </c>
      <c r="G51" s="1">
        <v>0.151</v>
      </c>
      <c r="H51" s="1">
        <v>65.08</v>
      </c>
      <c r="I51" s="1">
        <v>3.0000000000000001E-3</v>
      </c>
      <c r="J51" s="1">
        <v>1.5009999999999999</v>
      </c>
      <c r="K51" s="1">
        <v>100.384</v>
      </c>
      <c r="L51" s="1" t="s">
        <v>14</v>
      </c>
      <c r="M51" s="1">
        <f t="shared" si="5"/>
        <v>43.35776149233844</v>
      </c>
    </row>
    <row r="52" spans="1:13">
      <c r="B52" s="1">
        <f t="shared" si="1"/>
        <v>12831.062384187768</v>
      </c>
      <c r="C52" s="1"/>
      <c r="D52" s="1">
        <v>42</v>
      </c>
      <c r="E52" s="1">
        <v>33.226999999999997</v>
      </c>
      <c r="F52" s="1">
        <v>0.25900000000000001</v>
      </c>
      <c r="G52" s="1">
        <v>0.39</v>
      </c>
      <c r="H52" s="1">
        <v>64.364000000000004</v>
      </c>
      <c r="I52" s="1">
        <v>1.2E-2</v>
      </c>
      <c r="J52" s="1">
        <v>1.5129999999999999</v>
      </c>
      <c r="K52" s="1">
        <v>99.765000000000001</v>
      </c>
      <c r="L52" s="1" t="s">
        <v>14</v>
      </c>
      <c r="M52" s="1">
        <f t="shared" si="5"/>
        <v>42.54064771976207</v>
      </c>
    </row>
    <row r="53" spans="1:13">
      <c r="B53" s="1">
        <f t="shared" si="1"/>
        <v>13467.103150092649</v>
      </c>
      <c r="C53" s="1"/>
      <c r="D53" s="1">
        <v>43</v>
      </c>
      <c r="E53" s="1">
        <v>33.093000000000004</v>
      </c>
      <c r="F53" s="1">
        <v>0.29899999999999999</v>
      </c>
      <c r="G53" s="1">
        <v>0.46500000000000002</v>
      </c>
      <c r="H53" s="1">
        <v>63.131</v>
      </c>
      <c r="I53" s="1">
        <v>8.0000000000000002E-3</v>
      </c>
      <c r="J53" s="1">
        <v>1.5880000000000001</v>
      </c>
      <c r="K53" s="1">
        <v>98.584000000000003</v>
      </c>
      <c r="L53" s="1" t="s">
        <v>14</v>
      </c>
      <c r="M53" s="1">
        <f t="shared" si="5"/>
        <v>39.755037783375315</v>
      </c>
    </row>
    <row r="54" spans="1:13">
      <c r="A54" s="5">
        <v>33</v>
      </c>
      <c r="B54" s="4">
        <f t="shared" si="1"/>
        <v>11762.513897467572</v>
      </c>
      <c r="C54" s="4"/>
      <c r="D54" s="4">
        <v>56</v>
      </c>
      <c r="E54" s="4">
        <v>33.978000000000002</v>
      </c>
      <c r="F54" s="4">
        <v>0.13800000000000001</v>
      </c>
      <c r="G54" s="4">
        <v>0.19600000000000001</v>
      </c>
      <c r="H54" s="4">
        <v>64.748000000000005</v>
      </c>
      <c r="I54" s="4">
        <v>0</v>
      </c>
      <c r="J54" s="4">
        <v>1.387</v>
      </c>
      <c r="K54" s="4">
        <v>100.447</v>
      </c>
      <c r="L54" s="4" t="s">
        <v>15</v>
      </c>
      <c r="M54" s="4">
        <f t="shared" ref="M54:M73" si="6">H54/J54</f>
        <v>46.682047584715214</v>
      </c>
    </row>
    <row r="55" spans="1:13">
      <c r="B55" s="4">
        <f t="shared" si="1"/>
        <v>10965.342804200121</v>
      </c>
      <c r="C55" s="4"/>
      <c r="D55" s="4">
        <v>57</v>
      </c>
      <c r="E55" s="4">
        <v>33.905999999999999</v>
      </c>
      <c r="F55" s="4">
        <v>0.153</v>
      </c>
      <c r="G55" s="4">
        <v>0.378</v>
      </c>
      <c r="H55" s="4">
        <v>64.974000000000004</v>
      </c>
      <c r="I55" s="4">
        <v>4.0000000000000001E-3</v>
      </c>
      <c r="J55" s="4">
        <v>1.2929999999999999</v>
      </c>
      <c r="K55" s="4">
        <v>100.708</v>
      </c>
      <c r="L55" s="4" t="s">
        <v>16</v>
      </c>
      <c r="M55" s="4">
        <f t="shared" si="6"/>
        <v>50.250580046403719</v>
      </c>
    </row>
    <row r="56" spans="1:13">
      <c r="B56" s="4">
        <f t="shared" si="1"/>
        <v>11075.589870290303</v>
      </c>
      <c r="C56" s="4"/>
      <c r="D56" s="4">
        <v>58</v>
      </c>
      <c r="E56" s="4">
        <v>33.468000000000004</v>
      </c>
      <c r="F56" s="4">
        <v>0.16700000000000001</v>
      </c>
      <c r="G56" s="4">
        <v>0.39400000000000002</v>
      </c>
      <c r="H56" s="4">
        <v>65.010000000000005</v>
      </c>
      <c r="I56" s="4">
        <v>2.3E-2</v>
      </c>
      <c r="J56" s="4">
        <v>1.306</v>
      </c>
      <c r="K56" s="4">
        <v>100.36799999999999</v>
      </c>
      <c r="L56" s="4" t="s">
        <v>17</v>
      </c>
      <c r="M56" s="4">
        <f t="shared" si="6"/>
        <v>49.777947932618687</v>
      </c>
    </row>
    <row r="57" spans="1:13">
      <c r="B57" s="4">
        <f t="shared" si="1"/>
        <v>11516.578134651019</v>
      </c>
      <c r="C57" s="4"/>
      <c r="D57" s="4">
        <v>59</v>
      </c>
      <c r="E57" s="4">
        <v>33.677999999999997</v>
      </c>
      <c r="F57" s="4">
        <v>0.157</v>
      </c>
      <c r="G57" s="4">
        <v>0.36799999999999999</v>
      </c>
      <c r="H57" s="4">
        <v>64.298000000000002</v>
      </c>
      <c r="I57" s="4">
        <v>0</v>
      </c>
      <c r="J57" s="4">
        <v>1.3580000000000001</v>
      </c>
      <c r="K57" s="4">
        <v>99.858999999999995</v>
      </c>
      <c r="L57" s="4" t="s">
        <v>18</v>
      </c>
      <c r="M57" s="4">
        <f t="shared" si="6"/>
        <v>47.347569955817377</v>
      </c>
    </row>
    <row r="58" spans="1:13">
      <c r="A58" s="5">
        <v>35</v>
      </c>
      <c r="B58" s="6">
        <f t="shared" si="1"/>
        <v>14272.754786905498</v>
      </c>
      <c r="C58" s="6"/>
      <c r="D58" s="6">
        <v>53</v>
      </c>
      <c r="E58" s="6">
        <v>33.390999999999998</v>
      </c>
      <c r="F58" s="6">
        <v>0.20699999999999999</v>
      </c>
      <c r="G58" s="6">
        <v>0.32300000000000001</v>
      </c>
      <c r="H58" s="6">
        <v>64.302000000000007</v>
      </c>
      <c r="I58" s="6">
        <v>1E-3</v>
      </c>
      <c r="J58" s="6">
        <v>1.6830000000000001</v>
      </c>
      <c r="K58" s="6">
        <v>99.906999999999996</v>
      </c>
      <c r="L58" s="6" t="s">
        <v>14</v>
      </c>
      <c r="M58" s="6">
        <f t="shared" si="6"/>
        <v>38.206773618538328</v>
      </c>
    </row>
    <row r="59" spans="1:13">
      <c r="B59" s="6">
        <f t="shared" si="1"/>
        <v>13093.95923409512</v>
      </c>
      <c r="C59" s="6"/>
      <c r="D59" s="6">
        <v>54</v>
      </c>
      <c r="E59" s="6">
        <v>33.774999999999999</v>
      </c>
      <c r="F59" s="6">
        <v>0.24299999999999999</v>
      </c>
      <c r="G59" s="6">
        <v>0.36699999999999999</v>
      </c>
      <c r="H59" s="6">
        <v>64.134</v>
      </c>
      <c r="I59" s="6">
        <v>0</v>
      </c>
      <c r="J59" s="6">
        <v>1.544</v>
      </c>
      <c r="K59" s="6">
        <v>100.063</v>
      </c>
      <c r="L59" s="6" t="s">
        <v>14</v>
      </c>
      <c r="M59" s="6">
        <f t="shared" si="6"/>
        <v>41.537564766839374</v>
      </c>
    </row>
    <row r="60" spans="1:13">
      <c r="A60" s="5">
        <v>34</v>
      </c>
      <c r="B60" s="6">
        <f t="shared" si="1"/>
        <v>12805.620753551575</v>
      </c>
      <c r="C60" s="6"/>
      <c r="D60" s="6">
        <v>55</v>
      </c>
      <c r="E60" s="6">
        <v>33.554000000000002</v>
      </c>
      <c r="F60" s="6">
        <v>0.253</v>
      </c>
      <c r="G60" s="6">
        <v>0.39700000000000002</v>
      </c>
      <c r="H60" s="6">
        <v>64.882000000000005</v>
      </c>
      <c r="I60" s="6">
        <v>0.01</v>
      </c>
      <c r="J60" s="6">
        <v>1.51</v>
      </c>
      <c r="K60" s="6">
        <v>100.60599999999999</v>
      </c>
      <c r="L60" s="6" t="s">
        <v>14</v>
      </c>
      <c r="M60" s="6">
        <f t="shared" si="6"/>
        <v>42.968211920529804</v>
      </c>
    </row>
    <row r="61" spans="1:13">
      <c r="A61" s="5">
        <v>38</v>
      </c>
      <c r="B61" s="1">
        <f t="shared" si="1"/>
        <v>11406.331068560839</v>
      </c>
      <c r="C61" s="1"/>
      <c r="D61" s="1">
        <v>66</v>
      </c>
      <c r="E61" s="1">
        <v>33.267000000000003</v>
      </c>
      <c r="F61" s="1">
        <v>0.158</v>
      </c>
      <c r="G61" s="1">
        <v>0.377</v>
      </c>
      <c r="H61" s="1">
        <v>64.355999999999995</v>
      </c>
      <c r="I61" s="1">
        <v>0</v>
      </c>
      <c r="J61" s="1">
        <v>1.345</v>
      </c>
      <c r="K61" s="1">
        <v>99.503</v>
      </c>
      <c r="L61" s="1" t="s">
        <v>15</v>
      </c>
      <c r="M61" s="1">
        <f t="shared" si="6"/>
        <v>47.848327137546462</v>
      </c>
    </row>
    <row r="62" spans="1:13">
      <c r="B62" s="1">
        <f t="shared" si="1"/>
        <v>10931.420630018529</v>
      </c>
      <c r="C62" s="1"/>
      <c r="D62" s="1">
        <v>67</v>
      </c>
      <c r="E62" s="1">
        <v>33.93</v>
      </c>
      <c r="F62" s="1">
        <v>0.154</v>
      </c>
      <c r="G62" s="1">
        <v>0.37</v>
      </c>
      <c r="H62" s="1">
        <v>64.966999999999999</v>
      </c>
      <c r="I62" s="1">
        <v>0</v>
      </c>
      <c r="J62" s="1">
        <v>1.2889999999999999</v>
      </c>
      <c r="K62" s="1">
        <v>100.71</v>
      </c>
      <c r="L62" s="1" t="s">
        <v>16</v>
      </c>
      <c r="M62" s="1">
        <f t="shared" si="6"/>
        <v>50.401086113266096</v>
      </c>
    </row>
    <row r="63" spans="1:13">
      <c r="B63" s="1">
        <f t="shared" si="1"/>
        <v>13212.686843730697</v>
      </c>
      <c r="C63" s="1"/>
      <c r="D63" s="1">
        <v>68</v>
      </c>
      <c r="E63" s="1">
        <v>33.850999999999999</v>
      </c>
      <c r="F63" s="1">
        <v>0.19800000000000001</v>
      </c>
      <c r="G63" s="1">
        <v>0.29899999999999999</v>
      </c>
      <c r="H63" s="1">
        <v>64.701999999999998</v>
      </c>
      <c r="I63" s="1">
        <v>0</v>
      </c>
      <c r="J63" s="1">
        <v>1.5580000000000001</v>
      </c>
      <c r="K63" s="1">
        <v>100.608</v>
      </c>
      <c r="L63" s="1" t="s">
        <v>17</v>
      </c>
      <c r="M63" s="1">
        <f t="shared" si="6"/>
        <v>41.528883183568674</v>
      </c>
    </row>
    <row r="64" spans="1:13">
      <c r="A64" s="5">
        <v>39</v>
      </c>
      <c r="B64" s="1">
        <f t="shared" si="1"/>
        <v>14018.338480543543</v>
      </c>
      <c r="C64" s="1"/>
      <c r="D64" s="1">
        <v>69</v>
      </c>
      <c r="E64" s="1">
        <v>33.853999999999999</v>
      </c>
      <c r="F64" s="1">
        <v>0.33600000000000002</v>
      </c>
      <c r="G64" s="1">
        <v>0.505</v>
      </c>
      <c r="H64" s="1">
        <v>64.09</v>
      </c>
      <c r="I64" s="1">
        <v>5.0000000000000001E-3</v>
      </c>
      <c r="J64" s="1">
        <v>1.653</v>
      </c>
      <c r="K64" s="1">
        <v>100.443</v>
      </c>
      <c r="L64" s="1" t="s">
        <v>18</v>
      </c>
      <c r="M64" s="1">
        <f t="shared" si="6"/>
        <v>38.771929824561404</v>
      </c>
    </row>
    <row r="65" spans="1:14">
      <c r="B65" s="4">
        <f t="shared" si="1"/>
        <v>12661.451513279802</v>
      </c>
      <c r="C65" s="4"/>
      <c r="D65" s="4">
        <v>70</v>
      </c>
      <c r="E65" s="4">
        <v>33.951000000000001</v>
      </c>
      <c r="F65" s="4">
        <v>0.25900000000000001</v>
      </c>
      <c r="G65" s="4">
        <v>0.55800000000000005</v>
      </c>
      <c r="H65" s="4">
        <v>64.62</v>
      </c>
      <c r="I65" s="4">
        <v>8.0000000000000002E-3</v>
      </c>
      <c r="J65" s="4">
        <v>1.4930000000000001</v>
      </c>
      <c r="K65" s="4">
        <v>100.889</v>
      </c>
      <c r="L65" s="4" t="s">
        <v>15</v>
      </c>
      <c r="M65" s="4">
        <f t="shared" si="6"/>
        <v>43.281982585398524</v>
      </c>
    </row>
    <row r="66" spans="1:14">
      <c r="B66" s="4">
        <f t="shared" si="1"/>
        <v>12203.502161828288</v>
      </c>
      <c r="C66" s="4"/>
      <c r="D66" s="4">
        <v>71</v>
      </c>
      <c r="E66" s="4">
        <v>34.012</v>
      </c>
      <c r="F66" s="4">
        <v>0.186</v>
      </c>
      <c r="G66" s="4">
        <v>0.26400000000000001</v>
      </c>
      <c r="H66" s="4">
        <v>65.242000000000004</v>
      </c>
      <c r="I66" s="4">
        <v>2E-3</v>
      </c>
      <c r="J66" s="4">
        <v>1.4390000000000001</v>
      </c>
      <c r="K66" s="4">
        <v>101.145</v>
      </c>
      <c r="L66" s="4" t="s">
        <v>16</v>
      </c>
      <c r="M66" s="4">
        <f t="shared" si="6"/>
        <v>45.338429464906184</v>
      </c>
    </row>
    <row r="67" spans="1:14">
      <c r="A67" s="5">
        <v>40</v>
      </c>
      <c r="B67" s="4">
        <f t="shared" si="1"/>
        <v>11932.124768375541</v>
      </c>
      <c r="C67" s="4"/>
      <c r="D67" s="4">
        <v>72</v>
      </c>
      <c r="E67" s="4">
        <v>33.887999999999998</v>
      </c>
      <c r="F67" s="4">
        <v>0.16300000000000001</v>
      </c>
      <c r="G67" s="4">
        <v>0.26300000000000001</v>
      </c>
      <c r="H67" s="4">
        <v>64.950999999999993</v>
      </c>
      <c r="I67" s="4">
        <v>1.4999999999999999E-2</v>
      </c>
      <c r="J67" s="4">
        <v>1.407</v>
      </c>
      <c r="K67" s="4">
        <v>100.687</v>
      </c>
      <c r="L67" s="4" t="s">
        <v>17</v>
      </c>
      <c r="M67" s="4">
        <f t="shared" si="6"/>
        <v>46.162757640369577</v>
      </c>
    </row>
    <row r="68" spans="1:14">
      <c r="B68" s="4">
        <f t="shared" si="1"/>
        <v>12729.295861642988</v>
      </c>
      <c r="C68" s="4"/>
      <c r="D68" s="4">
        <v>73</v>
      </c>
      <c r="E68" s="4">
        <v>33.531999999999996</v>
      </c>
      <c r="F68" s="4">
        <v>0.34799999999999998</v>
      </c>
      <c r="G68" s="4">
        <v>0.33600000000000002</v>
      </c>
      <c r="H68" s="4">
        <v>64.227999999999994</v>
      </c>
      <c r="I68" s="4">
        <v>0.01</v>
      </c>
      <c r="J68" s="4">
        <v>1.5009999999999999</v>
      </c>
      <c r="K68" s="4">
        <v>99.954999999999998</v>
      </c>
      <c r="L68" s="4" t="s">
        <v>18</v>
      </c>
      <c r="M68" s="4">
        <f t="shared" si="6"/>
        <v>42.790139906728847</v>
      </c>
    </row>
    <row r="69" spans="1:14">
      <c r="B69" s="4">
        <f t="shared" si="1"/>
        <v>13619.752933909822</v>
      </c>
      <c r="C69" s="4"/>
      <c r="D69" s="4">
        <v>74</v>
      </c>
      <c r="E69" s="4">
        <v>33.502000000000002</v>
      </c>
      <c r="F69" s="4">
        <v>0.32600000000000001</v>
      </c>
      <c r="G69" s="4">
        <v>0.47099999999999997</v>
      </c>
      <c r="H69" s="4">
        <v>64.707999999999998</v>
      </c>
      <c r="I69" s="4">
        <v>1.7000000000000001E-2</v>
      </c>
      <c r="J69" s="4">
        <v>1.6060000000000001</v>
      </c>
      <c r="K69" s="4">
        <v>100.63</v>
      </c>
      <c r="L69" s="4" t="s">
        <v>14</v>
      </c>
      <c r="M69" s="4">
        <f t="shared" si="6"/>
        <v>40.291407222914067</v>
      </c>
    </row>
    <row r="70" spans="1:14">
      <c r="B70" s="1">
        <f t="shared" si="1"/>
        <v>12915.867819641753</v>
      </c>
      <c r="C70" s="1"/>
      <c r="D70" s="1">
        <v>75</v>
      </c>
      <c r="E70" s="1">
        <v>33.656999999999996</v>
      </c>
      <c r="F70" s="1">
        <v>0.22</v>
      </c>
      <c r="G70" s="1">
        <v>0.48099999999999998</v>
      </c>
      <c r="H70" s="1">
        <v>63.945</v>
      </c>
      <c r="I70" s="1">
        <v>1.2999999999999999E-2</v>
      </c>
      <c r="J70" s="1">
        <v>1.5229999999999999</v>
      </c>
      <c r="K70" s="1">
        <v>99.838999999999999</v>
      </c>
      <c r="L70" s="1" t="s">
        <v>15</v>
      </c>
      <c r="M70" s="1">
        <f t="shared" si="6"/>
        <v>41.986211424819437</v>
      </c>
    </row>
    <row r="71" spans="1:14">
      <c r="B71" s="1">
        <f>178.49/(178.49+15.99+15.99)*J71*10000</f>
        <v>11864.280420012352</v>
      </c>
      <c r="C71" s="1"/>
      <c r="D71" s="1">
        <v>76</v>
      </c>
      <c r="E71" s="1">
        <v>33.951999999999998</v>
      </c>
      <c r="F71" s="1">
        <v>0.156</v>
      </c>
      <c r="G71" s="1">
        <v>0.21199999999999999</v>
      </c>
      <c r="H71" s="1">
        <v>65.066999999999993</v>
      </c>
      <c r="I71" s="1">
        <v>1.6E-2</v>
      </c>
      <c r="J71" s="1">
        <v>1.399</v>
      </c>
      <c r="K71" s="1">
        <v>100.80200000000001</v>
      </c>
      <c r="L71" s="1" t="s">
        <v>16</v>
      </c>
      <c r="M71" s="1">
        <f t="shared" si="6"/>
        <v>46.509649749821293</v>
      </c>
    </row>
    <row r="72" spans="1:14">
      <c r="B72" s="1">
        <f>178.49/(178.49+15.99+15.99)*J72*10000</f>
        <v>11279.122915379865</v>
      </c>
      <c r="C72" s="1"/>
      <c r="D72" s="1">
        <v>77</v>
      </c>
      <c r="E72" s="1">
        <v>33.719000000000001</v>
      </c>
      <c r="F72" s="1">
        <v>0.154</v>
      </c>
      <c r="G72" s="1">
        <v>0.247</v>
      </c>
      <c r="H72" s="1">
        <v>64.771000000000001</v>
      </c>
      <c r="I72" s="1">
        <v>4.0000000000000001E-3</v>
      </c>
      <c r="J72" s="1">
        <v>1.33</v>
      </c>
      <c r="K72" s="1">
        <v>100.22499999999999</v>
      </c>
      <c r="L72" s="1" t="s">
        <v>17</v>
      </c>
      <c r="M72" s="1">
        <f t="shared" si="6"/>
        <v>48.699999999999996</v>
      </c>
    </row>
    <row r="73" spans="1:14">
      <c r="A73" s="5">
        <v>41</v>
      </c>
      <c r="B73" s="1">
        <f>178.49/(178.49+15.99+15.99)*J73*10000</f>
        <v>11143.43421865349</v>
      </c>
      <c r="C73" s="1"/>
      <c r="D73" s="1">
        <v>78</v>
      </c>
      <c r="E73" s="1">
        <v>33.468000000000004</v>
      </c>
      <c r="F73" s="1">
        <v>0.152</v>
      </c>
      <c r="G73" s="1">
        <v>0.23300000000000001</v>
      </c>
      <c r="H73" s="1">
        <v>65.153000000000006</v>
      </c>
      <c r="I73" s="1">
        <v>0</v>
      </c>
      <c r="J73" s="1">
        <v>1.3140000000000001</v>
      </c>
      <c r="K73" s="1">
        <v>100.32</v>
      </c>
      <c r="L73" s="1" t="s">
        <v>18</v>
      </c>
      <c r="M73" s="1">
        <f t="shared" si="6"/>
        <v>49.583713850837142</v>
      </c>
    </row>
    <row r="74" spans="1:14">
      <c r="A74" s="5">
        <v>53</v>
      </c>
      <c r="B74" s="2">
        <f t="shared" ref="B74:B77" si="7">178.49/(178.49+15.99+15.99)*J74*10000</f>
        <v>10855.095738109943</v>
      </c>
      <c r="D74">
        <v>101</v>
      </c>
      <c r="E74">
        <v>34.131999999999998</v>
      </c>
      <c r="F74">
        <v>0.112</v>
      </c>
      <c r="G74">
        <v>0.182</v>
      </c>
      <c r="H74">
        <v>65.596000000000004</v>
      </c>
      <c r="I74">
        <v>5.0000000000000001E-3</v>
      </c>
      <c r="J74">
        <v>1.28</v>
      </c>
      <c r="K74">
        <v>101.307</v>
      </c>
      <c r="L74" t="s">
        <v>14</v>
      </c>
      <c r="M74">
        <f t="shared" ref="M74:M80" si="8">H74/J74</f>
        <v>51.246875000000003</v>
      </c>
    </row>
    <row r="75" spans="1:14">
      <c r="B75" s="2">
        <f t="shared" si="7"/>
        <v>10278.418777022853</v>
      </c>
      <c r="D75">
        <v>102</v>
      </c>
      <c r="E75">
        <v>34.090000000000003</v>
      </c>
      <c r="F75">
        <v>0.126</v>
      </c>
      <c r="G75">
        <v>0.19900000000000001</v>
      </c>
      <c r="H75">
        <v>65.253</v>
      </c>
      <c r="I75">
        <v>6.0000000000000001E-3</v>
      </c>
      <c r="J75">
        <v>1.212</v>
      </c>
      <c r="K75">
        <v>100.886</v>
      </c>
      <c r="L75" t="s">
        <v>14</v>
      </c>
      <c r="M75">
        <f t="shared" si="8"/>
        <v>53.839108910891092</v>
      </c>
    </row>
    <row r="76" spans="1:14">
      <c r="B76" s="2">
        <f t="shared" si="7"/>
        <v>13229.647930821495</v>
      </c>
      <c r="D76">
        <v>103</v>
      </c>
      <c r="E76">
        <v>33.722999999999999</v>
      </c>
      <c r="F76">
        <v>0.13700000000000001</v>
      </c>
      <c r="G76">
        <v>0.23599999999999999</v>
      </c>
      <c r="H76">
        <v>65.069000000000003</v>
      </c>
      <c r="I76">
        <v>5.0000000000000001E-3</v>
      </c>
      <c r="J76">
        <v>1.56</v>
      </c>
      <c r="K76">
        <v>100.73</v>
      </c>
      <c r="L76" t="s">
        <v>14</v>
      </c>
      <c r="M76">
        <f t="shared" si="8"/>
        <v>41.710897435897436</v>
      </c>
    </row>
    <row r="77" spans="1:14">
      <c r="A77" s="5">
        <v>55</v>
      </c>
      <c r="B77" s="2">
        <f t="shared" si="7"/>
        <v>14739.184681902409</v>
      </c>
      <c r="D77">
        <v>104</v>
      </c>
      <c r="E77">
        <v>33.527999999999999</v>
      </c>
      <c r="F77">
        <v>0.30599999999999999</v>
      </c>
      <c r="G77">
        <v>0.40400000000000003</v>
      </c>
      <c r="H77">
        <v>64.02</v>
      </c>
      <c r="I77">
        <v>5.0000000000000001E-3</v>
      </c>
      <c r="J77">
        <v>1.738</v>
      </c>
      <c r="K77">
        <v>100.001</v>
      </c>
      <c r="L77" t="s">
        <v>14</v>
      </c>
      <c r="M77">
        <f t="shared" si="8"/>
        <v>36.835443037974684</v>
      </c>
    </row>
    <row r="78" spans="1:14">
      <c r="D78" s="4">
        <v>6</v>
      </c>
      <c r="E78" s="4">
        <v>33.817</v>
      </c>
      <c r="F78" s="4">
        <v>0.105</v>
      </c>
      <c r="G78" s="4">
        <v>0.153</v>
      </c>
      <c r="H78" s="4">
        <v>64.95</v>
      </c>
      <c r="I78" s="4">
        <v>1E-3</v>
      </c>
      <c r="J78" s="4">
        <v>1.4770000000000001</v>
      </c>
      <c r="K78" s="4">
        <v>100.503</v>
      </c>
      <c r="L78" s="4" t="s">
        <v>14</v>
      </c>
      <c r="M78" s="4">
        <f t="shared" si="8"/>
        <v>43.974272173324309</v>
      </c>
      <c r="N78" s="4" t="s">
        <v>31</v>
      </c>
    </row>
    <row r="79" spans="1:14">
      <c r="D79" s="4">
        <v>7</v>
      </c>
      <c r="E79" s="4">
        <v>34.22</v>
      </c>
      <c r="F79" s="4">
        <v>0.19</v>
      </c>
      <c r="G79" s="4">
        <v>0.255</v>
      </c>
      <c r="H79" s="4">
        <v>65.206999999999994</v>
      </c>
      <c r="I79" s="4">
        <v>3.0000000000000001E-3</v>
      </c>
      <c r="J79" s="4">
        <v>1.4750000000000001</v>
      </c>
      <c r="K79" s="4">
        <v>101.35</v>
      </c>
      <c r="L79" s="4" t="s">
        <v>14</v>
      </c>
      <c r="M79" s="4">
        <f t="shared" si="8"/>
        <v>44.208135593220334</v>
      </c>
      <c r="N79" s="4" t="s">
        <v>31</v>
      </c>
    </row>
    <row r="80" spans="1:14">
      <c r="D80" s="4">
        <v>8</v>
      </c>
      <c r="E80" s="4">
        <v>33.328000000000003</v>
      </c>
      <c r="F80" s="4">
        <v>0.28000000000000003</v>
      </c>
      <c r="G80" s="4">
        <v>0.40400000000000003</v>
      </c>
      <c r="H80" s="4">
        <v>64.432000000000002</v>
      </c>
      <c r="I80" s="4">
        <v>0.02</v>
      </c>
      <c r="J80" s="4">
        <v>1.514</v>
      </c>
      <c r="K80" s="4">
        <v>99.977999999999994</v>
      </c>
      <c r="L80" s="4" t="s">
        <v>14</v>
      </c>
      <c r="M80" s="4">
        <f t="shared" si="8"/>
        <v>42.557463672391016</v>
      </c>
      <c r="N80" s="4" t="s">
        <v>31</v>
      </c>
    </row>
    <row r="87" spans="10:10">
      <c r="J87" s="2" t="s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52"/>
  <sheetViews>
    <sheetView topLeftCell="A7" workbookViewId="0">
      <selection activeCell="J13" sqref="J13:J16"/>
    </sheetView>
  </sheetViews>
  <sheetFormatPr defaultColWidth="11.42578125" defaultRowHeight="12.75"/>
  <cols>
    <col min="14" max="14" width="13.85546875" customWidth="1"/>
    <col min="17" max="19" width="0" hidden="1" customWidth="1"/>
    <col min="20" max="20" width="11.42578125" style="17"/>
    <col min="21" max="23" width="11.42578125" style="16"/>
  </cols>
  <sheetData>
    <row r="1" spans="1:45">
      <c r="A1" t="s">
        <v>0</v>
      </c>
    </row>
    <row r="2" spans="1:45">
      <c r="A2" t="s">
        <v>1</v>
      </c>
      <c r="B2" t="s">
        <v>2</v>
      </c>
      <c r="C2" t="s">
        <v>3</v>
      </c>
      <c r="E2" t="s">
        <v>4</v>
      </c>
      <c r="G2">
        <v>1</v>
      </c>
      <c r="H2" t="s">
        <v>0</v>
      </c>
    </row>
    <row r="3" spans="1:45">
      <c r="A3" t="s">
        <v>0</v>
      </c>
    </row>
    <row r="4" spans="1:45">
      <c r="A4" t="s">
        <v>5</v>
      </c>
      <c r="B4" t="s">
        <v>6</v>
      </c>
      <c r="C4" t="s">
        <v>7</v>
      </c>
      <c r="E4" t="s">
        <v>8</v>
      </c>
      <c r="G4" t="s">
        <v>9</v>
      </c>
      <c r="H4" t="s">
        <v>10</v>
      </c>
      <c r="I4" t="s">
        <v>11</v>
      </c>
      <c r="K4" t="s">
        <v>12</v>
      </c>
      <c r="L4" t="s">
        <v>13</v>
      </c>
      <c r="M4" s="2" t="s">
        <v>24</v>
      </c>
      <c r="N4" s="2" t="s">
        <v>110</v>
      </c>
      <c r="O4" s="2" t="s">
        <v>107</v>
      </c>
      <c r="P4" s="2" t="s">
        <v>54</v>
      </c>
      <c r="Q4" s="2" t="s">
        <v>108</v>
      </c>
      <c r="T4" s="17" t="s">
        <v>108</v>
      </c>
    </row>
    <row r="5" spans="1:45">
      <c r="A5">
        <v>1</v>
      </c>
      <c r="B5">
        <v>34.082000000000001</v>
      </c>
      <c r="C5">
        <v>0</v>
      </c>
      <c r="D5" s="1"/>
      <c r="E5">
        <v>1.9E-2</v>
      </c>
      <c r="G5">
        <v>65.680000000000007</v>
      </c>
      <c r="H5">
        <v>1.2E-2</v>
      </c>
      <c r="I5">
        <v>0.61599999999999999</v>
      </c>
      <c r="K5">
        <v>100.40900000000001</v>
      </c>
      <c r="L5" t="s">
        <v>14</v>
      </c>
      <c r="M5" s="3">
        <f>G5/I5</f>
        <v>106.62337662337663</v>
      </c>
      <c r="N5" s="3"/>
      <c r="O5" s="3"/>
      <c r="P5" s="3"/>
      <c r="Q5" s="3"/>
    </row>
    <row r="6" spans="1:45">
      <c r="A6">
        <v>2</v>
      </c>
      <c r="B6">
        <v>34.156999999999996</v>
      </c>
      <c r="C6">
        <v>0</v>
      </c>
      <c r="D6" s="1"/>
      <c r="E6">
        <v>1.9E-2</v>
      </c>
      <c r="G6">
        <v>66.509</v>
      </c>
      <c r="H6">
        <v>0.01</v>
      </c>
      <c r="I6">
        <v>0.61</v>
      </c>
      <c r="K6">
        <v>101.30500000000001</v>
      </c>
      <c r="L6" t="s">
        <v>14</v>
      </c>
      <c r="M6" s="3">
        <f t="shared" ref="M6:M70" si="0">G6/I6</f>
        <v>109.03114754098361</v>
      </c>
      <c r="N6" s="3"/>
      <c r="O6" s="3"/>
      <c r="P6" s="3"/>
      <c r="Q6" s="3"/>
    </row>
    <row r="7" spans="1:45">
      <c r="A7">
        <v>3</v>
      </c>
      <c r="B7">
        <v>34.186999999999998</v>
      </c>
      <c r="C7">
        <v>0</v>
      </c>
      <c r="D7" s="1"/>
      <c r="E7">
        <v>1.6E-2</v>
      </c>
      <c r="G7">
        <v>66.504000000000005</v>
      </c>
      <c r="H7">
        <v>1.2E-2</v>
      </c>
      <c r="I7">
        <v>0.59599999999999997</v>
      </c>
      <c r="K7">
        <v>101.315</v>
      </c>
      <c r="L7" t="s">
        <v>14</v>
      </c>
      <c r="M7" s="3">
        <f t="shared" si="0"/>
        <v>111.58389261744968</v>
      </c>
      <c r="N7" s="3"/>
      <c r="O7" s="3"/>
      <c r="P7" s="3"/>
      <c r="Q7" s="3"/>
    </row>
    <row r="8" spans="1:45">
      <c r="A8">
        <v>4</v>
      </c>
      <c r="B8">
        <v>34.081000000000003</v>
      </c>
      <c r="C8">
        <v>0</v>
      </c>
      <c r="D8" s="1"/>
      <c r="E8">
        <v>5.0000000000000001E-3</v>
      </c>
      <c r="G8">
        <v>66.174000000000007</v>
      </c>
      <c r="H8">
        <v>1.9E-2</v>
      </c>
      <c r="I8">
        <v>0.60799999999999998</v>
      </c>
      <c r="K8">
        <v>100.887</v>
      </c>
      <c r="L8" t="s">
        <v>14</v>
      </c>
      <c r="M8" s="3">
        <f t="shared" si="0"/>
        <v>108.8388157894737</v>
      </c>
      <c r="N8" s="3"/>
      <c r="O8" s="3"/>
      <c r="P8" s="3"/>
      <c r="Q8" s="3"/>
    </row>
    <row r="9" spans="1:45">
      <c r="A9">
        <v>5</v>
      </c>
      <c r="B9">
        <v>34.264000000000003</v>
      </c>
      <c r="C9">
        <v>0</v>
      </c>
      <c r="D9" s="1"/>
      <c r="E9">
        <v>6.0000000000000001E-3</v>
      </c>
      <c r="G9">
        <v>66.25</v>
      </c>
      <c r="H9">
        <v>1.4999999999999999E-2</v>
      </c>
      <c r="I9">
        <v>0.61499999999999999</v>
      </c>
      <c r="K9">
        <v>101.15</v>
      </c>
      <c r="L9" t="s">
        <v>14</v>
      </c>
      <c r="M9" s="3">
        <f t="shared" si="0"/>
        <v>107.72357723577235</v>
      </c>
      <c r="N9" s="3"/>
      <c r="O9" s="3"/>
      <c r="P9" s="3"/>
      <c r="Q9" s="3"/>
    </row>
    <row r="10" spans="1:45">
      <c r="A10" s="4">
        <v>6</v>
      </c>
      <c r="B10" s="4">
        <v>33.817</v>
      </c>
      <c r="C10" s="4">
        <v>0.105</v>
      </c>
      <c r="D10" s="1">
        <f>((2*30.97)/(2*30.97+5*15.99999))*C10*10000</f>
        <v>458.20080956770795</v>
      </c>
      <c r="E10" s="4">
        <v>0.153</v>
      </c>
      <c r="F10" s="1">
        <f>((2*88.91)/(2*88.91+3*15.99999))*E10*10000</f>
        <v>1204.7853872268249</v>
      </c>
      <c r="G10" s="4">
        <v>64.95</v>
      </c>
      <c r="H10" s="4">
        <v>1E-3</v>
      </c>
      <c r="I10" s="4">
        <v>1.4770000000000001</v>
      </c>
      <c r="J10" s="1">
        <f>(178.49/(178.49+15.9999*2))*10000*I10</f>
        <v>12524.584564192661</v>
      </c>
      <c r="K10" s="4">
        <v>100.503</v>
      </c>
      <c r="L10" s="4" t="s">
        <v>14</v>
      </c>
      <c r="M10" s="4">
        <f t="shared" si="0"/>
        <v>43.974272173324309</v>
      </c>
      <c r="N10" s="4"/>
      <c r="O10" s="4"/>
      <c r="P10" s="4"/>
      <c r="Q10" s="4"/>
      <c r="R10" s="4" t="s">
        <v>31</v>
      </c>
      <c r="S10" s="4" t="s">
        <v>26</v>
      </c>
    </row>
    <row r="11" spans="1:45">
      <c r="A11" s="4">
        <v>7</v>
      </c>
      <c r="B11" s="4">
        <v>34.22</v>
      </c>
      <c r="C11" s="4">
        <v>0.19</v>
      </c>
      <c r="D11" s="1">
        <f t="shared" ref="D11:D74" si="1">((2*30.97)/(2*30.97+5*15.99999))*C11*10000</f>
        <v>829.12527445585249</v>
      </c>
      <c r="E11" s="4">
        <v>0.255</v>
      </c>
      <c r="F11" s="1">
        <f t="shared" ref="F11:F74" si="2">((2*88.91)/(2*88.91+3*15.99999))*E11*10000</f>
        <v>2007.9756453780415</v>
      </c>
      <c r="G11" s="4">
        <v>65.206999999999994</v>
      </c>
      <c r="H11" s="4">
        <v>3.0000000000000001E-3</v>
      </c>
      <c r="I11" s="4">
        <v>1.4750000000000001</v>
      </c>
      <c r="J11" s="1">
        <f t="shared" ref="J11:J74" si="3">(178.49/(178.49+15.9999*2))*10000*I11</f>
        <v>12507.625072568839</v>
      </c>
      <c r="K11" s="4">
        <v>101.35</v>
      </c>
      <c r="L11" s="4" t="s">
        <v>14</v>
      </c>
      <c r="M11" s="4">
        <f t="shared" si="0"/>
        <v>44.208135593220334</v>
      </c>
      <c r="N11" s="4"/>
      <c r="O11" s="4"/>
      <c r="P11" s="4"/>
      <c r="Q11" s="4"/>
      <c r="R11" s="4" t="s">
        <v>31</v>
      </c>
      <c r="S11" s="4" t="s">
        <v>25</v>
      </c>
    </row>
    <row r="12" spans="1:45">
      <c r="A12" s="4">
        <v>8</v>
      </c>
      <c r="B12" s="4">
        <v>33.328000000000003</v>
      </c>
      <c r="C12" s="4">
        <v>0.28000000000000003</v>
      </c>
      <c r="D12" s="1">
        <f t="shared" si="1"/>
        <v>1221.8688255138882</v>
      </c>
      <c r="E12" s="4">
        <v>0.40400000000000003</v>
      </c>
      <c r="F12" s="1">
        <f t="shared" si="2"/>
        <v>3181.2633754224662</v>
      </c>
      <c r="G12" s="4">
        <v>64.432000000000002</v>
      </c>
      <c r="H12" s="4">
        <v>0.02</v>
      </c>
      <c r="I12" s="4">
        <v>1.514</v>
      </c>
      <c r="J12" s="1">
        <f t="shared" si="3"/>
        <v>12838.335159233369</v>
      </c>
      <c r="K12" s="4">
        <v>99.977999999999994</v>
      </c>
      <c r="L12" s="4" t="s">
        <v>14</v>
      </c>
      <c r="M12" s="4">
        <f t="shared" si="0"/>
        <v>42.557463672391016</v>
      </c>
      <c r="N12" s="4"/>
      <c r="O12" s="4"/>
      <c r="P12" s="4"/>
      <c r="Q12" s="4"/>
      <c r="R12" s="4" t="s">
        <v>31</v>
      </c>
      <c r="S12" s="4" t="s">
        <v>26</v>
      </c>
    </row>
    <row r="13" spans="1:45">
      <c r="A13" s="8">
        <v>9</v>
      </c>
      <c r="B13" s="8">
        <v>33.634999999999998</v>
      </c>
      <c r="C13" s="8">
        <v>0.151</v>
      </c>
      <c r="D13" s="1">
        <f t="shared" si="1"/>
        <v>658.93640233070391</v>
      </c>
      <c r="E13" s="8">
        <v>0.38100000000000001</v>
      </c>
      <c r="F13" s="1">
        <f t="shared" si="2"/>
        <v>3000.1518466236621</v>
      </c>
      <c r="G13" s="8">
        <v>64.849000000000004</v>
      </c>
      <c r="H13" s="8">
        <v>1.0999999999999999E-2</v>
      </c>
      <c r="I13" s="8">
        <v>1.357</v>
      </c>
      <c r="J13" s="1">
        <f t="shared" si="3"/>
        <v>11507.01506676333</v>
      </c>
      <c r="K13" s="8">
        <v>100.384</v>
      </c>
      <c r="L13" s="5" t="s">
        <v>14</v>
      </c>
      <c r="M13" s="8">
        <f t="shared" si="0"/>
        <v>47.788504053058219</v>
      </c>
      <c r="N13" t="s">
        <v>148</v>
      </c>
      <c r="O13">
        <v>5.7395131393980137</v>
      </c>
      <c r="P13" s="8"/>
      <c r="Q13" s="8"/>
      <c r="R13" s="8" t="s">
        <v>32</v>
      </c>
      <c r="S13" s="8" t="s">
        <v>27</v>
      </c>
      <c r="T13" s="17">
        <v>17</v>
      </c>
      <c r="U13">
        <v>107808.71</v>
      </c>
      <c r="V13">
        <v>344.04</v>
      </c>
      <c r="W13">
        <v>578.32000000000005</v>
      </c>
      <c r="X13">
        <v>6.58</v>
      </c>
      <c r="Y13">
        <v>2539.5300000000002</v>
      </c>
      <c r="Z13">
        <v>477499.34</v>
      </c>
      <c r="AA13">
        <v>2086</v>
      </c>
      <c r="AB13">
        <v>1.0800000000000001E-2</v>
      </c>
      <c r="AC13">
        <v>12.12</v>
      </c>
      <c r="AD13">
        <v>5.67E-2</v>
      </c>
      <c r="AE13">
        <v>1258</v>
      </c>
      <c r="AF13">
        <v>3.85</v>
      </c>
      <c r="AG13">
        <v>0.52700000000000002</v>
      </c>
      <c r="AH13">
        <v>26.38</v>
      </c>
      <c r="AI13">
        <v>149.16</v>
      </c>
      <c r="AJ13">
        <v>312</v>
      </c>
      <c r="AK13">
        <v>892.44</v>
      </c>
      <c r="AL13">
        <v>124.2</v>
      </c>
      <c r="AM13">
        <v>14419.43</v>
      </c>
      <c r="AN13">
        <v>1258</v>
      </c>
      <c r="AO13">
        <v>5.4100000000000002E-2</v>
      </c>
      <c r="AP13">
        <v>15.13</v>
      </c>
      <c r="AQ13">
        <v>39.76</v>
      </c>
      <c r="AR13">
        <f t="shared" ref="AR13" si="4">AP13/AQ13</f>
        <v>0.38053319919517109</v>
      </c>
      <c r="AS13">
        <f t="shared" ref="AS13" si="5">AQ13/AK13</f>
        <v>4.4552014701268426E-2</v>
      </c>
    </row>
    <row r="14" spans="1:45">
      <c r="A14" s="8">
        <v>10</v>
      </c>
      <c r="B14" s="8">
        <v>33.667999999999999</v>
      </c>
      <c r="C14" s="8">
        <v>0.182</v>
      </c>
      <c r="D14" s="1">
        <f t="shared" si="1"/>
        <v>794.21473658402715</v>
      </c>
      <c r="E14" s="8">
        <v>0.41899999999999998</v>
      </c>
      <c r="F14" s="1">
        <f t="shared" si="2"/>
        <v>3299.3795898564681</v>
      </c>
      <c r="G14" s="8">
        <v>65.200999999999993</v>
      </c>
      <c r="H14" s="8">
        <v>0</v>
      </c>
      <c r="I14" s="8">
        <v>1.329</v>
      </c>
      <c r="J14" s="1">
        <f t="shared" si="3"/>
        <v>11269.582184029819</v>
      </c>
      <c r="K14" s="8">
        <v>100.79900000000001</v>
      </c>
      <c r="L14" s="5" t="s">
        <v>14</v>
      </c>
      <c r="M14" s="8">
        <f t="shared" si="0"/>
        <v>49.060195635816399</v>
      </c>
      <c r="N14" s="8"/>
      <c r="O14" s="8"/>
      <c r="P14" s="8"/>
      <c r="Q14" s="8"/>
      <c r="R14" s="8" t="s">
        <v>32</v>
      </c>
      <c r="S14" s="8" t="s">
        <v>28</v>
      </c>
    </row>
    <row r="15" spans="1:45">
      <c r="A15" s="8">
        <v>11</v>
      </c>
      <c r="B15" s="8">
        <v>33.799999999999997</v>
      </c>
      <c r="C15" s="8">
        <v>0.17100000000000001</v>
      </c>
      <c r="D15" s="1">
        <f t="shared" si="1"/>
        <v>746.21274701026744</v>
      </c>
      <c r="E15" s="8">
        <v>0.4</v>
      </c>
      <c r="F15" s="1">
        <f t="shared" si="2"/>
        <v>3149.7657182400653</v>
      </c>
      <c r="G15" s="8">
        <v>64.83</v>
      </c>
      <c r="H15" s="8">
        <v>1E-3</v>
      </c>
      <c r="I15" s="8">
        <v>1.37</v>
      </c>
      <c r="J15" s="1">
        <f t="shared" si="3"/>
        <v>11617.251762318176</v>
      </c>
      <c r="K15" s="8">
        <v>100.572</v>
      </c>
      <c r="L15" s="5" t="s">
        <v>14</v>
      </c>
      <c r="M15" s="8">
        <f t="shared" si="0"/>
        <v>47.321167883211672</v>
      </c>
      <c r="N15" s="8"/>
      <c r="O15" s="8"/>
      <c r="P15" s="8"/>
      <c r="Q15" s="8"/>
      <c r="R15" s="8" t="s">
        <v>32</v>
      </c>
      <c r="S15" s="8" t="s">
        <v>29</v>
      </c>
    </row>
    <row r="16" spans="1:45">
      <c r="A16" s="1">
        <v>12</v>
      </c>
      <c r="B16" s="1">
        <v>33.932000000000002</v>
      </c>
      <c r="C16" s="1">
        <v>0.17899999999999999</v>
      </c>
      <c r="D16" s="1">
        <f t="shared" si="1"/>
        <v>781.12328488209255</v>
      </c>
      <c r="E16" s="1">
        <v>0.28999999999999998</v>
      </c>
      <c r="F16" s="1">
        <f t="shared" si="2"/>
        <v>2283.5801457240473</v>
      </c>
      <c r="G16" s="1">
        <v>65.427999999999997</v>
      </c>
      <c r="H16" s="1">
        <v>3.0000000000000001E-3</v>
      </c>
      <c r="I16" s="1">
        <v>1.3180000000000001</v>
      </c>
      <c r="J16" s="1">
        <f t="shared" si="3"/>
        <v>11176.304980098799</v>
      </c>
      <c r="K16" s="1">
        <v>101.15</v>
      </c>
      <c r="L16" t="s">
        <v>14</v>
      </c>
      <c r="M16" s="1">
        <f t="shared" si="0"/>
        <v>49.641881638846733</v>
      </c>
      <c r="N16" s="1"/>
      <c r="O16" s="1"/>
      <c r="P16" s="1"/>
      <c r="Q16" s="1"/>
      <c r="R16" s="1" t="s">
        <v>32</v>
      </c>
      <c r="S16" s="1" t="s">
        <v>30</v>
      </c>
      <c r="U16" s="17"/>
    </row>
    <row r="17" spans="1:45">
      <c r="A17" s="4">
        <v>13</v>
      </c>
      <c r="B17" s="4">
        <v>33.933</v>
      </c>
      <c r="C17" s="4">
        <v>0.129</v>
      </c>
      <c r="D17" s="1">
        <f t="shared" si="1"/>
        <v>562.93242318318403</v>
      </c>
      <c r="E17" s="4">
        <v>0.19400000000000001</v>
      </c>
      <c r="F17" s="1">
        <f t="shared" si="2"/>
        <v>1527.6363733464316</v>
      </c>
      <c r="G17" s="4">
        <v>65.135000000000005</v>
      </c>
      <c r="H17" s="4">
        <v>0</v>
      </c>
      <c r="I17" s="4">
        <v>1.294</v>
      </c>
      <c r="J17" s="1">
        <f t="shared" si="3"/>
        <v>10972.791080612933</v>
      </c>
      <c r="K17" s="4">
        <v>100.685</v>
      </c>
      <c r="L17" s="4" t="s">
        <v>14</v>
      </c>
      <c r="M17" s="4">
        <f t="shared" si="0"/>
        <v>50.336166924265846</v>
      </c>
      <c r="N17" s="4">
        <v>16</v>
      </c>
      <c r="O17">
        <v>5.6316586077355169</v>
      </c>
      <c r="P17" s="4"/>
      <c r="Q17" s="4"/>
      <c r="R17" s="4" t="s">
        <v>33</v>
      </c>
      <c r="S17" s="4" t="s">
        <v>34</v>
      </c>
      <c r="T17" s="17">
        <v>16</v>
      </c>
      <c r="U17">
        <v>109899.55</v>
      </c>
      <c r="V17">
        <v>339.27</v>
      </c>
      <c r="W17">
        <v>583.35</v>
      </c>
      <c r="X17">
        <v>5.97</v>
      </c>
      <c r="Y17">
        <v>3235.89</v>
      </c>
      <c r="Z17">
        <v>477499.31</v>
      </c>
      <c r="AA17">
        <v>1181</v>
      </c>
      <c r="AB17">
        <v>3.4099999999999998E-2</v>
      </c>
      <c r="AC17">
        <v>12.39</v>
      </c>
      <c r="AD17">
        <v>7.1599999999999997E-2</v>
      </c>
      <c r="AE17">
        <v>1548</v>
      </c>
      <c r="AF17">
        <v>5.29</v>
      </c>
      <c r="AG17">
        <v>0.77</v>
      </c>
      <c r="AH17">
        <v>38.020000000000003</v>
      </c>
      <c r="AI17">
        <v>202.18</v>
      </c>
      <c r="AJ17">
        <v>408.35</v>
      </c>
      <c r="AK17">
        <v>1073.54</v>
      </c>
      <c r="AL17">
        <v>153.37</v>
      </c>
      <c r="AM17">
        <v>14328.89</v>
      </c>
      <c r="AN17">
        <v>0.98399999999999999</v>
      </c>
      <c r="AO17">
        <v>0.1125</v>
      </c>
      <c r="AP17">
        <v>15.72</v>
      </c>
      <c r="AQ17">
        <v>34.71</v>
      </c>
      <c r="AR17">
        <f t="shared" ref="AR17" si="6">AP17/AQ17</f>
        <v>0.45289541918755405</v>
      </c>
      <c r="AS17">
        <f t="shared" ref="AS17" si="7">AQ17/AK17</f>
        <v>3.2332283845967549E-2</v>
      </c>
    </row>
    <row r="18" spans="1:45">
      <c r="A18" s="4">
        <v>14</v>
      </c>
      <c r="B18" s="4">
        <v>33.466999999999999</v>
      </c>
      <c r="C18" s="4">
        <v>0.26500000000000001</v>
      </c>
      <c r="D18" s="1">
        <f t="shared" si="1"/>
        <v>1156.4115670042154</v>
      </c>
      <c r="E18" s="4">
        <v>0.42499999999999999</v>
      </c>
      <c r="F18" s="1">
        <f t="shared" si="2"/>
        <v>3346.6260756300694</v>
      </c>
      <c r="G18" s="4">
        <v>64.358999999999995</v>
      </c>
      <c r="H18" s="4">
        <v>0</v>
      </c>
      <c r="I18" s="4">
        <v>1.4750000000000001</v>
      </c>
      <c r="J18" s="1">
        <f t="shared" si="3"/>
        <v>12507.625072568839</v>
      </c>
      <c r="K18" s="4">
        <v>99.991</v>
      </c>
      <c r="L18" s="4" t="s">
        <v>14</v>
      </c>
      <c r="M18" s="4">
        <f t="shared" si="0"/>
        <v>43.633220338983044</v>
      </c>
      <c r="N18" s="4"/>
      <c r="O18" s="4"/>
      <c r="P18" s="4"/>
      <c r="Q18" s="4"/>
      <c r="R18" s="4" t="s">
        <v>33</v>
      </c>
      <c r="S18" s="4" t="s">
        <v>26</v>
      </c>
    </row>
    <row r="19" spans="1:45">
      <c r="A19" s="4">
        <v>15</v>
      </c>
      <c r="B19" s="4">
        <v>33.795999999999999</v>
      </c>
      <c r="C19" s="4">
        <v>0.33</v>
      </c>
      <c r="D19" s="1">
        <f t="shared" si="1"/>
        <v>1440.0596872127967</v>
      </c>
      <c r="E19" s="4">
        <v>0.48599999999999999</v>
      </c>
      <c r="F19" s="1">
        <f t="shared" si="2"/>
        <v>3826.9653476616791</v>
      </c>
      <c r="G19" s="4">
        <v>64.94</v>
      </c>
      <c r="H19" s="4">
        <v>1.4999999999999999E-2</v>
      </c>
      <c r="I19" s="4">
        <v>1.5940000000000001</v>
      </c>
      <c r="J19" s="1">
        <f t="shared" si="3"/>
        <v>13516.714824186256</v>
      </c>
      <c r="K19" s="4">
        <v>101.161</v>
      </c>
      <c r="L19" s="4" t="s">
        <v>14</v>
      </c>
      <c r="M19" s="4">
        <f t="shared" si="0"/>
        <v>40.740276035131743</v>
      </c>
      <c r="N19" s="4"/>
      <c r="O19" s="4"/>
      <c r="P19" s="4"/>
      <c r="Q19" s="4"/>
      <c r="R19" s="4" t="s">
        <v>33</v>
      </c>
      <c r="S19" s="4" t="s">
        <v>35</v>
      </c>
    </row>
    <row r="20" spans="1:45">
      <c r="A20" s="1">
        <v>16</v>
      </c>
      <c r="B20" s="1">
        <v>34.064</v>
      </c>
      <c r="C20" s="1">
        <v>0.152</v>
      </c>
      <c r="D20" s="1">
        <f t="shared" si="1"/>
        <v>663.30021956468204</v>
      </c>
      <c r="E20" s="1">
        <v>0.25</v>
      </c>
      <c r="F20" s="1">
        <f t="shared" si="2"/>
        <v>1968.6035739000406</v>
      </c>
      <c r="G20" s="1">
        <v>65.061999999999998</v>
      </c>
      <c r="H20" s="1">
        <v>0</v>
      </c>
      <c r="I20" s="1">
        <v>1.2490000000000001</v>
      </c>
      <c r="J20" s="1">
        <f t="shared" si="3"/>
        <v>10591.202519076935</v>
      </c>
      <c r="K20" s="1">
        <v>100.777</v>
      </c>
      <c r="L20" s="1" t="s">
        <v>15</v>
      </c>
      <c r="M20" s="1">
        <f t="shared" si="0"/>
        <v>52.091273018414725</v>
      </c>
      <c r="N20" s="1">
        <v>17</v>
      </c>
      <c r="O20">
        <v>5.4648835448872433</v>
      </c>
      <c r="P20" s="1"/>
      <c r="Q20" s="1"/>
      <c r="R20" s="1" t="s">
        <v>36</v>
      </c>
      <c r="S20" s="1" t="s">
        <v>27</v>
      </c>
      <c r="T20" s="17">
        <v>14</v>
      </c>
      <c r="U20">
        <v>105035.19</v>
      </c>
      <c r="V20">
        <v>341.45</v>
      </c>
      <c r="W20">
        <v>594.17999999999995</v>
      </c>
      <c r="X20">
        <v>9.52</v>
      </c>
      <c r="Y20">
        <v>2494.73</v>
      </c>
      <c r="Z20">
        <v>477499.31</v>
      </c>
      <c r="AA20">
        <v>1513</v>
      </c>
      <c r="AB20" t="s">
        <v>111</v>
      </c>
      <c r="AC20">
        <v>9.1199999999999992</v>
      </c>
      <c r="AD20">
        <v>7.17E-2</v>
      </c>
      <c r="AE20">
        <v>1522</v>
      </c>
      <c r="AF20">
        <v>4.3</v>
      </c>
      <c r="AG20">
        <v>0.80800000000000005</v>
      </c>
      <c r="AH20">
        <v>28.7</v>
      </c>
      <c r="AI20">
        <v>152.19</v>
      </c>
      <c r="AJ20">
        <v>301.83</v>
      </c>
      <c r="AK20">
        <v>692.91</v>
      </c>
      <c r="AL20">
        <v>114.33</v>
      </c>
      <c r="AM20">
        <v>12288.99</v>
      </c>
      <c r="AN20">
        <v>0.95699999999999996</v>
      </c>
      <c r="AO20">
        <v>0.43099999999999999</v>
      </c>
      <c r="AP20">
        <v>12</v>
      </c>
      <c r="AQ20">
        <v>28.24</v>
      </c>
      <c r="AR20">
        <f t="shared" ref="AR20" si="8">AP20/AQ20</f>
        <v>0.42492917847025496</v>
      </c>
      <c r="AS20">
        <f t="shared" ref="AS20" si="9">AQ20/AK20</f>
        <v>4.0755653692398724E-2</v>
      </c>
    </row>
    <row r="21" spans="1:45">
      <c r="A21" s="1">
        <v>17</v>
      </c>
      <c r="B21" s="1">
        <v>33.881</v>
      </c>
      <c r="C21" s="1">
        <v>0.15</v>
      </c>
      <c r="D21" s="1">
        <f t="shared" si="1"/>
        <v>654.57258509672556</v>
      </c>
      <c r="E21" s="1">
        <v>0.20899999999999999</v>
      </c>
      <c r="F21" s="1">
        <f t="shared" si="2"/>
        <v>1645.7525877804342</v>
      </c>
      <c r="G21" s="1">
        <v>64.900999999999996</v>
      </c>
      <c r="H21" s="1">
        <v>0</v>
      </c>
      <c r="I21" s="1">
        <v>1.284</v>
      </c>
      <c r="J21" s="1">
        <f t="shared" si="3"/>
        <v>10887.993622493823</v>
      </c>
      <c r="K21" s="1">
        <v>100.425</v>
      </c>
      <c r="L21" s="1" t="s">
        <v>16</v>
      </c>
      <c r="M21" s="1">
        <f t="shared" si="0"/>
        <v>50.545950155763236</v>
      </c>
      <c r="N21" s="1"/>
      <c r="P21" s="1"/>
      <c r="Q21" s="1"/>
      <c r="R21" s="1" t="s">
        <v>36</v>
      </c>
      <c r="S21" s="1" t="s">
        <v>28</v>
      </c>
    </row>
    <row r="22" spans="1:45" ht="14.25">
      <c r="A22" s="1">
        <v>18</v>
      </c>
      <c r="B22" s="1">
        <v>33.828000000000003</v>
      </c>
      <c r="C22" s="1">
        <v>0.159</v>
      </c>
      <c r="D22" s="1">
        <f t="shared" si="1"/>
        <v>693.84694020252925</v>
      </c>
      <c r="E22" s="1">
        <v>0.22700000000000001</v>
      </c>
      <c r="F22" s="1">
        <f t="shared" si="2"/>
        <v>1787.492045101237</v>
      </c>
      <c r="G22" s="1">
        <v>64.902000000000001</v>
      </c>
      <c r="H22" s="1">
        <v>0</v>
      </c>
      <c r="I22" s="1">
        <v>1.2929999999999999</v>
      </c>
      <c r="J22" s="1">
        <f t="shared" si="3"/>
        <v>10964.311334801021</v>
      </c>
      <c r="K22" s="1">
        <v>100.40900000000001</v>
      </c>
      <c r="L22" s="1" t="s">
        <v>17</v>
      </c>
      <c r="M22" s="1">
        <f t="shared" si="0"/>
        <v>50.194895591647338</v>
      </c>
      <c r="N22" s="1"/>
      <c r="O22" s="1"/>
      <c r="P22" s="1"/>
      <c r="Q22" s="1"/>
      <c r="R22" s="1" t="s">
        <v>36</v>
      </c>
      <c r="S22" s="1" t="s">
        <v>29</v>
      </c>
      <c r="T22" s="17">
        <v>15</v>
      </c>
      <c r="U22" s="18">
        <v>109841.07</v>
      </c>
      <c r="V22" s="18">
        <v>304.43</v>
      </c>
      <c r="W22" s="18">
        <v>588.25</v>
      </c>
      <c r="X22" s="18">
        <v>6.43</v>
      </c>
      <c r="Y22" s="18">
        <v>3351.1</v>
      </c>
      <c r="Z22" s="18">
        <v>477499.34</v>
      </c>
      <c r="AA22" s="18">
        <v>0.90300000000000002</v>
      </c>
      <c r="AB22" s="18" t="s">
        <v>113</v>
      </c>
      <c r="AC22" s="18">
        <v>9.69</v>
      </c>
      <c r="AD22" s="18">
        <v>9.7500000000000003E-2</v>
      </c>
      <c r="AE22" s="18">
        <v>2426</v>
      </c>
      <c r="AF22" s="18">
        <v>7.54</v>
      </c>
      <c r="AG22" s="18">
        <v>1205</v>
      </c>
      <c r="AH22" s="18">
        <v>47.01</v>
      </c>
      <c r="AI22" s="18">
        <v>222.28</v>
      </c>
      <c r="AJ22" s="18">
        <v>518.22</v>
      </c>
      <c r="AK22" s="18">
        <v>1047.06</v>
      </c>
      <c r="AL22" s="18">
        <v>161.78</v>
      </c>
      <c r="AM22" s="18">
        <v>13587.37</v>
      </c>
      <c r="AN22" s="18">
        <v>0.92</v>
      </c>
      <c r="AO22" s="18">
        <v>5.3999999999999999E-2</v>
      </c>
      <c r="AP22" s="18">
        <v>13.96</v>
      </c>
      <c r="AQ22" s="18">
        <v>30.53</v>
      </c>
      <c r="AR22" s="18">
        <f t="shared" ref="AR22" si="10">AP22/AQ22</f>
        <v>0.45725515886013757</v>
      </c>
      <c r="AS22" s="18">
        <f t="shared" ref="AS22" si="11">AQ22/AK22</f>
        <v>2.9157832406929884E-2</v>
      </c>
    </row>
    <row r="23" spans="1:45">
      <c r="A23" s="8">
        <v>19</v>
      </c>
      <c r="B23" s="8">
        <v>33.86</v>
      </c>
      <c r="C23" s="8">
        <v>0.21199999999999999</v>
      </c>
      <c r="D23" s="1">
        <f t="shared" si="1"/>
        <v>925.12925360337226</v>
      </c>
      <c r="E23" s="8">
        <v>0.44400000000000001</v>
      </c>
      <c r="F23" s="1">
        <f t="shared" si="2"/>
        <v>3496.2399472464722</v>
      </c>
      <c r="G23" s="8">
        <v>64.489000000000004</v>
      </c>
      <c r="H23" s="8">
        <v>5.0000000000000001E-3</v>
      </c>
      <c r="I23" s="8">
        <v>1.4430000000000001</v>
      </c>
      <c r="J23" s="1">
        <f t="shared" si="3"/>
        <v>12236.273206587683</v>
      </c>
      <c r="K23" s="8">
        <v>100.453</v>
      </c>
      <c r="L23" s="8" t="s">
        <v>18</v>
      </c>
      <c r="M23" s="8">
        <f t="shared" si="0"/>
        <v>44.690921690921691</v>
      </c>
      <c r="N23" s="8">
        <v>18</v>
      </c>
      <c r="O23">
        <v>5.7360178536497415</v>
      </c>
      <c r="P23" s="8"/>
      <c r="Q23" s="8"/>
      <c r="R23" s="8" t="s">
        <v>36</v>
      </c>
      <c r="S23" s="8" t="s">
        <v>30</v>
      </c>
      <c r="T23" s="17">
        <v>13</v>
      </c>
      <c r="U23">
        <v>110096.58</v>
      </c>
      <c r="V23">
        <v>322.3</v>
      </c>
      <c r="W23">
        <v>596.05999999999995</v>
      </c>
      <c r="X23">
        <v>6.32</v>
      </c>
      <c r="Y23">
        <v>2254.3000000000002</v>
      </c>
      <c r="Z23">
        <v>477499.38</v>
      </c>
      <c r="AA23">
        <v>1693</v>
      </c>
      <c r="AB23" t="s">
        <v>112</v>
      </c>
      <c r="AC23">
        <v>8.52</v>
      </c>
      <c r="AD23">
        <v>4.07E-2</v>
      </c>
      <c r="AE23">
        <v>1017</v>
      </c>
      <c r="AF23">
        <v>3.2</v>
      </c>
      <c r="AG23">
        <v>0.48899999999999999</v>
      </c>
      <c r="AH23">
        <v>23.11</v>
      </c>
      <c r="AI23">
        <v>133.09</v>
      </c>
      <c r="AJ23">
        <v>276.42</v>
      </c>
      <c r="AK23">
        <v>593.72</v>
      </c>
      <c r="AL23">
        <v>111.48</v>
      </c>
      <c r="AM23">
        <v>13495.77</v>
      </c>
      <c r="AN23">
        <v>1122</v>
      </c>
      <c r="AO23">
        <v>4.2999999999999997E-2</v>
      </c>
      <c r="AP23">
        <v>8.99</v>
      </c>
      <c r="AQ23">
        <v>25.81</v>
      </c>
      <c r="AR23">
        <f t="shared" ref="AR23" si="12">AP23/AQ23</f>
        <v>0.34831460674157305</v>
      </c>
      <c r="AS23">
        <f t="shared" ref="AS23" si="13">AQ23/AK23</f>
        <v>4.3471670147544293E-2</v>
      </c>
    </row>
    <row r="24" spans="1:45">
      <c r="A24" s="5">
        <v>20</v>
      </c>
      <c r="B24" s="9">
        <v>34.168999999999997</v>
      </c>
      <c r="C24" s="9">
        <v>0.14199999999999999</v>
      </c>
      <c r="D24" s="1">
        <f t="shared" si="1"/>
        <v>619.66204722490022</v>
      </c>
      <c r="E24" s="9">
        <v>0.35699999999999998</v>
      </c>
      <c r="F24" s="1">
        <f t="shared" si="2"/>
        <v>2811.1659035292578</v>
      </c>
      <c r="G24" s="9">
        <v>65.153999999999996</v>
      </c>
      <c r="H24" s="9">
        <v>0</v>
      </c>
      <c r="I24" s="9">
        <v>1.266</v>
      </c>
      <c r="J24" s="1">
        <f t="shared" si="3"/>
        <v>10735.358197879423</v>
      </c>
      <c r="K24" s="9">
        <v>101.08799999999999</v>
      </c>
      <c r="L24" s="9" t="s">
        <v>15</v>
      </c>
      <c r="M24" s="9">
        <f t="shared" si="0"/>
        <v>51.464454976303315</v>
      </c>
      <c r="N24" s="9">
        <v>19</v>
      </c>
      <c r="O24">
        <v>5.2421839100660463</v>
      </c>
      <c r="P24" s="9"/>
      <c r="Q24" s="9"/>
      <c r="R24" s="9" t="s">
        <v>37</v>
      </c>
      <c r="S24" s="9" t="s">
        <v>25</v>
      </c>
      <c r="T24" s="17">
        <v>11</v>
      </c>
      <c r="U24">
        <v>105694.26</v>
      </c>
      <c r="V24">
        <v>314.94</v>
      </c>
      <c r="W24">
        <v>617.29999999999995</v>
      </c>
      <c r="X24">
        <v>7.83</v>
      </c>
      <c r="Y24">
        <v>2654.18</v>
      </c>
      <c r="Z24">
        <v>477499.34</v>
      </c>
      <c r="AA24">
        <v>1152</v>
      </c>
      <c r="AB24" t="s">
        <v>109</v>
      </c>
      <c r="AC24">
        <v>7.59</v>
      </c>
      <c r="AD24" t="s">
        <v>114</v>
      </c>
      <c r="AE24">
        <v>1456</v>
      </c>
      <c r="AF24">
        <v>4.9800000000000004</v>
      </c>
      <c r="AG24">
        <v>0.95799999999999996</v>
      </c>
      <c r="AH24">
        <v>33.450000000000003</v>
      </c>
      <c r="AI24">
        <v>167.7</v>
      </c>
      <c r="AJ24">
        <v>321.52</v>
      </c>
      <c r="AK24">
        <v>627.4</v>
      </c>
      <c r="AL24">
        <v>117.83</v>
      </c>
      <c r="AM24">
        <v>12276.68</v>
      </c>
      <c r="AN24">
        <v>0.88300000000000001</v>
      </c>
      <c r="AP24">
        <v>9.08</v>
      </c>
      <c r="AQ24">
        <v>20.48</v>
      </c>
      <c r="AR24">
        <f>AP24/AQ24</f>
        <v>0.443359375</v>
      </c>
      <c r="AS24">
        <f>AQ24/AK24</f>
        <v>3.2642652215492514E-2</v>
      </c>
    </row>
    <row r="25" spans="1:45">
      <c r="A25">
        <v>21</v>
      </c>
      <c r="B25" s="4">
        <v>34.177</v>
      </c>
      <c r="C25" s="4">
        <v>0.127</v>
      </c>
      <c r="D25" s="1">
        <f t="shared" si="1"/>
        <v>554.20478871522778</v>
      </c>
      <c r="E25" s="4">
        <v>0.17799999999999999</v>
      </c>
      <c r="F25" s="1">
        <f t="shared" si="2"/>
        <v>1401.645744616829</v>
      </c>
      <c r="G25" s="4">
        <v>65.317999999999998</v>
      </c>
      <c r="H25" s="4">
        <v>0</v>
      </c>
      <c r="I25" s="4">
        <v>1.3240000000000001</v>
      </c>
      <c r="J25" s="1">
        <f t="shared" si="3"/>
        <v>11227.183454970265</v>
      </c>
      <c r="K25" s="4">
        <v>101.124</v>
      </c>
      <c r="L25" s="4" t="s">
        <v>16</v>
      </c>
      <c r="M25" s="4">
        <f t="shared" si="0"/>
        <v>49.333836858006038</v>
      </c>
      <c r="N25" s="4"/>
      <c r="P25" s="4"/>
      <c r="Q25" s="4"/>
      <c r="R25" s="4" t="s">
        <v>37</v>
      </c>
      <c r="S25" s="4" t="s">
        <v>26</v>
      </c>
    </row>
    <row r="26" spans="1:45" ht="14.25">
      <c r="A26">
        <v>22</v>
      </c>
      <c r="B26" s="4">
        <v>33.841000000000001</v>
      </c>
      <c r="C26" s="4">
        <v>0.26800000000000002</v>
      </c>
      <c r="D26" s="1">
        <f t="shared" si="1"/>
        <v>1169.50301870615</v>
      </c>
      <c r="E26" s="4">
        <v>0.34300000000000003</v>
      </c>
      <c r="F26" s="1">
        <f t="shared" si="2"/>
        <v>2700.9241033908561</v>
      </c>
      <c r="G26" s="4">
        <v>64.971000000000004</v>
      </c>
      <c r="H26" s="4">
        <v>8.9999999999999993E-3</v>
      </c>
      <c r="I26" s="4">
        <v>1.5389999999999999</v>
      </c>
      <c r="J26" s="1">
        <f t="shared" si="3"/>
        <v>13050.328804531146</v>
      </c>
      <c r="K26" s="4">
        <v>100.971</v>
      </c>
      <c r="L26" s="4" t="s">
        <v>17</v>
      </c>
      <c r="M26" s="4">
        <f t="shared" si="0"/>
        <v>42.216374269005854</v>
      </c>
      <c r="N26" s="4">
        <v>20</v>
      </c>
      <c r="O26">
        <v>5.0154896629608174</v>
      </c>
      <c r="P26" s="4"/>
      <c r="Q26" s="4"/>
      <c r="R26" s="4" t="s">
        <v>37</v>
      </c>
      <c r="S26" s="4" t="s">
        <v>26</v>
      </c>
      <c r="T26" s="17">
        <v>12</v>
      </c>
      <c r="U26" s="18">
        <v>109502.34</v>
      </c>
      <c r="V26" s="18">
        <v>296.23</v>
      </c>
      <c r="W26" s="18">
        <v>601.92999999999995</v>
      </c>
      <c r="X26" s="18">
        <v>7.74</v>
      </c>
      <c r="Y26" s="18">
        <v>3188.51</v>
      </c>
      <c r="Z26" s="18">
        <v>477499.34</v>
      </c>
      <c r="AA26" s="18">
        <v>0.94</v>
      </c>
      <c r="AB26" s="18">
        <v>7.1000000000000004E-3</v>
      </c>
      <c r="AC26" s="18">
        <v>9.7899999999999991</v>
      </c>
      <c r="AD26" s="18">
        <v>6.4799999999999996E-2</v>
      </c>
      <c r="AE26" s="18">
        <v>1725</v>
      </c>
      <c r="AF26" s="18">
        <v>5.81</v>
      </c>
      <c r="AG26" s="18">
        <v>1090</v>
      </c>
      <c r="AH26" s="18">
        <v>41.16</v>
      </c>
      <c r="AI26" s="18">
        <v>205.7</v>
      </c>
      <c r="AJ26" s="18">
        <v>443.2</v>
      </c>
      <c r="AK26" s="18">
        <v>1010.61</v>
      </c>
      <c r="AL26" s="18">
        <v>153.63999999999999</v>
      </c>
      <c r="AM26" s="18">
        <v>13214.11</v>
      </c>
      <c r="AN26" s="18">
        <v>0.81499999999999995</v>
      </c>
      <c r="AO26" s="18">
        <v>7.1099999999999997E-2</v>
      </c>
      <c r="AP26" s="18">
        <v>12.47</v>
      </c>
      <c r="AQ26" s="18">
        <v>26.28</v>
      </c>
      <c r="AR26" s="18">
        <f t="shared" ref="AR26" si="14">AP26/AQ26</f>
        <v>0.47450532724505329</v>
      </c>
      <c r="AS26" s="18">
        <f t="shared" ref="AS26" si="15">AQ26/AK26</f>
        <v>2.6004096535755635E-2</v>
      </c>
    </row>
    <row r="27" spans="1:45">
      <c r="A27" s="1">
        <v>23</v>
      </c>
      <c r="B27" s="1">
        <v>34.076999999999998</v>
      </c>
      <c r="C27" s="1">
        <v>0.19600000000000001</v>
      </c>
      <c r="D27" s="1">
        <f t="shared" si="1"/>
        <v>855.30817785972158</v>
      </c>
      <c r="E27" s="1">
        <v>0.28999999999999998</v>
      </c>
      <c r="F27" s="1">
        <f t="shared" si="2"/>
        <v>2283.5801457240473</v>
      </c>
      <c r="G27" s="1">
        <v>64.683000000000007</v>
      </c>
      <c r="H27" s="1">
        <v>1.4999999999999999E-2</v>
      </c>
      <c r="I27" s="1">
        <v>1.5009999999999999</v>
      </c>
      <c r="J27" s="1">
        <f t="shared" si="3"/>
        <v>12728.098463678525</v>
      </c>
      <c r="K27" s="1">
        <v>100.762</v>
      </c>
      <c r="L27" s="1" t="s">
        <v>14</v>
      </c>
      <c r="M27" s="1">
        <f t="shared" si="0"/>
        <v>43.093271152564967</v>
      </c>
      <c r="N27" s="1"/>
      <c r="O27" s="1"/>
      <c r="P27" s="1"/>
      <c r="Q27" s="1"/>
      <c r="R27" s="1" t="s">
        <v>38</v>
      </c>
      <c r="S27" s="1" t="s">
        <v>25</v>
      </c>
    </row>
    <row r="28" spans="1:45">
      <c r="A28" s="1">
        <v>24</v>
      </c>
      <c r="B28" s="1">
        <v>33.826000000000001</v>
      </c>
      <c r="C28" s="1">
        <v>0.185</v>
      </c>
      <c r="D28" s="1">
        <f t="shared" si="1"/>
        <v>807.30618828596164</v>
      </c>
      <c r="E28" s="1">
        <v>0.26700000000000002</v>
      </c>
      <c r="F28" s="1">
        <f t="shared" si="2"/>
        <v>2102.4686169252436</v>
      </c>
      <c r="G28" s="1">
        <v>64.498000000000005</v>
      </c>
      <c r="H28" s="1">
        <v>0</v>
      </c>
      <c r="I28" s="1">
        <v>1.504</v>
      </c>
      <c r="J28" s="1">
        <f t="shared" si="3"/>
        <v>12753.537701114259</v>
      </c>
      <c r="K28" s="1">
        <v>100.28</v>
      </c>
      <c r="L28" s="1" t="s">
        <v>14</v>
      </c>
      <c r="M28" s="1">
        <f t="shared" si="0"/>
        <v>42.884308510638299</v>
      </c>
      <c r="N28" s="1"/>
      <c r="O28" s="1"/>
      <c r="P28" s="1"/>
      <c r="Q28" s="1"/>
      <c r="R28" s="1" t="s">
        <v>38</v>
      </c>
      <c r="S28" s="1" t="s">
        <v>26</v>
      </c>
    </row>
    <row r="29" spans="1:45">
      <c r="A29" s="9">
        <v>25</v>
      </c>
      <c r="B29" s="9">
        <v>33.680999999999997</v>
      </c>
      <c r="C29" s="9">
        <v>0.219</v>
      </c>
      <c r="D29" s="1">
        <f t="shared" si="1"/>
        <v>955.67597424121948</v>
      </c>
      <c r="E29" s="9">
        <v>0.46800000000000003</v>
      </c>
      <c r="F29" s="1">
        <f t="shared" si="2"/>
        <v>3685.2258903408765</v>
      </c>
      <c r="G29" s="9">
        <v>65.521000000000001</v>
      </c>
      <c r="H29" s="9">
        <v>1.4999999999999999E-2</v>
      </c>
      <c r="I29" s="9">
        <v>1.3779999999999999</v>
      </c>
      <c r="J29" s="1">
        <f t="shared" si="3"/>
        <v>11685.089728813462</v>
      </c>
      <c r="K29" s="9">
        <v>101.282</v>
      </c>
      <c r="L29" s="9" t="s">
        <v>14</v>
      </c>
      <c r="M29" s="9">
        <f t="shared" si="0"/>
        <v>47.547895500725694</v>
      </c>
      <c r="N29" s="9"/>
      <c r="O29" s="9"/>
      <c r="P29" s="9"/>
      <c r="Q29" s="9"/>
      <c r="R29" s="9" t="s">
        <v>39</v>
      </c>
      <c r="S29" s="9" t="s">
        <v>41</v>
      </c>
    </row>
    <row r="30" spans="1:45">
      <c r="A30" s="4">
        <v>26</v>
      </c>
      <c r="B30" s="4">
        <v>33.935000000000002</v>
      </c>
      <c r="C30" s="4">
        <v>0.215</v>
      </c>
      <c r="D30" s="1">
        <f t="shared" si="1"/>
        <v>938.22070530530686</v>
      </c>
      <c r="E30" s="4">
        <v>0.32300000000000001</v>
      </c>
      <c r="F30" s="1">
        <f t="shared" si="2"/>
        <v>2543.4358174788522</v>
      </c>
      <c r="G30" s="4">
        <v>65.382999999999996</v>
      </c>
      <c r="H30" s="4">
        <v>0</v>
      </c>
      <c r="I30" s="4">
        <v>1.3859999999999999</v>
      </c>
      <c r="J30" s="1">
        <f t="shared" si="3"/>
        <v>11752.92769530875</v>
      </c>
      <c r="K30" s="4">
        <v>101.242</v>
      </c>
      <c r="L30" s="4" t="s">
        <v>14</v>
      </c>
      <c r="M30" s="4">
        <f t="shared" si="0"/>
        <v>47.173881673881674</v>
      </c>
      <c r="N30" s="4"/>
      <c r="O30" s="4"/>
      <c r="P30" s="4"/>
      <c r="Q30" s="4"/>
      <c r="R30" s="4" t="s">
        <v>39</v>
      </c>
      <c r="S30" s="4" t="s">
        <v>41</v>
      </c>
    </row>
    <row r="31" spans="1:45">
      <c r="A31" s="8">
        <v>27</v>
      </c>
      <c r="B31" s="8">
        <v>33.567999999999998</v>
      </c>
      <c r="C31" s="8">
        <v>0.15</v>
      </c>
      <c r="D31" s="1">
        <f t="shared" si="1"/>
        <v>654.57258509672556</v>
      </c>
      <c r="E31" s="8">
        <v>0.38900000000000001</v>
      </c>
      <c r="F31" s="1">
        <f t="shared" si="2"/>
        <v>3063.1471609884638</v>
      </c>
      <c r="G31" s="8">
        <v>64.831999999999994</v>
      </c>
      <c r="H31" s="8">
        <v>6.0000000000000001E-3</v>
      </c>
      <c r="I31" s="8">
        <v>1.2410000000000001</v>
      </c>
      <c r="J31" s="1">
        <f t="shared" si="3"/>
        <v>10523.364552581646</v>
      </c>
      <c r="K31" s="8">
        <v>100.18600000000001</v>
      </c>
      <c r="L31" s="8" t="s">
        <v>14</v>
      </c>
      <c r="M31" s="8">
        <f t="shared" si="0"/>
        <v>52.241740531829159</v>
      </c>
      <c r="N31" s="8"/>
      <c r="O31" s="8"/>
      <c r="P31" s="8"/>
      <c r="Q31" s="8"/>
      <c r="R31" s="1" t="s">
        <v>40</v>
      </c>
      <c r="S31" s="1" t="s">
        <v>25</v>
      </c>
    </row>
    <row r="32" spans="1:45">
      <c r="A32" s="8">
        <v>28</v>
      </c>
      <c r="B32" s="8">
        <v>33.563000000000002</v>
      </c>
      <c r="C32" s="8">
        <v>0.13600000000000001</v>
      </c>
      <c r="D32" s="1">
        <f t="shared" si="1"/>
        <v>593.47914382103124</v>
      </c>
      <c r="E32" s="8">
        <v>0.29399999999999998</v>
      </c>
      <c r="F32" s="1">
        <f t="shared" si="2"/>
        <v>2315.0778029064477</v>
      </c>
      <c r="G32" s="8">
        <v>64.92</v>
      </c>
      <c r="H32" s="8">
        <v>1E-3</v>
      </c>
      <c r="I32" s="8">
        <v>1.4850000000000001</v>
      </c>
      <c r="J32" s="1">
        <f t="shared" si="3"/>
        <v>12592.422530687949</v>
      </c>
      <c r="K32" s="8">
        <v>100.399</v>
      </c>
      <c r="L32" s="8" t="s">
        <v>14</v>
      </c>
      <c r="M32" s="8">
        <f t="shared" si="0"/>
        <v>43.717171717171716</v>
      </c>
      <c r="N32" s="8"/>
      <c r="O32" s="8"/>
      <c r="P32" s="8"/>
      <c r="Q32" s="8"/>
      <c r="R32" s="1" t="s">
        <v>40</v>
      </c>
      <c r="S32" s="1" t="s">
        <v>26</v>
      </c>
    </row>
    <row r="33" spans="1:45">
      <c r="A33" s="1">
        <v>29</v>
      </c>
      <c r="B33" s="1">
        <v>33.353000000000002</v>
      </c>
      <c r="C33" s="1">
        <v>0.14699999999999999</v>
      </c>
      <c r="D33" s="1">
        <f t="shared" si="1"/>
        <v>641.48113339479119</v>
      </c>
      <c r="E33" s="1">
        <v>0.217</v>
      </c>
      <c r="F33" s="1">
        <f t="shared" si="2"/>
        <v>1708.7479021452355</v>
      </c>
      <c r="G33" s="1">
        <v>65.114999999999995</v>
      </c>
      <c r="H33" s="1">
        <v>0</v>
      </c>
      <c r="I33" s="1">
        <v>1.488</v>
      </c>
      <c r="J33" s="1">
        <f t="shared" si="3"/>
        <v>12617.861768123681</v>
      </c>
      <c r="K33" s="1">
        <v>100.32</v>
      </c>
      <c r="L33" s="1" t="s">
        <v>14</v>
      </c>
      <c r="M33" s="1">
        <f t="shared" si="0"/>
        <v>43.760080645161288</v>
      </c>
      <c r="N33" s="1"/>
      <c r="O33" s="1"/>
      <c r="P33" s="1"/>
      <c r="Q33" s="1"/>
      <c r="R33" s="1" t="s">
        <v>40</v>
      </c>
      <c r="S33" s="1" t="s">
        <v>26</v>
      </c>
    </row>
    <row r="34" spans="1:45">
      <c r="A34">
        <v>30</v>
      </c>
      <c r="B34">
        <v>33.954000000000001</v>
      </c>
      <c r="C34">
        <v>0.13</v>
      </c>
      <c r="D34" s="1">
        <f t="shared" si="1"/>
        <v>567.29624041716227</v>
      </c>
      <c r="E34">
        <v>0.193</v>
      </c>
      <c r="F34" s="1">
        <f t="shared" si="2"/>
        <v>1519.7619590508316</v>
      </c>
      <c r="G34">
        <v>65.206999999999994</v>
      </c>
      <c r="H34">
        <v>0</v>
      </c>
      <c r="I34">
        <v>1.2250000000000001</v>
      </c>
      <c r="J34" s="1">
        <f t="shared" si="3"/>
        <v>10387.688619591068</v>
      </c>
      <c r="K34">
        <v>100.709</v>
      </c>
      <c r="L34" t="s">
        <v>15</v>
      </c>
      <c r="M34">
        <f t="shared" si="0"/>
        <v>53.230204081632642</v>
      </c>
    </row>
    <row r="35" spans="1:45">
      <c r="A35">
        <v>31</v>
      </c>
      <c r="B35">
        <v>33.597000000000001</v>
      </c>
      <c r="C35">
        <v>0.151</v>
      </c>
      <c r="D35" s="1">
        <f t="shared" si="1"/>
        <v>658.93640233070391</v>
      </c>
      <c r="E35">
        <v>0.254</v>
      </c>
      <c r="F35" s="1">
        <f t="shared" si="2"/>
        <v>2000.1012310824415</v>
      </c>
      <c r="G35">
        <v>64.867999999999995</v>
      </c>
      <c r="H35">
        <v>8.9999999999999993E-3</v>
      </c>
      <c r="I35">
        <v>1.282</v>
      </c>
      <c r="J35" s="1">
        <f t="shared" si="3"/>
        <v>10871.034130869999</v>
      </c>
      <c r="K35">
        <v>100.161</v>
      </c>
      <c r="L35" t="s">
        <v>16</v>
      </c>
      <c r="M35">
        <f t="shared" si="0"/>
        <v>50.599063962558496</v>
      </c>
    </row>
    <row r="36" spans="1:45">
      <c r="A36">
        <v>32</v>
      </c>
      <c r="B36">
        <v>34.100999999999999</v>
      </c>
      <c r="C36">
        <v>0.14199999999999999</v>
      </c>
      <c r="D36" s="1">
        <f t="shared" si="1"/>
        <v>619.66204722490022</v>
      </c>
      <c r="E36">
        <v>0.21199999999999999</v>
      </c>
      <c r="F36" s="1">
        <f t="shared" si="2"/>
        <v>1669.3758306672346</v>
      </c>
      <c r="G36">
        <v>65.007999999999996</v>
      </c>
      <c r="H36">
        <v>1.0999999999999999E-2</v>
      </c>
      <c r="I36">
        <v>1.367</v>
      </c>
      <c r="J36" s="1">
        <f t="shared" si="3"/>
        <v>11591.812524882442</v>
      </c>
      <c r="K36">
        <v>100.84099999999999</v>
      </c>
      <c r="L36" t="s">
        <v>17</v>
      </c>
      <c r="M36">
        <f t="shared" si="0"/>
        <v>47.555230431602048</v>
      </c>
    </row>
    <row r="37" spans="1:45">
      <c r="A37">
        <v>33</v>
      </c>
      <c r="B37">
        <v>33.802999999999997</v>
      </c>
      <c r="C37">
        <v>0.219</v>
      </c>
      <c r="D37" s="1">
        <f t="shared" si="1"/>
        <v>955.67597424121948</v>
      </c>
      <c r="E37">
        <v>0.28799999999999998</v>
      </c>
      <c r="F37" s="1">
        <f t="shared" si="2"/>
        <v>2267.8313171328468</v>
      </c>
      <c r="G37">
        <v>64.679000000000002</v>
      </c>
      <c r="H37">
        <v>0</v>
      </c>
      <c r="I37">
        <v>1.46</v>
      </c>
      <c r="J37" s="1">
        <f t="shared" si="3"/>
        <v>12380.428885390171</v>
      </c>
      <c r="K37">
        <v>100.449</v>
      </c>
      <c r="L37" t="s">
        <v>18</v>
      </c>
      <c r="M37">
        <f t="shared" si="0"/>
        <v>44.300684931506851</v>
      </c>
    </row>
    <row r="38" spans="1:45">
      <c r="A38" s="1">
        <v>34</v>
      </c>
      <c r="B38" s="1">
        <v>33.103000000000002</v>
      </c>
      <c r="C38" s="1">
        <v>0.26300000000000001</v>
      </c>
      <c r="D38" s="1">
        <f t="shared" si="1"/>
        <v>1147.6839325362591</v>
      </c>
      <c r="E38" s="1">
        <v>0.38</v>
      </c>
      <c r="F38" s="1">
        <f t="shared" si="2"/>
        <v>2992.2774323280619</v>
      </c>
      <c r="G38" s="1">
        <v>63.545999999999999</v>
      </c>
      <c r="H38" s="1">
        <v>6.0000000000000001E-3</v>
      </c>
      <c r="I38" s="1">
        <v>1.55</v>
      </c>
      <c r="J38" s="1">
        <f t="shared" si="3"/>
        <v>13143.606008462168</v>
      </c>
      <c r="K38" s="1">
        <v>98.847999999999999</v>
      </c>
      <c r="L38" s="1" t="s">
        <v>18</v>
      </c>
      <c r="M38" s="1">
        <f t="shared" si="0"/>
        <v>40.997419354838705</v>
      </c>
      <c r="N38" s="1">
        <v>21</v>
      </c>
      <c r="O38">
        <v>5.7125495064823326</v>
      </c>
      <c r="P38" s="1"/>
      <c r="Q38" s="1"/>
      <c r="T38" s="17">
        <v>26</v>
      </c>
      <c r="U38" s="17" t="s">
        <v>115</v>
      </c>
    </row>
    <row r="39" spans="1:45">
      <c r="A39" s="1">
        <v>35</v>
      </c>
      <c r="B39" s="1">
        <v>33.43</v>
      </c>
      <c r="C39" s="1">
        <v>0.16200000000000001</v>
      </c>
      <c r="D39" s="1">
        <f t="shared" si="1"/>
        <v>706.93839190446374</v>
      </c>
      <c r="E39" s="1">
        <v>0.23899999999999999</v>
      </c>
      <c r="F39" s="1">
        <f t="shared" si="2"/>
        <v>1881.9850166484389</v>
      </c>
      <c r="G39" s="1">
        <v>64.099000000000004</v>
      </c>
      <c r="H39" s="1">
        <v>0</v>
      </c>
      <c r="I39" s="1">
        <v>1.5780000000000001</v>
      </c>
      <c r="J39" s="1">
        <f t="shared" si="3"/>
        <v>13381.038891195678</v>
      </c>
      <c r="K39" s="1">
        <v>99.507999999999996</v>
      </c>
      <c r="L39" s="1" t="s">
        <v>14</v>
      </c>
      <c r="M39" s="1">
        <f t="shared" si="0"/>
        <v>40.620405576679339</v>
      </c>
      <c r="N39" s="1"/>
      <c r="O39" s="1"/>
      <c r="P39" s="1"/>
      <c r="Q39" s="1"/>
    </row>
    <row r="40" spans="1:45">
      <c r="A40" s="4">
        <v>36</v>
      </c>
      <c r="B40" s="4">
        <v>33.988999999999997</v>
      </c>
      <c r="C40" s="4">
        <v>0.152</v>
      </c>
      <c r="D40" s="1">
        <f t="shared" si="1"/>
        <v>663.30021956468204</v>
      </c>
      <c r="E40" s="4">
        <v>0.248</v>
      </c>
      <c r="F40" s="1">
        <f t="shared" si="2"/>
        <v>1952.8547453088404</v>
      </c>
      <c r="G40" s="4">
        <v>64.775000000000006</v>
      </c>
      <c r="H40" s="4">
        <v>0</v>
      </c>
      <c r="I40" s="4">
        <v>1.3280000000000001</v>
      </c>
      <c r="J40" s="1">
        <f t="shared" si="3"/>
        <v>11261.102438217909</v>
      </c>
      <c r="K40" s="4">
        <v>100.492</v>
      </c>
      <c r="L40" s="4" t="s">
        <v>14</v>
      </c>
      <c r="M40" s="4">
        <f t="shared" si="0"/>
        <v>48.776355421686752</v>
      </c>
      <c r="N40" s="4">
        <v>22</v>
      </c>
      <c r="O40">
        <v>5.4384192385072083</v>
      </c>
      <c r="P40" s="4"/>
      <c r="Q40" s="4"/>
      <c r="T40" s="17">
        <v>27</v>
      </c>
      <c r="U40">
        <v>100384.39</v>
      </c>
      <c r="V40">
        <v>334.78</v>
      </c>
      <c r="W40">
        <v>581.03</v>
      </c>
      <c r="X40">
        <v>6.77</v>
      </c>
      <c r="Y40">
        <v>2472.85</v>
      </c>
      <c r="Z40">
        <v>477499.31</v>
      </c>
      <c r="AA40">
        <v>1698</v>
      </c>
      <c r="AB40" t="s">
        <v>116</v>
      </c>
      <c r="AC40">
        <v>10.45</v>
      </c>
      <c r="AD40">
        <v>6.3899999999999998E-2</v>
      </c>
      <c r="AE40">
        <v>1285</v>
      </c>
      <c r="AF40">
        <v>3.87</v>
      </c>
      <c r="AG40">
        <v>0.56599999999999995</v>
      </c>
      <c r="AH40">
        <v>26.34</v>
      </c>
      <c r="AI40">
        <v>146.51</v>
      </c>
      <c r="AJ40">
        <v>303.43</v>
      </c>
      <c r="AK40">
        <v>642.78</v>
      </c>
      <c r="AL40">
        <v>118.44</v>
      </c>
      <c r="AM40">
        <v>13767.07</v>
      </c>
      <c r="AN40">
        <v>1089</v>
      </c>
      <c r="AO40">
        <v>5.1700000000000003E-2</v>
      </c>
      <c r="AP40">
        <v>13.49</v>
      </c>
      <c r="AQ40">
        <v>34.79</v>
      </c>
      <c r="AR40">
        <f t="shared" ref="AR40" si="16">AP40/AQ40</f>
        <v>0.38775510204081637</v>
      </c>
      <c r="AS40">
        <f t="shared" ref="AS40" si="17">AQ40/AK40</f>
        <v>5.4124272690500637E-2</v>
      </c>
    </row>
    <row r="41" spans="1:45">
      <c r="A41" s="4">
        <v>37</v>
      </c>
      <c r="B41" s="4">
        <v>33.636000000000003</v>
      </c>
      <c r="C41" s="4">
        <v>0.17199999999999999</v>
      </c>
      <c r="D41" s="1">
        <f t="shared" si="1"/>
        <v>750.57656424424533</v>
      </c>
      <c r="E41" s="4">
        <v>0.193</v>
      </c>
      <c r="F41" s="1">
        <f t="shared" si="2"/>
        <v>1519.7619590508316</v>
      </c>
      <c r="G41" s="4">
        <v>64.706000000000003</v>
      </c>
      <c r="H41" s="4">
        <v>2E-3</v>
      </c>
      <c r="I41" s="4">
        <v>1.403</v>
      </c>
      <c r="J41" s="1">
        <f t="shared" si="3"/>
        <v>11897.08337411124</v>
      </c>
      <c r="K41" s="4">
        <v>100.11199999999999</v>
      </c>
      <c r="L41" s="4" t="s">
        <v>14</v>
      </c>
      <c r="M41" s="4">
        <f t="shared" si="0"/>
        <v>46.11974340698503</v>
      </c>
      <c r="N41" s="4"/>
      <c r="O41" s="4"/>
      <c r="P41" s="4"/>
      <c r="Q41" s="4"/>
    </row>
    <row r="42" spans="1:45">
      <c r="A42" s="4">
        <v>38</v>
      </c>
      <c r="B42" s="4">
        <v>33.853000000000002</v>
      </c>
      <c r="C42" s="4">
        <v>0.10299999999999999</v>
      </c>
      <c r="D42" s="1">
        <f t="shared" si="1"/>
        <v>449.47317509975159</v>
      </c>
      <c r="E42" s="4">
        <v>0.13400000000000001</v>
      </c>
      <c r="F42" s="1">
        <f t="shared" si="2"/>
        <v>1055.1715156104219</v>
      </c>
      <c r="G42" s="4">
        <v>64.11</v>
      </c>
      <c r="H42" s="4">
        <v>0.14099999999999999</v>
      </c>
      <c r="I42" s="4">
        <v>2.7679999999999998</v>
      </c>
      <c r="J42" s="1">
        <f t="shared" si="3"/>
        <v>23471.936407369856</v>
      </c>
      <c r="K42" s="4">
        <v>101.10899999999999</v>
      </c>
      <c r="L42" s="4" t="s">
        <v>14</v>
      </c>
      <c r="M42" s="4">
        <f t="shared" si="0"/>
        <v>23.16112716763006</v>
      </c>
      <c r="N42" s="4"/>
      <c r="O42" s="4"/>
      <c r="P42" s="4"/>
      <c r="Q42" s="4"/>
    </row>
    <row r="43" spans="1:45">
      <c r="A43" s="25">
        <v>39</v>
      </c>
      <c r="B43" s="25">
        <v>31.814</v>
      </c>
      <c r="C43" s="25">
        <v>1.637</v>
      </c>
      <c r="D43" s="27">
        <f t="shared" si="1"/>
        <v>7143.5688120222667</v>
      </c>
      <c r="E43" s="27">
        <v>2.5569999999999999</v>
      </c>
      <c r="F43" s="27">
        <f t="shared" si="2"/>
        <v>20134.877353849613</v>
      </c>
      <c r="G43" s="25">
        <v>59.896000000000001</v>
      </c>
      <c r="H43" s="25">
        <v>7.4999999999999997E-2</v>
      </c>
      <c r="I43" s="25">
        <v>1.573</v>
      </c>
      <c r="J43" s="26">
        <f t="shared" si="3"/>
        <v>13338.640162136122</v>
      </c>
      <c r="K43" s="25">
        <v>97.552000000000007</v>
      </c>
      <c r="L43" s="25" t="s">
        <v>14</v>
      </c>
      <c r="M43" s="25">
        <f t="shared" si="0"/>
        <v>38.077558804831533</v>
      </c>
    </row>
    <row r="44" spans="1:45">
      <c r="A44" s="25">
        <v>40</v>
      </c>
      <c r="B44" s="25">
        <v>32.994</v>
      </c>
      <c r="C44" s="25">
        <v>0.91</v>
      </c>
      <c r="D44" s="27">
        <f t="shared" si="1"/>
        <v>3971.073682920136</v>
      </c>
      <c r="E44" s="27">
        <v>1.6639999999999999</v>
      </c>
      <c r="F44" s="27">
        <f t="shared" si="2"/>
        <v>13103.02538787867</v>
      </c>
      <c r="G44" s="25">
        <v>61.588000000000001</v>
      </c>
      <c r="H44" s="25">
        <v>4.2999999999999997E-2</v>
      </c>
      <c r="I44" s="25">
        <v>1.5089999999999999</v>
      </c>
      <c r="J44" s="26">
        <f t="shared" si="3"/>
        <v>12795.936430173813</v>
      </c>
      <c r="K44" s="25">
        <v>98.707999999999998</v>
      </c>
      <c r="L44" s="25" t="s">
        <v>14</v>
      </c>
      <c r="M44" s="25">
        <f t="shared" si="0"/>
        <v>40.813783962889332</v>
      </c>
    </row>
    <row r="45" spans="1:45">
      <c r="A45" s="6">
        <v>41</v>
      </c>
      <c r="B45" s="6">
        <v>33.534999999999997</v>
      </c>
      <c r="C45" s="6">
        <v>0.114</v>
      </c>
      <c r="D45" s="1">
        <f t="shared" si="1"/>
        <v>497.47516467351147</v>
      </c>
      <c r="E45" s="6">
        <v>0.151</v>
      </c>
      <c r="F45" s="1">
        <f t="shared" si="2"/>
        <v>1189.0365586356245</v>
      </c>
      <c r="G45" s="6">
        <v>65.08</v>
      </c>
      <c r="H45" s="6">
        <v>3.0000000000000001E-3</v>
      </c>
      <c r="I45" s="6">
        <v>1.5009999999999999</v>
      </c>
      <c r="J45" s="1">
        <f t="shared" si="3"/>
        <v>12728.098463678525</v>
      </c>
      <c r="K45" s="6">
        <v>100.384</v>
      </c>
      <c r="L45" s="6" t="s">
        <v>14</v>
      </c>
      <c r="M45" s="6">
        <f t="shared" si="0"/>
        <v>43.35776149233844</v>
      </c>
      <c r="N45" s="6"/>
      <c r="O45" s="6"/>
      <c r="P45" s="6"/>
      <c r="Q45" s="6"/>
      <c r="T45" s="17">
        <v>32</v>
      </c>
      <c r="U45" s="16">
        <v>98490.95</v>
      </c>
      <c r="V45" s="16">
        <v>349.05</v>
      </c>
      <c r="W45" s="16">
        <v>563.23</v>
      </c>
      <c r="X45">
        <v>8.9</v>
      </c>
      <c r="Y45">
        <v>3479.91</v>
      </c>
      <c r="Z45">
        <v>477499.34</v>
      </c>
      <c r="AA45">
        <v>2046</v>
      </c>
      <c r="AB45">
        <v>6.5500000000000003E-2</v>
      </c>
      <c r="AC45">
        <v>14.16</v>
      </c>
      <c r="AD45">
        <v>0.23039999999999999</v>
      </c>
      <c r="AE45">
        <v>3.75</v>
      </c>
      <c r="AF45">
        <v>7.42</v>
      </c>
      <c r="AG45">
        <v>0.57599999999999996</v>
      </c>
      <c r="AH45">
        <v>39.97</v>
      </c>
      <c r="AI45">
        <v>201.35</v>
      </c>
      <c r="AJ45">
        <v>546.98</v>
      </c>
      <c r="AK45">
        <v>1224.23</v>
      </c>
      <c r="AL45">
        <v>225.44</v>
      </c>
      <c r="AM45">
        <v>14118.21</v>
      </c>
      <c r="AN45">
        <v>1219</v>
      </c>
      <c r="AO45">
        <v>0.1062</v>
      </c>
      <c r="AP45">
        <v>31.75</v>
      </c>
      <c r="AQ45">
        <v>46.87</v>
      </c>
      <c r="AR45">
        <v>0.67740558992959254</v>
      </c>
      <c r="AS45">
        <v>3.8285289528928387E-2</v>
      </c>
    </row>
    <row r="46" spans="1:45">
      <c r="A46" s="6">
        <v>42</v>
      </c>
      <c r="B46" s="6">
        <v>33.226999999999997</v>
      </c>
      <c r="C46" s="6">
        <v>0.25900000000000001</v>
      </c>
      <c r="D46" s="1">
        <f t="shared" si="1"/>
        <v>1130.2286636003464</v>
      </c>
      <c r="E46" s="6">
        <v>0.39</v>
      </c>
      <c r="F46" s="1">
        <f t="shared" si="2"/>
        <v>3071.0215752840636</v>
      </c>
      <c r="G46" s="6">
        <v>64.364000000000004</v>
      </c>
      <c r="H46" s="6">
        <v>1.2E-2</v>
      </c>
      <c r="I46" s="6">
        <v>1.5129999999999999</v>
      </c>
      <c r="J46" s="1">
        <f t="shared" si="3"/>
        <v>12829.855413421457</v>
      </c>
      <c r="K46" s="6">
        <v>99.765000000000001</v>
      </c>
      <c r="L46" s="6" t="s">
        <v>14</v>
      </c>
      <c r="M46" s="6">
        <f t="shared" si="0"/>
        <v>42.54064771976207</v>
      </c>
      <c r="N46" s="6"/>
      <c r="O46" s="6"/>
      <c r="P46" s="6"/>
      <c r="Q46" s="6"/>
    </row>
    <row r="47" spans="1:45">
      <c r="A47" s="6">
        <v>43</v>
      </c>
      <c r="B47" s="6">
        <v>33.093000000000004</v>
      </c>
      <c r="C47" s="6">
        <v>0.29899999999999999</v>
      </c>
      <c r="D47" s="1">
        <f t="shared" si="1"/>
        <v>1304.7813529594732</v>
      </c>
      <c r="E47" s="6">
        <v>0.46500000000000002</v>
      </c>
      <c r="F47" s="1">
        <f t="shared" si="2"/>
        <v>3661.6026474540758</v>
      </c>
      <c r="G47" s="6">
        <v>63.131</v>
      </c>
      <c r="H47" s="6">
        <v>8.0000000000000002E-3</v>
      </c>
      <c r="I47" s="6">
        <v>1.5880000000000001</v>
      </c>
      <c r="J47" s="1">
        <f t="shared" si="3"/>
        <v>13465.83634931479</v>
      </c>
      <c r="K47" s="6">
        <v>98.584000000000003</v>
      </c>
      <c r="L47" s="6" t="s">
        <v>14</v>
      </c>
      <c r="M47" s="6">
        <f t="shared" si="0"/>
        <v>39.755037783375315</v>
      </c>
      <c r="N47" s="6"/>
      <c r="O47" s="6"/>
      <c r="P47" s="6"/>
      <c r="Q47" s="6"/>
    </row>
    <row r="48" spans="1:45" ht="14.25">
      <c r="A48" s="1">
        <v>44</v>
      </c>
      <c r="B48" s="1">
        <v>33.521999999999998</v>
      </c>
      <c r="C48" s="1">
        <v>0.16300000000000001</v>
      </c>
      <c r="D48" s="1">
        <f t="shared" si="1"/>
        <v>711.30220913844187</v>
      </c>
      <c r="E48" s="1">
        <v>0.253</v>
      </c>
      <c r="F48" s="1">
        <f t="shared" si="2"/>
        <v>1992.2268167868413</v>
      </c>
      <c r="G48" s="1">
        <v>64.599000000000004</v>
      </c>
      <c r="H48" s="1">
        <v>5.0000000000000001E-3</v>
      </c>
      <c r="I48" s="1">
        <v>1.4830000000000001</v>
      </c>
      <c r="J48" s="1">
        <f t="shared" si="3"/>
        <v>12575.463039064127</v>
      </c>
      <c r="K48" s="1">
        <v>100.02500000000001</v>
      </c>
      <c r="L48" s="1" t="s">
        <v>14</v>
      </c>
      <c r="M48" s="1">
        <f t="shared" si="0"/>
        <v>43.559676331759945</v>
      </c>
      <c r="N48" s="1">
        <v>24</v>
      </c>
      <c r="O48">
        <v>5.2856253186520235</v>
      </c>
      <c r="P48" s="1"/>
      <c r="Q48" s="1"/>
      <c r="T48" s="17">
        <v>28</v>
      </c>
      <c r="U48" s="19">
        <v>99574.95</v>
      </c>
      <c r="V48" s="19">
        <v>325.99</v>
      </c>
      <c r="W48" s="19">
        <v>573.76</v>
      </c>
      <c r="X48" s="19">
        <v>7.41</v>
      </c>
      <c r="Y48" s="19">
        <v>3218.8</v>
      </c>
      <c r="Z48" s="19">
        <v>477499.34</v>
      </c>
      <c r="AA48" s="19">
        <v>1375</v>
      </c>
      <c r="AB48" s="19">
        <v>1.06E-2</v>
      </c>
      <c r="AC48" s="19">
        <v>9.7899999999999991</v>
      </c>
      <c r="AD48" s="19">
        <v>0.1132</v>
      </c>
      <c r="AE48" s="19">
        <v>2.44</v>
      </c>
      <c r="AF48" s="19">
        <v>6.53</v>
      </c>
      <c r="AG48" s="19">
        <v>1033</v>
      </c>
      <c r="AH48" s="19">
        <v>40.89</v>
      </c>
      <c r="AI48" s="19">
        <v>202.07</v>
      </c>
      <c r="AJ48" s="19">
        <v>428.64</v>
      </c>
      <c r="AK48" s="19">
        <v>1051.31</v>
      </c>
      <c r="AL48" s="19">
        <v>160.61000000000001</v>
      </c>
      <c r="AM48" s="19">
        <v>13022.98</v>
      </c>
      <c r="AN48" s="19">
        <v>0.998</v>
      </c>
      <c r="AO48" s="19">
        <v>1692</v>
      </c>
      <c r="AP48" s="19">
        <v>14.87</v>
      </c>
      <c r="AQ48" s="19">
        <v>34.119999999999997</v>
      </c>
      <c r="AR48" s="19">
        <f t="shared" ref="AR48" si="18">AP48/AQ48</f>
        <v>0.43581477139507618</v>
      </c>
      <c r="AS48" s="19">
        <f t="shared" ref="AS48" si="19">AQ48/AK48</f>
        <v>3.245474693477661E-2</v>
      </c>
    </row>
    <row r="49" spans="1:45">
      <c r="A49" s="1">
        <v>45</v>
      </c>
      <c r="B49" s="1">
        <v>33.387999999999998</v>
      </c>
      <c r="C49" s="1">
        <v>0.217</v>
      </c>
      <c r="D49" s="1">
        <f t="shared" si="1"/>
        <v>946.94833977326311</v>
      </c>
      <c r="E49" s="1">
        <v>0.32700000000000001</v>
      </c>
      <c r="F49" s="1">
        <f t="shared" si="2"/>
        <v>2574.9334746612535</v>
      </c>
      <c r="G49" s="1">
        <v>64.695999999999998</v>
      </c>
      <c r="H49" s="1">
        <v>1.2E-2</v>
      </c>
      <c r="I49" s="1">
        <v>1.4810000000000001</v>
      </c>
      <c r="J49" s="1">
        <f t="shared" si="3"/>
        <v>12558.503547440305</v>
      </c>
      <c r="K49" s="1">
        <v>100.121</v>
      </c>
      <c r="L49" s="1" t="s">
        <v>14</v>
      </c>
      <c r="M49" s="1">
        <f t="shared" si="0"/>
        <v>43.683997299122211</v>
      </c>
      <c r="N49" s="1"/>
      <c r="O49" s="1"/>
      <c r="P49" s="1"/>
      <c r="Q49" s="1"/>
    </row>
    <row r="50" spans="1:45">
      <c r="A50" s="1">
        <v>46</v>
      </c>
      <c r="B50" s="1">
        <v>33.405999999999999</v>
      </c>
      <c r="C50" s="1">
        <v>0.26400000000000001</v>
      </c>
      <c r="D50" s="1">
        <f t="shared" si="1"/>
        <v>1152.0477497702373</v>
      </c>
      <c r="E50" s="1">
        <v>0.373</v>
      </c>
      <c r="F50" s="1">
        <f t="shared" si="2"/>
        <v>2937.1565322588604</v>
      </c>
      <c r="G50" s="1">
        <v>64.100999999999999</v>
      </c>
      <c r="H50" s="1">
        <v>1.2999999999999999E-2</v>
      </c>
      <c r="I50" s="1">
        <v>1.5529999999999999</v>
      </c>
      <c r="J50" s="1">
        <f t="shared" si="3"/>
        <v>13169.0452458979</v>
      </c>
      <c r="K50" s="1">
        <v>99.71</v>
      </c>
      <c r="L50" s="1" t="s">
        <v>14</v>
      </c>
      <c r="M50" s="1">
        <f t="shared" si="0"/>
        <v>41.275595621377981</v>
      </c>
      <c r="N50" s="1"/>
      <c r="O50" s="1"/>
      <c r="P50" s="1"/>
      <c r="Q50" s="1"/>
    </row>
    <row r="51" spans="1:45">
      <c r="A51" s="10">
        <v>47</v>
      </c>
      <c r="B51" s="10">
        <v>33.246000000000002</v>
      </c>
      <c r="C51" s="10">
        <v>0.191</v>
      </c>
      <c r="D51" s="1">
        <f t="shared" si="1"/>
        <v>833.48909168983073</v>
      </c>
      <c r="E51" s="10">
        <v>0.43099999999999999</v>
      </c>
      <c r="F51" s="1">
        <f t="shared" si="2"/>
        <v>3393.8725614036703</v>
      </c>
      <c r="G51" s="10">
        <v>64.619</v>
      </c>
      <c r="H51" s="10">
        <v>0</v>
      </c>
      <c r="I51" s="10">
        <v>1.44</v>
      </c>
      <c r="J51" s="1">
        <f t="shared" si="3"/>
        <v>12210.833969151949</v>
      </c>
      <c r="K51" s="10">
        <v>99.927000000000007</v>
      </c>
      <c r="L51" s="10" t="s">
        <v>14</v>
      </c>
      <c r="M51" s="10">
        <f t="shared" si="0"/>
        <v>44.874305555555559</v>
      </c>
      <c r="N51" s="10"/>
      <c r="O51" s="10"/>
      <c r="P51" s="10"/>
      <c r="Q51" s="10"/>
      <c r="T51" s="17">
        <v>30</v>
      </c>
      <c r="U51">
        <v>107696.21</v>
      </c>
      <c r="V51">
        <v>395</v>
      </c>
      <c r="W51">
        <v>567.22</v>
      </c>
      <c r="X51">
        <v>6.55</v>
      </c>
      <c r="Y51">
        <v>3565.54</v>
      </c>
      <c r="Z51">
        <v>477499.34</v>
      </c>
      <c r="AA51">
        <v>1840</v>
      </c>
      <c r="AB51">
        <v>2.0299999999999999E-2</v>
      </c>
      <c r="AC51">
        <v>14.6</v>
      </c>
      <c r="AD51">
        <v>9.3799999999999994E-2</v>
      </c>
      <c r="AE51">
        <v>2078</v>
      </c>
      <c r="AF51">
        <v>6.39</v>
      </c>
      <c r="AG51">
        <v>0.82699999999999996</v>
      </c>
      <c r="AH51">
        <v>42.31</v>
      </c>
      <c r="AI51">
        <v>223.31</v>
      </c>
      <c r="AJ51">
        <v>537.69000000000005</v>
      </c>
      <c r="AK51">
        <v>1229.24</v>
      </c>
      <c r="AL51">
        <v>226.9</v>
      </c>
      <c r="AM51">
        <v>14906.63</v>
      </c>
      <c r="AN51">
        <v>1303</v>
      </c>
      <c r="AO51">
        <v>6.7100000000000007E-2</v>
      </c>
      <c r="AP51">
        <v>20.61</v>
      </c>
      <c r="AQ51">
        <v>46.32</v>
      </c>
      <c r="AR51">
        <f t="shared" ref="AR51" si="20">AP51/AQ51</f>
        <v>0.44494818652849738</v>
      </c>
      <c r="AS51">
        <f t="shared" ref="AS51" si="21">AQ51/AK51</f>
        <v>3.7681819660928706E-2</v>
      </c>
    </row>
    <row r="52" spans="1:45">
      <c r="A52" s="6">
        <v>48</v>
      </c>
      <c r="B52" s="6">
        <v>33.423999999999999</v>
      </c>
      <c r="C52" s="6">
        <v>0.247</v>
      </c>
      <c r="D52" s="1">
        <f t="shared" si="1"/>
        <v>1077.8628567926082</v>
      </c>
      <c r="E52" s="6">
        <v>0.34399999999999997</v>
      </c>
      <c r="F52" s="1">
        <f t="shared" si="2"/>
        <v>2708.7985176864559</v>
      </c>
      <c r="G52" s="6">
        <v>64.64</v>
      </c>
      <c r="H52" s="6">
        <v>1E-3</v>
      </c>
      <c r="I52" s="6">
        <v>1.5069999999999999</v>
      </c>
      <c r="J52" s="1">
        <f t="shared" si="3"/>
        <v>12778.976938549991</v>
      </c>
      <c r="K52" s="6">
        <v>100.163</v>
      </c>
      <c r="L52" s="6" t="s">
        <v>14</v>
      </c>
      <c r="M52" s="6">
        <f t="shared" si="0"/>
        <v>42.893165228931657</v>
      </c>
      <c r="N52" s="6"/>
      <c r="O52" s="6"/>
      <c r="P52" s="6"/>
      <c r="Q52" s="6"/>
    </row>
    <row r="53" spans="1:45">
      <c r="A53" s="6">
        <v>49</v>
      </c>
      <c r="B53" s="6">
        <v>33.408000000000001</v>
      </c>
      <c r="C53" s="6">
        <v>0.28899999999999998</v>
      </c>
      <c r="D53" s="1">
        <f t="shared" si="1"/>
        <v>1261.1431806196913</v>
      </c>
      <c r="E53" s="6">
        <v>0.42399999999999999</v>
      </c>
      <c r="F53" s="1">
        <f t="shared" si="2"/>
        <v>3338.7516613344692</v>
      </c>
      <c r="G53" s="6">
        <v>63.996000000000002</v>
      </c>
      <c r="H53" s="6">
        <v>8.0000000000000002E-3</v>
      </c>
      <c r="I53" s="6">
        <v>1.5089999999999999</v>
      </c>
      <c r="J53" s="1">
        <f t="shared" si="3"/>
        <v>12795.936430173813</v>
      </c>
      <c r="K53" s="6">
        <v>99.634</v>
      </c>
      <c r="L53" s="6" t="s">
        <v>14</v>
      </c>
      <c r="M53" s="6">
        <f t="shared" si="0"/>
        <v>42.409542743538772</v>
      </c>
      <c r="N53" s="6"/>
      <c r="O53" s="6"/>
      <c r="P53" s="6"/>
      <c r="Q53" s="6"/>
    </row>
    <row r="54" spans="1:45" ht="14.25">
      <c r="A54" s="4">
        <v>50</v>
      </c>
      <c r="B54" s="4">
        <v>33.866999999999997</v>
      </c>
      <c r="C54" s="4">
        <v>0.251</v>
      </c>
      <c r="D54" s="1">
        <f t="shared" si="1"/>
        <v>1095.318125728521</v>
      </c>
      <c r="E54" s="4">
        <v>0.34399999999999997</v>
      </c>
      <c r="F54" s="1">
        <f t="shared" si="2"/>
        <v>2708.7985176864559</v>
      </c>
      <c r="G54" s="4">
        <v>64.593999999999994</v>
      </c>
      <c r="H54" s="4">
        <v>0</v>
      </c>
      <c r="I54" s="4">
        <v>1.4770000000000001</v>
      </c>
      <c r="J54" s="1">
        <f t="shared" si="3"/>
        <v>12524.584564192661</v>
      </c>
      <c r="K54" s="4">
        <v>100.533</v>
      </c>
      <c r="L54" s="4" t="s">
        <v>14</v>
      </c>
      <c r="M54" s="4">
        <f t="shared" si="0"/>
        <v>43.733243060257273</v>
      </c>
      <c r="N54" s="4">
        <v>25</v>
      </c>
      <c r="O54">
        <v>5.5018337085124358</v>
      </c>
      <c r="P54" s="4"/>
      <c r="Q54" s="4"/>
      <c r="T54" s="17">
        <v>29</v>
      </c>
      <c r="U54" s="18">
        <v>108423.22</v>
      </c>
      <c r="V54" s="18">
        <v>469</v>
      </c>
      <c r="W54" s="18">
        <v>601.84</v>
      </c>
      <c r="X54" s="18">
        <v>46.71</v>
      </c>
      <c r="Y54" s="18">
        <v>5078.54</v>
      </c>
      <c r="Z54" s="18">
        <v>477499.34</v>
      </c>
      <c r="AA54" s="18">
        <v>3.02</v>
      </c>
      <c r="AB54" s="18">
        <v>4.3099999999999999E-2</v>
      </c>
      <c r="AC54" s="18">
        <v>18.71</v>
      </c>
      <c r="AD54" s="18">
        <v>0.39800000000000002</v>
      </c>
      <c r="AE54" s="19">
        <v>6.79</v>
      </c>
      <c r="AF54" s="18">
        <v>13.45</v>
      </c>
      <c r="AG54" s="18">
        <v>1343</v>
      </c>
      <c r="AH54" s="18">
        <v>68.75</v>
      </c>
      <c r="AI54" s="18">
        <v>310.35000000000002</v>
      </c>
      <c r="AJ54" s="18">
        <v>835.18</v>
      </c>
      <c r="AK54" s="18">
        <v>1612.88</v>
      </c>
      <c r="AL54" s="18">
        <v>302.42</v>
      </c>
      <c r="AM54" s="18">
        <v>13729.44</v>
      </c>
      <c r="AN54" s="18">
        <v>1705</v>
      </c>
      <c r="AO54" s="18">
        <v>0.26500000000000001</v>
      </c>
      <c r="AP54" s="18">
        <v>57.6</v>
      </c>
      <c r="AQ54" s="18">
        <v>75.81</v>
      </c>
      <c r="AR54" s="18">
        <f t="shared" ref="AR54" si="22">AP54/AQ54</f>
        <v>0.75979422239810046</v>
      </c>
      <c r="AS54" s="18">
        <f t="shared" ref="AS54" si="23">AQ54/AK54</f>
        <v>4.7002876841426518E-2</v>
      </c>
    </row>
    <row r="55" spans="1:45">
      <c r="A55" s="4">
        <v>51</v>
      </c>
      <c r="B55" s="4">
        <v>33.795000000000002</v>
      </c>
      <c r="C55" s="4">
        <v>0.189</v>
      </c>
      <c r="D55" s="1">
        <f t="shared" si="1"/>
        <v>824.76145722187437</v>
      </c>
      <c r="E55" s="4">
        <v>0.30499999999999999</v>
      </c>
      <c r="F55" s="1">
        <f t="shared" si="2"/>
        <v>2401.6963601580496</v>
      </c>
      <c r="G55" s="4">
        <v>64.741</v>
      </c>
      <c r="H55" s="4">
        <v>0.01</v>
      </c>
      <c r="I55" s="4">
        <v>1.54</v>
      </c>
      <c r="J55" s="1">
        <f t="shared" si="3"/>
        <v>13058.808550343058</v>
      </c>
      <c r="K55" s="4">
        <v>100.58</v>
      </c>
      <c r="L55" s="4" t="s">
        <v>14</v>
      </c>
      <c r="M55" s="4">
        <f t="shared" si="0"/>
        <v>42.039610389610388</v>
      </c>
      <c r="N55" s="4"/>
      <c r="O55" s="4"/>
      <c r="P55" s="4"/>
      <c r="Q55" s="4"/>
    </row>
    <row r="56" spans="1:45">
      <c r="A56" s="4">
        <v>52</v>
      </c>
      <c r="B56" s="4">
        <v>33.466000000000001</v>
      </c>
      <c r="C56" s="4">
        <v>0.26600000000000001</v>
      </c>
      <c r="D56" s="1">
        <f t="shared" si="1"/>
        <v>1160.7753842381937</v>
      </c>
      <c r="E56" s="4">
        <v>0.39800000000000002</v>
      </c>
      <c r="F56" s="1">
        <f t="shared" si="2"/>
        <v>3134.0168896488653</v>
      </c>
      <c r="G56" s="4">
        <v>64.135999999999996</v>
      </c>
      <c r="H56" s="4">
        <v>0</v>
      </c>
      <c r="I56" s="4">
        <v>1.6279999999999999</v>
      </c>
      <c r="J56" s="1">
        <f t="shared" si="3"/>
        <v>13805.026181791231</v>
      </c>
      <c r="K56" s="4">
        <v>99.894000000000005</v>
      </c>
      <c r="L56" s="4" t="s">
        <v>14</v>
      </c>
      <c r="M56" s="4">
        <f t="shared" si="0"/>
        <v>39.395577395577398</v>
      </c>
      <c r="N56" s="4"/>
      <c r="O56" s="4"/>
      <c r="P56" s="4"/>
      <c r="Q56" s="4"/>
    </row>
    <row r="57" spans="1:45">
      <c r="A57" s="6">
        <v>53</v>
      </c>
      <c r="B57" s="6">
        <v>33.390999999999998</v>
      </c>
      <c r="C57" s="6">
        <v>0.20699999999999999</v>
      </c>
      <c r="D57" s="1">
        <f t="shared" si="1"/>
        <v>903.3101674334813</v>
      </c>
      <c r="E57" s="6">
        <v>0.32300000000000001</v>
      </c>
      <c r="F57" s="1">
        <f t="shared" si="2"/>
        <v>2543.4358174788522</v>
      </c>
      <c r="G57" s="6">
        <v>64.302000000000007</v>
      </c>
      <c r="H57" s="6">
        <v>1E-3</v>
      </c>
      <c r="I57" s="6">
        <v>1.6830000000000001</v>
      </c>
      <c r="J57" s="1">
        <f t="shared" si="3"/>
        <v>14271.412201446341</v>
      </c>
      <c r="K57" s="6">
        <v>99.906999999999996</v>
      </c>
      <c r="L57" s="6" t="s">
        <v>14</v>
      </c>
      <c r="M57" s="6">
        <f t="shared" si="0"/>
        <v>38.206773618538328</v>
      </c>
      <c r="N57" s="6"/>
      <c r="O57" s="6"/>
      <c r="P57" s="6"/>
      <c r="Q57" s="6"/>
      <c r="T57" s="17">
        <v>34</v>
      </c>
      <c r="U57">
        <v>105419.43</v>
      </c>
      <c r="V57">
        <v>368.07</v>
      </c>
      <c r="W57">
        <v>559.08000000000004</v>
      </c>
      <c r="X57">
        <v>7.83</v>
      </c>
      <c r="Y57">
        <v>3323.64</v>
      </c>
      <c r="Z57">
        <v>477499.34</v>
      </c>
      <c r="AA57">
        <v>1942</v>
      </c>
      <c r="AB57" t="s">
        <v>119</v>
      </c>
      <c r="AC57">
        <v>13.91</v>
      </c>
      <c r="AD57">
        <v>8.3400000000000002E-2</v>
      </c>
      <c r="AE57">
        <v>1909</v>
      </c>
      <c r="AF57">
        <v>5.81</v>
      </c>
      <c r="AG57">
        <v>0.77700000000000002</v>
      </c>
      <c r="AH57">
        <v>38.81</v>
      </c>
      <c r="AI57">
        <v>206.45</v>
      </c>
      <c r="AJ57">
        <v>550.13</v>
      </c>
      <c r="AK57">
        <v>1175.51</v>
      </c>
      <c r="AL57">
        <v>215.37</v>
      </c>
      <c r="AM57">
        <v>14534.54</v>
      </c>
      <c r="AN57">
        <v>1315</v>
      </c>
      <c r="AO57">
        <v>8.6599999999999996E-2</v>
      </c>
      <c r="AP57">
        <v>19.89</v>
      </c>
      <c r="AQ57">
        <v>46.66</v>
      </c>
      <c r="AR57">
        <f t="shared" ref="AR57:AR58" si="24">AP57/AQ57</f>
        <v>0.42627518216888133</v>
      </c>
      <c r="AS57">
        <f t="shared" ref="AS57" si="25">AQ57/AK57</f>
        <v>3.9693409668994734E-2</v>
      </c>
    </row>
    <row r="58" spans="1:45">
      <c r="A58" s="6">
        <v>54</v>
      </c>
      <c r="B58" s="6">
        <v>33.774999999999999</v>
      </c>
      <c r="C58" s="6">
        <v>0.24299999999999999</v>
      </c>
      <c r="D58" s="1">
        <f t="shared" si="1"/>
        <v>1060.4075878566955</v>
      </c>
      <c r="E58" s="6">
        <v>0.36699999999999999</v>
      </c>
      <c r="F58" s="1">
        <f t="shared" si="2"/>
        <v>2889.9100464852595</v>
      </c>
      <c r="G58" s="6">
        <v>64.134</v>
      </c>
      <c r="H58" s="6">
        <v>0</v>
      </c>
      <c r="I58" s="6">
        <v>1.544</v>
      </c>
      <c r="J58" s="1">
        <f t="shared" si="3"/>
        <v>13092.727533590702</v>
      </c>
      <c r="K58" s="6">
        <v>100.063</v>
      </c>
      <c r="L58" s="6" t="s">
        <v>14</v>
      </c>
      <c r="M58" s="6">
        <f t="shared" si="0"/>
        <v>41.537564766839374</v>
      </c>
      <c r="N58" s="6"/>
      <c r="O58" s="6"/>
      <c r="P58" s="6"/>
      <c r="Q58" s="6"/>
      <c r="AP58">
        <v>19.98</v>
      </c>
      <c r="AQ58">
        <v>47.74</v>
      </c>
      <c r="AR58">
        <f t="shared" si="24"/>
        <v>0.41851696690406365</v>
      </c>
      <c r="AS58">
        <f>AQ58/AK59</f>
        <v>4.1528210302893234E-2</v>
      </c>
    </row>
    <row r="59" spans="1:45">
      <c r="A59" s="6">
        <v>55</v>
      </c>
      <c r="B59" s="6">
        <v>33.554000000000002</v>
      </c>
      <c r="C59" s="6">
        <v>0.253</v>
      </c>
      <c r="D59" s="1">
        <f t="shared" si="1"/>
        <v>1104.0457601964774</v>
      </c>
      <c r="E59" s="6">
        <v>0.39700000000000002</v>
      </c>
      <c r="F59" s="1">
        <f t="shared" si="2"/>
        <v>3126.1424753532647</v>
      </c>
      <c r="G59" s="6">
        <v>64.882000000000005</v>
      </c>
      <c r="H59" s="6">
        <v>0.01</v>
      </c>
      <c r="I59" s="6">
        <v>1.51</v>
      </c>
      <c r="J59" s="1">
        <f t="shared" si="3"/>
        <v>12804.416175985725</v>
      </c>
      <c r="K59" s="6">
        <v>100.60599999999999</v>
      </c>
      <c r="L59" s="6" t="s">
        <v>14</v>
      </c>
      <c r="M59" s="6">
        <f t="shared" si="0"/>
        <v>42.968211920529804</v>
      </c>
      <c r="N59" s="6"/>
      <c r="O59" s="6"/>
      <c r="P59" s="6"/>
      <c r="Q59" s="6"/>
      <c r="T59" s="17">
        <v>35</v>
      </c>
      <c r="U59">
        <v>113176.04</v>
      </c>
      <c r="V59">
        <v>388.06</v>
      </c>
      <c r="W59">
        <v>563.9</v>
      </c>
      <c r="X59">
        <v>16.43</v>
      </c>
      <c r="Y59">
        <v>3138.56</v>
      </c>
      <c r="Z59">
        <v>477499.34</v>
      </c>
      <c r="AA59">
        <v>2317</v>
      </c>
      <c r="AB59">
        <v>1.01E-2</v>
      </c>
      <c r="AC59">
        <v>14.5</v>
      </c>
      <c r="AD59">
        <v>8.4400000000000003E-2</v>
      </c>
      <c r="AE59">
        <v>1790</v>
      </c>
      <c r="AF59">
        <v>5.24</v>
      </c>
      <c r="AG59">
        <v>0.68799999999999994</v>
      </c>
      <c r="AH59">
        <v>35.29</v>
      </c>
      <c r="AI59">
        <v>193.53</v>
      </c>
      <c r="AJ59">
        <v>483.11</v>
      </c>
      <c r="AK59">
        <v>1149.58</v>
      </c>
      <c r="AL59">
        <v>179</v>
      </c>
      <c r="AM59">
        <v>14777.8</v>
      </c>
      <c r="AN59">
        <v>1428</v>
      </c>
      <c r="AO59">
        <v>0.12889999999999999</v>
      </c>
    </row>
    <row r="60" spans="1:45">
      <c r="A60" s="6" t="s">
        <v>117</v>
      </c>
      <c r="B60" s="6"/>
      <c r="C60" s="6"/>
      <c r="D60" s="1">
        <f t="shared" si="1"/>
        <v>0</v>
      </c>
      <c r="E60" s="6"/>
      <c r="F60" s="1"/>
      <c r="G60" s="6"/>
      <c r="H60" s="6"/>
      <c r="I60" s="6"/>
      <c r="J60" s="1"/>
      <c r="K60" s="6"/>
      <c r="L60" s="6"/>
      <c r="M60" s="6"/>
      <c r="N60" s="6">
        <v>23</v>
      </c>
      <c r="O60">
        <v>5.614681505529461</v>
      </c>
      <c r="P60" s="6"/>
      <c r="Q60" s="6"/>
      <c r="T60" s="17">
        <v>31</v>
      </c>
      <c r="U60" s="17" t="s">
        <v>118</v>
      </c>
    </row>
    <row r="61" spans="1:45">
      <c r="A61" s="1">
        <v>56</v>
      </c>
      <c r="B61" s="1">
        <v>33.978000000000002</v>
      </c>
      <c r="C61" s="1">
        <v>0.13800000000000001</v>
      </c>
      <c r="D61" s="1">
        <f t="shared" si="1"/>
        <v>602.20677828898772</v>
      </c>
      <c r="E61" s="1">
        <v>0.19600000000000001</v>
      </c>
      <c r="F61" s="1">
        <f t="shared" si="2"/>
        <v>1543.385201937632</v>
      </c>
      <c r="G61" s="1">
        <v>64.748000000000005</v>
      </c>
      <c r="H61" s="1">
        <v>0</v>
      </c>
      <c r="I61" s="1">
        <v>1.387</v>
      </c>
      <c r="J61" s="1">
        <f t="shared" si="3"/>
        <v>11761.407441120662</v>
      </c>
      <c r="K61" s="1">
        <v>100.447</v>
      </c>
      <c r="L61" s="1" t="s">
        <v>15</v>
      </c>
      <c r="M61" s="1">
        <f t="shared" si="0"/>
        <v>46.682047584715214</v>
      </c>
      <c r="N61" s="1"/>
      <c r="O61" s="1"/>
      <c r="P61" s="1"/>
      <c r="Q61" s="1"/>
      <c r="T61" s="17">
        <v>33</v>
      </c>
      <c r="U61">
        <v>101268.88</v>
      </c>
      <c r="V61">
        <v>388.58</v>
      </c>
      <c r="W61">
        <v>565.51</v>
      </c>
      <c r="X61">
        <v>14.62</v>
      </c>
      <c r="Y61">
        <v>2959.02</v>
      </c>
      <c r="Z61">
        <v>477499.34</v>
      </c>
      <c r="AA61">
        <v>2495</v>
      </c>
      <c r="AB61">
        <v>3.9E-2</v>
      </c>
      <c r="AC61">
        <v>14.63</v>
      </c>
      <c r="AD61">
        <v>8.9399999999999993E-2</v>
      </c>
      <c r="AE61">
        <v>1714</v>
      </c>
      <c r="AF61">
        <v>4.7699999999999996</v>
      </c>
      <c r="AG61">
        <v>0.59499999999999997</v>
      </c>
      <c r="AH61">
        <v>31.7</v>
      </c>
      <c r="AI61">
        <v>179.44</v>
      </c>
      <c r="AJ61">
        <v>416.73</v>
      </c>
      <c r="AK61">
        <v>1071.3</v>
      </c>
      <c r="AL61">
        <v>172.25</v>
      </c>
      <c r="AM61">
        <v>15014.91</v>
      </c>
      <c r="AN61">
        <v>1422</v>
      </c>
      <c r="AO61">
        <v>0.13869999999999999</v>
      </c>
      <c r="AP61">
        <v>19.559999999999999</v>
      </c>
      <c r="AQ61">
        <v>48.79</v>
      </c>
      <c r="AR61">
        <f t="shared" ref="AR61" si="26">AP61/AQ61</f>
        <v>0.40090182414429182</v>
      </c>
      <c r="AS61">
        <f t="shared" ref="AS61" si="27">AQ61/AK61</f>
        <v>4.5542798469149631E-2</v>
      </c>
    </row>
    <row r="62" spans="1:45">
      <c r="A62" s="8">
        <v>57</v>
      </c>
      <c r="B62" s="8">
        <v>33.905999999999999</v>
      </c>
      <c r="C62" s="8">
        <v>0.153</v>
      </c>
      <c r="D62" s="1">
        <f t="shared" si="1"/>
        <v>667.66403679866016</v>
      </c>
      <c r="E62" s="8">
        <v>0.378</v>
      </c>
      <c r="F62" s="1">
        <f t="shared" si="2"/>
        <v>2976.5286037368614</v>
      </c>
      <c r="G62" s="8">
        <v>64.974000000000004</v>
      </c>
      <c r="H62" s="8">
        <v>4.0000000000000001E-3</v>
      </c>
      <c r="I62" s="8">
        <v>1.2929999999999999</v>
      </c>
      <c r="J62" s="1">
        <f t="shared" si="3"/>
        <v>10964.311334801021</v>
      </c>
      <c r="K62" s="8">
        <v>100.708</v>
      </c>
      <c r="L62" s="8" t="s">
        <v>16</v>
      </c>
      <c r="M62" s="8">
        <f t="shared" si="0"/>
        <v>50.250580046403719</v>
      </c>
      <c r="N62" s="8"/>
      <c r="O62" s="8"/>
      <c r="P62" s="8"/>
      <c r="Q62" s="8"/>
    </row>
    <row r="63" spans="1:45">
      <c r="A63" s="8">
        <v>58</v>
      </c>
      <c r="B63" s="8">
        <v>33.468000000000004</v>
      </c>
      <c r="C63" s="8">
        <v>0.16700000000000001</v>
      </c>
      <c r="D63" s="1">
        <f t="shared" si="1"/>
        <v>728.75747807435459</v>
      </c>
      <c r="E63" s="8">
        <v>0.39400000000000002</v>
      </c>
      <c r="F63" s="1">
        <f t="shared" si="2"/>
        <v>3102.519232466464</v>
      </c>
      <c r="G63" s="8">
        <v>65.010000000000005</v>
      </c>
      <c r="H63" s="8">
        <v>2.3E-2</v>
      </c>
      <c r="I63" s="8">
        <v>1.306</v>
      </c>
      <c r="J63" s="1">
        <f t="shared" si="3"/>
        <v>11074.548030355865</v>
      </c>
      <c r="K63" s="8">
        <v>100.36799999999999</v>
      </c>
      <c r="L63" s="8" t="s">
        <v>17</v>
      </c>
      <c r="M63" s="8">
        <f t="shared" si="0"/>
        <v>49.777947932618687</v>
      </c>
      <c r="N63" s="8"/>
      <c r="O63" s="8"/>
      <c r="P63" s="8"/>
      <c r="Q63" s="8"/>
    </row>
    <row r="64" spans="1:45">
      <c r="A64" s="8">
        <v>59</v>
      </c>
      <c r="B64" s="8">
        <v>33.677999999999997</v>
      </c>
      <c r="C64" s="8">
        <v>0.157</v>
      </c>
      <c r="D64" s="1">
        <f t="shared" si="1"/>
        <v>685.11930573457278</v>
      </c>
      <c r="E64" s="8">
        <v>0.36799999999999999</v>
      </c>
      <c r="F64" s="1">
        <f t="shared" si="2"/>
        <v>2897.7844607808602</v>
      </c>
      <c r="G64" s="8">
        <v>64.298000000000002</v>
      </c>
      <c r="H64" s="8">
        <v>0</v>
      </c>
      <c r="I64" s="8">
        <v>1.3580000000000001</v>
      </c>
      <c r="J64" s="1">
        <f t="shared" si="3"/>
        <v>11515.494812575242</v>
      </c>
      <c r="K64" s="8">
        <v>99.858999999999995</v>
      </c>
      <c r="L64" s="8" t="s">
        <v>18</v>
      </c>
      <c r="M64" s="8">
        <f t="shared" si="0"/>
        <v>47.347569955817377</v>
      </c>
      <c r="N64" s="8"/>
      <c r="O64" s="8"/>
      <c r="P64" s="8"/>
      <c r="Q64" s="8"/>
    </row>
    <row r="65" spans="1:45">
      <c r="A65" s="9">
        <v>60</v>
      </c>
      <c r="B65" s="9">
        <v>34.244</v>
      </c>
      <c r="C65" s="9">
        <v>0.155</v>
      </c>
      <c r="D65" s="1">
        <f t="shared" si="1"/>
        <v>676.39167126661653</v>
      </c>
      <c r="E65" s="9">
        <v>0.38500000000000001</v>
      </c>
      <c r="F65" s="1">
        <f t="shared" si="2"/>
        <v>3031.6495038060625</v>
      </c>
      <c r="G65" s="9">
        <v>65.308999999999997</v>
      </c>
      <c r="H65" s="9">
        <v>0</v>
      </c>
      <c r="I65" s="9">
        <v>1.3009999999999999</v>
      </c>
      <c r="J65" s="1">
        <f t="shared" si="3"/>
        <v>11032.149301296309</v>
      </c>
      <c r="K65" s="9">
        <v>101.39400000000001</v>
      </c>
      <c r="L65" s="9" t="s">
        <v>14</v>
      </c>
      <c r="M65" s="9">
        <f t="shared" si="0"/>
        <v>50.199077632590317</v>
      </c>
      <c r="N65" s="9"/>
      <c r="O65" s="9"/>
      <c r="P65" s="9"/>
      <c r="Q65" s="9"/>
      <c r="R65" s="2" t="s">
        <v>44</v>
      </c>
      <c r="S65" s="2" t="s">
        <v>25</v>
      </c>
      <c r="T65" s="17">
        <v>20</v>
      </c>
      <c r="U65">
        <v>108922.01</v>
      </c>
      <c r="V65">
        <v>294</v>
      </c>
      <c r="W65">
        <v>575.57000000000005</v>
      </c>
      <c r="X65">
        <v>7.79</v>
      </c>
      <c r="Y65">
        <v>2188.7399999999998</v>
      </c>
      <c r="Z65">
        <v>477499.34</v>
      </c>
      <c r="AA65">
        <v>1421</v>
      </c>
      <c r="AB65" t="s">
        <v>116</v>
      </c>
      <c r="AC65">
        <v>8.09</v>
      </c>
      <c r="AD65">
        <v>6.08E-2</v>
      </c>
      <c r="AE65">
        <v>1297</v>
      </c>
      <c r="AF65">
        <v>3.71</v>
      </c>
      <c r="AG65">
        <v>0.63</v>
      </c>
      <c r="AH65">
        <v>24.41</v>
      </c>
      <c r="AI65">
        <v>133.05000000000001</v>
      </c>
      <c r="AJ65">
        <v>268.20999999999998</v>
      </c>
      <c r="AK65">
        <v>531.37</v>
      </c>
      <c r="AL65">
        <v>103.49</v>
      </c>
      <c r="AM65">
        <v>13036.25</v>
      </c>
      <c r="AN65">
        <v>0.85199999999999998</v>
      </c>
      <c r="AO65">
        <v>2.3E-2</v>
      </c>
      <c r="AP65">
        <v>9.7799999999999994</v>
      </c>
      <c r="AQ65">
        <v>24.95</v>
      </c>
      <c r="AR65">
        <f t="shared" ref="AR65" si="28">AP65/AQ65</f>
        <v>0.3919839679358717</v>
      </c>
      <c r="AS65">
        <f t="shared" ref="AS65" si="29">AQ65/AK65</f>
        <v>4.6954099779814441E-2</v>
      </c>
    </row>
    <row r="66" spans="1:45">
      <c r="A66" s="4">
        <v>61</v>
      </c>
      <c r="B66" s="4">
        <v>34.219000000000001</v>
      </c>
      <c r="C66" s="4">
        <v>0.15</v>
      </c>
      <c r="D66" s="1">
        <f t="shared" si="1"/>
        <v>654.57258509672556</v>
      </c>
      <c r="E66" s="4">
        <v>0.22</v>
      </c>
      <c r="F66" s="1">
        <f t="shared" si="2"/>
        <v>1732.3711450320359</v>
      </c>
      <c r="G66" s="4">
        <v>65.712000000000003</v>
      </c>
      <c r="H66" s="4">
        <v>3.0000000000000001E-3</v>
      </c>
      <c r="I66" s="4">
        <v>1.3480000000000001</v>
      </c>
      <c r="J66" s="1">
        <f t="shared" si="3"/>
        <v>11430.697354456132</v>
      </c>
      <c r="K66" s="4">
        <v>101.652</v>
      </c>
      <c r="L66" s="4" t="s">
        <v>14</v>
      </c>
      <c r="M66" s="4">
        <f t="shared" si="0"/>
        <v>48.747774480712167</v>
      </c>
      <c r="N66" s="4"/>
      <c r="O66" s="4"/>
      <c r="P66" s="4"/>
      <c r="Q66" s="4"/>
      <c r="R66" s="2" t="s">
        <v>44</v>
      </c>
    </row>
    <row r="67" spans="1:45">
      <c r="A67" s="4">
        <v>62</v>
      </c>
      <c r="B67" s="4">
        <v>34.588000000000001</v>
      </c>
      <c r="C67" s="4">
        <v>0.17100000000000001</v>
      </c>
      <c r="D67" s="1">
        <f t="shared" si="1"/>
        <v>746.21274701026744</v>
      </c>
      <c r="E67" s="4">
        <v>0.251</v>
      </c>
      <c r="F67" s="1">
        <f t="shared" si="2"/>
        <v>1976.477988195641</v>
      </c>
      <c r="G67" s="4">
        <v>65.599000000000004</v>
      </c>
      <c r="H67" s="4">
        <v>0</v>
      </c>
      <c r="I67" s="4">
        <v>1.4339999999999999</v>
      </c>
      <c r="J67" s="1">
        <f t="shared" si="3"/>
        <v>12159.955494280483</v>
      </c>
      <c r="K67" s="4">
        <v>102.04300000000001</v>
      </c>
      <c r="L67" s="4" t="s">
        <v>14</v>
      </c>
      <c r="M67" s="4">
        <f t="shared" si="0"/>
        <v>45.745467224546729</v>
      </c>
      <c r="N67" s="4"/>
      <c r="O67" s="4"/>
      <c r="P67" s="4"/>
      <c r="Q67" s="4"/>
      <c r="R67" s="2" t="s">
        <v>44</v>
      </c>
      <c r="S67" s="2" t="s">
        <v>26</v>
      </c>
      <c r="T67" s="17">
        <v>21</v>
      </c>
      <c r="U67">
        <v>98268.54</v>
      </c>
      <c r="V67">
        <v>274.5</v>
      </c>
      <c r="W67">
        <v>571.14</v>
      </c>
      <c r="X67">
        <v>6.73</v>
      </c>
      <c r="Y67">
        <v>2245.58</v>
      </c>
      <c r="Z67">
        <v>477499.34</v>
      </c>
      <c r="AA67">
        <v>1705</v>
      </c>
      <c r="AB67">
        <v>9.7999999999999997E-3</v>
      </c>
      <c r="AC67">
        <v>10.02</v>
      </c>
      <c r="AD67">
        <v>4.9700000000000001E-2</v>
      </c>
      <c r="AE67">
        <v>1087</v>
      </c>
      <c r="AF67">
        <v>3.44</v>
      </c>
      <c r="AG67">
        <v>0.50700000000000001</v>
      </c>
      <c r="AH67">
        <v>23.69</v>
      </c>
      <c r="AI67">
        <v>134.19999999999999</v>
      </c>
      <c r="AJ67">
        <v>279.45999999999998</v>
      </c>
      <c r="AK67">
        <v>691.52</v>
      </c>
      <c r="AL67">
        <v>110.12</v>
      </c>
      <c r="AM67">
        <v>14346.4</v>
      </c>
      <c r="AN67">
        <v>1016</v>
      </c>
      <c r="AO67">
        <v>9.6799999999999997E-2</v>
      </c>
      <c r="AP67">
        <v>10.64</v>
      </c>
      <c r="AQ67">
        <v>29.91</v>
      </c>
      <c r="AR67">
        <f>AP67/AQ67</f>
        <v>0.35573386827148112</v>
      </c>
      <c r="AS67">
        <f>AQ67/AK67</f>
        <v>4.3252545118000925E-2</v>
      </c>
    </row>
    <row r="68" spans="1:45">
      <c r="A68" s="1">
        <v>63</v>
      </c>
      <c r="B68" s="1">
        <v>33.74</v>
      </c>
      <c r="C68" s="1">
        <v>0.16800000000000001</v>
      </c>
      <c r="D68" s="1">
        <f t="shared" si="1"/>
        <v>733.12129530833283</v>
      </c>
      <c r="E68" s="1">
        <v>0.17699999999999999</v>
      </c>
      <c r="F68" s="1">
        <f t="shared" si="2"/>
        <v>1393.7713303212288</v>
      </c>
      <c r="G68" s="1">
        <v>65.488</v>
      </c>
      <c r="H68" s="1">
        <v>1.6E-2</v>
      </c>
      <c r="I68" s="1">
        <v>1.367</v>
      </c>
      <c r="J68" s="1">
        <f t="shared" si="3"/>
        <v>11591.812524882442</v>
      </c>
      <c r="K68" s="1">
        <v>100.956</v>
      </c>
      <c r="L68" s="1" t="s">
        <v>14</v>
      </c>
      <c r="M68" s="1">
        <f t="shared" si="0"/>
        <v>47.906364301389907</v>
      </c>
      <c r="N68" s="1">
        <v>13</v>
      </c>
      <c r="Q68" s="1"/>
      <c r="R68" s="1" t="s">
        <v>43</v>
      </c>
      <c r="S68" s="1" t="s">
        <v>25</v>
      </c>
      <c r="T68" s="17">
        <v>19</v>
      </c>
      <c r="U68">
        <v>110106.86</v>
      </c>
      <c r="V68">
        <v>367.35</v>
      </c>
      <c r="W68">
        <v>582.47</v>
      </c>
      <c r="X68">
        <v>10.4</v>
      </c>
      <c r="Y68">
        <v>2699.01</v>
      </c>
      <c r="Z68">
        <v>477499.34</v>
      </c>
      <c r="AA68">
        <v>1558</v>
      </c>
      <c r="AB68">
        <v>1.2500000000000001E-2</v>
      </c>
      <c r="AC68">
        <v>8.58</v>
      </c>
      <c r="AD68">
        <v>8.6400000000000005E-2</v>
      </c>
      <c r="AE68">
        <v>1814</v>
      </c>
      <c r="AF68">
        <v>5.0999999999999996</v>
      </c>
      <c r="AG68">
        <v>0.78100000000000003</v>
      </c>
      <c r="AH68">
        <v>33.15</v>
      </c>
      <c r="AI68">
        <v>169.23</v>
      </c>
      <c r="AJ68">
        <v>326.02999999999997</v>
      </c>
      <c r="AK68">
        <v>767.73</v>
      </c>
      <c r="AL68">
        <v>120.78</v>
      </c>
      <c r="AM68">
        <v>13270.28</v>
      </c>
      <c r="AN68">
        <v>1024</v>
      </c>
      <c r="AO68">
        <v>3.2300000000000002E-2</v>
      </c>
      <c r="AP68">
        <v>9.61</v>
      </c>
      <c r="AQ68">
        <v>22.91</v>
      </c>
      <c r="AR68">
        <f t="shared" ref="AR68" si="30">AP68/AQ68</f>
        <v>0.4194674814491488</v>
      </c>
      <c r="AS68">
        <f t="shared" ref="AS68" si="31">AQ68/AK68</f>
        <v>2.9841220220650489E-2</v>
      </c>
    </row>
    <row r="69" spans="1:45">
      <c r="A69" s="1">
        <v>64</v>
      </c>
      <c r="B69" s="1">
        <v>34.142000000000003</v>
      </c>
      <c r="C69" s="1">
        <v>0.14799999999999999</v>
      </c>
      <c r="D69" s="1">
        <f t="shared" si="1"/>
        <v>645.84495062876931</v>
      </c>
      <c r="E69" s="1">
        <v>0.155</v>
      </c>
      <c r="F69" s="1">
        <f t="shared" si="2"/>
        <v>1220.5342158180251</v>
      </c>
      <c r="G69" s="1">
        <v>65.206999999999994</v>
      </c>
      <c r="H69" s="1">
        <v>0</v>
      </c>
      <c r="I69" s="1">
        <v>1.401</v>
      </c>
      <c r="J69" s="1">
        <f t="shared" si="3"/>
        <v>11880.123882487418</v>
      </c>
      <c r="K69" s="1">
        <v>101.053</v>
      </c>
      <c r="L69" s="1" t="s">
        <v>14</v>
      </c>
      <c r="M69" s="1">
        <f t="shared" si="0"/>
        <v>46.543183440399709</v>
      </c>
      <c r="N69" s="1"/>
      <c r="P69" s="1"/>
      <c r="Q69" s="1"/>
      <c r="R69" s="1" t="s">
        <v>43</v>
      </c>
      <c r="S69" s="1"/>
    </row>
    <row r="70" spans="1:45">
      <c r="A70" s="1">
        <v>65</v>
      </c>
      <c r="B70" s="1">
        <v>34.037999999999997</v>
      </c>
      <c r="C70" s="1">
        <v>0.126</v>
      </c>
      <c r="D70" s="1">
        <f t="shared" si="1"/>
        <v>549.84097148124954</v>
      </c>
      <c r="E70" s="1">
        <v>0.182</v>
      </c>
      <c r="F70" s="1">
        <f t="shared" si="2"/>
        <v>1433.1434017992294</v>
      </c>
      <c r="G70" s="1">
        <v>65.347999999999999</v>
      </c>
      <c r="H70" s="1">
        <v>2E-3</v>
      </c>
      <c r="I70" s="1">
        <v>1.4319999999999999</v>
      </c>
      <c r="J70" s="1">
        <f t="shared" si="3"/>
        <v>12142.99600265666</v>
      </c>
      <c r="K70" s="1">
        <v>101.128</v>
      </c>
      <c r="L70" s="1" t="s">
        <v>14</v>
      </c>
      <c r="M70" s="1">
        <f t="shared" si="0"/>
        <v>45.634078212290504</v>
      </c>
      <c r="N70" s="1"/>
      <c r="O70" s="1"/>
      <c r="P70" s="1"/>
      <c r="Q70" s="1"/>
      <c r="R70" s="1" t="s">
        <v>43</v>
      </c>
      <c r="S70" s="1" t="s">
        <v>26</v>
      </c>
    </row>
    <row r="71" spans="1:45" ht="14.25">
      <c r="A71" s="1" t="s">
        <v>120</v>
      </c>
      <c r="B71" s="1"/>
      <c r="C71" s="1"/>
      <c r="D71" s="1">
        <f t="shared" si="1"/>
        <v>0</v>
      </c>
      <c r="E71" s="1"/>
      <c r="F71" s="1"/>
      <c r="G71" s="1"/>
      <c r="H71" s="1"/>
      <c r="I71" s="1"/>
      <c r="J71" s="1"/>
      <c r="K71" s="1"/>
      <c r="L71" s="1"/>
      <c r="M71" s="1"/>
      <c r="N71" s="1">
        <v>14</v>
      </c>
      <c r="O71">
        <v>5.8283932627124386</v>
      </c>
      <c r="P71" s="1"/>
      <c r="Q71" s="1"/>
      <c r="R71" s="1"/>
      <c r="S71" s="1"/>
      <c r="T71" s="17">
        <v>18</v>
      </c>
      <c r="U71" s="19">
        <v>108120.95</v>
      </c>
      <c r="V71" s="19">
        <v>267.18</v>
      </c>
      <c r="W71" s="19">
        <v>582.12</v>
      </c>
      <c r="X71" s="19">
        <v>7.82</v>
      </c>
      <c r="Y71" s="19">
        <v>1930.6</v>
      </c>
      <c r="Z71" s="19">
        <v>477499.34</v>
      </c>
      <c r="AA71" s="19">
        <v>1245</v>
      </c>
      <c r="AB71" s="19" t="s">
        <v>121</v>
      </c>
      <c r="AC71" s="19">
        <v>6.56</v>
      </c>
      <c r="AD71" s="19">
        <v>3.6400000000000002E-2</v>
      </c>
      <c r="AE71" s="19">
        <v>0.93100000000000005</v>
      </c>
      <c r="AF71" s="19">
        <v>3.1</v>
      </c>
      <c r="AG71" s="19">
        <v>0.54500000000000004</v>
      </c>
      <c r="AH71" s="19">
        <v>21.17</v>
      </c>
      <c r="AI71" s="19">
        <v>118.58</v>
      </c>
      <c r="AJ71" s="19">
        <v>240.57</v>
      </c>
      <c r="AK71" s="19">
        <v>490.95</v>
      </c>
      <c r="AL71" s="19">
        <v>93.06</v>
      </c>
      <c r="AM71" s="19">
        <v>12860.32</v>
      </c>
      <c r="AN71" s="19">
        <v>0.875</v>
      </c>
      <c r="AO71" s="19">
        <v>4.65E-2</v>
      </c>
      <c r="AP71" s="19">
        <v>7.41</v>
      </c>
      <c r="AQ71" s="19">
        <v>20.37</v>
      </c>
      <c r="AR71" s="19">
        <f t="shared" ref="AR71" si="32">AP71/AQ71</f>
        <v>0.3637702503681885</v>
      </c>
      <c r="AS71" s="19">
        <f t="shared" ref="AS71" si="33">AQ71/AK71</f>
        <v>4.1490986862205932E-2</v>
      </c>
    </row>
    <row r="72" spans="1:45">
      <c r="A72" s="10">
        <v>66</v>
      </c>
      <c r="B72" s="10">
        <v>33.267000000000003</v>
      </c>
      <c r="C72" s="10">
        <v>0.158</v>
      </c>
      <c r="D72" s="1">
        <f t="shared" si="1"/>
        <v>689.48312296855113</v>
      </c>
      <c r="E72" s="10">
        <v>0.377</v>
      </c>
      <c r="F72" s="1">
        <f t="shared" si="2"/>
        <v>2968.6541894412617</v>
      </c>
      <c r="G72" s="10">
        <v>64.355999999999995</v>
      </c>
      <c r="H72" s="10">
        <v>0</v>
      </c>
      <c r="I72" s="10">
        <v>1.345</v>
      </c>
      <c r="J72" s="1">
        <f t="shared" si="3"/>
        <v>11405.258117020398</v>
      </c>
      <c r="K72" s="10">
        <v>99.503</v>
      </c>
      <c r="L72" s="10" t="s">
        <v>15</v>
      </c>
      <c r="M72" s="10">
        <f t="shared" ref="M72:M119" si="34">G72/I72</f>
        <v>47.848327137546462</v>
      </c>
      <c r="N72" s="10"/>
      <c r="O72" s="10"/>
      <c r="P72" s="10"/>
      <c r="Q72" s="10"/>
    </row>
    <row r="73" spans="1:45">
      <c r="A73" s="10">
        <v>67</v>
      </c>
      <c r="B73" s="10">
        <v>33.93</v>
      </c>
      <c r="C73" s="10">
        <v>0.154</v>
      </c>
      <c r="D73" s="1">
        <f t="shared" si="1"/>
        <v>672.0278540326384</v>
      </c>
      <c r="E73" s="10">
        <v>0.37</v>
      </c>
      <c r="F73" s="1">
        <f t="shared" si="2"/>
        <v>2913.5332893720602</v>
      </c>
      <c r="G73" s="10">
        <v>64.966999999999999</v>
      </c>
      <c r="H73" s="10">
        <v>0</v>
      </c>
      <c r="I73" s="10">
        <v>1.2889999999999999</v>
      </c>
      <c r="J73" s="1">
        <f t="shared" si="3"/>
        <v>10930.392351553377</v>
      </c>
      <c r="K73" s="10">
        <v>100.71</v>
      </c>
      <c r="L73" s="10" t="s">
        <v>16</v>
      </c>
      <c r="M73" s="10">
        <f t="shared" si="34"/>
        <v>50.401086113266096</v>
      </c>
      <c r="N73" s="10"/>
      <c r="O73" s="10"/>
      <c r="P73" s="10"/>
      <c r="Q73" s="10"/>
    </row>
    <row r="74" spans="1:45">
      <c r="A74" s="6">
        <v>68</v>
      </c>
      <c r="B74" s="6">
        <v>33.850999999999999</v>
      </c>
      <c r="C74" s="6">
        <v>0.19800000000000001</v>
      </c>
      <c r="D74" s="1">
        <f t="shared" si="1"/>
        <v>864.03581232767795</v>
      </c>
      <c r="E74" s="6">
        <v>0.29899999999999999</v>
      </c>
      <c r="F74" s="1">
        <f t="shared" si="2"/>
        <v>2354.4498743844488</v>
      </c>
      <c r="G74" s="6">
        <v>64.701999999999998</v>
      </c>
      <c r="H74" s="6">
        <v>0</v>
      </c>
      <c r="I74" s="6">
        <v>1.5580000000000001</v>
      </c>
      <c r="J74" s="1">
        <f t="shared" si="3"/>
        <v>13211.443974957458</v>
      </c>
      <c r="K74" s="6">
        <v>100.608</v>
      </c>
      <c r="L74" s="6" t="s">
        <v>17</v>
      </c>
      <c r="M74" s="6">
        <f t="shared" si="34"/>
        <v>41.528883183568674</v>
      </c>
      <c r="N74" s="6"/>
      <c r="O74" s="6"/>
      <c r="P74" s="6"/>
      <c r="Q74" s="6"/>
    </row>
    <row r="75" spans="1:45">
      <c r="A75" s="6">
        <v>69</v>
      </c>
      <c r="B75" s="6">
        <v>33.853999999999999</v>
      </c>
      <c r="C75" s="6">
        <v>0.33600000000000002</v>
      </c>
      <c r="D75" s="1">
        <f t="shared" ref="D75:D115" si="35">((2*30.97)/(2*30.97+5*15.99999))*C75*10000</f>
        <v>1466.2425906166657</v>
      </c>
      <c r="E75" s="6">
        <v>0.505</v>
      </c>
      <c r="F75" s="1">
        <f t="shared" ref="F75:F115" si="36">((2*88.91)/(2*88.91+3*15.99999))*E75*10000</f>
        <v>3976.5792192780823</v>
      </c>
      <c r="G75" s="6">
        <v>64.09</v>
      </c>
      <c r="H75" s="6">
        <v>5.0000000000000001E-3</v>
      </c>
      <c r="I75" s="6">
        <v>1.653</v>
      </c>
      <c r="J75" s="1">
        <f t="shared" ref="J75:J115" si="37">(178.49/(178.49+15.9999*2))*10000*I75</f>
        <v>14017.019827089009</v>
      </c>
      <c r="K75" s="6">
        <v>100.443</v>
      </c>
      <c r="L75" s="6" t="s">
        <v>18</v>
      </c>
      <c r="M75" s="6">
        <f t="shared" si="34"/>
        <v>38.771929824561404</v>
      </c>
      <c r="N75" s="6"/>
      <c r="O75" s="6"/>
      <c r="P75" s="6"/>
      <c r="Q75" s="6"/>
    </row>
    <row r="76" spans="1:45">
      <c r="A76" s="8">
        <v>70</v>
      </c>
      <c r="B76" s="8">
        <v>33.951000000000001</v>
      </c>
      <c r="C76" s="8">
        <v>0.25900000000000001</v>
      </c>
      <c r="D76" s="1">
        <f t="shared" si="35"/>
        <v>1130.2286636003464</v>
      </c>
      <c r="E76" s="8">
        <v>0.55800000000000005</v>
      </c>
      <c r="F76" s="1">
        <f t="shared" si="36"/>
        <v>4393.9231769448907</v>
      </c>
      <c r="G76" s="8">
        <v>64.62</v>
      </c>
      <c r="H76" s="8">
        <v>8.0000000000000002E-3</v>
      </c>
      <c r="I76" s="8">
        <v>1.4930000000000001</v>
      </c>
      <c r="J76" s="1">
        <f t="shared" si="37"/>
        <v>12660.260497183237</v>
      </c>
      <c r="K76" s="8">
        <v>100.889</v>
      </c>
      <c r="L76" s="8" t="s">
        <v>15</v>
      </c>
      <c r="M76" s="8">
        <f t="shared" si="34"/>
        <v>43.281982585398524</v>
      </c>
      <c r="N76" s="8"/>
      <c r="O76" s="8"/>
      <c r="P76" s="8"/>
      <c r="Q76" s="8"/>
    </row>
    <row r="77" spans="1:45">
      <c r="A77" s="1">
        <v>71</v>
      </c>
      <c r="B77" s="1">
        <v>34.012</v>
      </c>
      <c r="C77" s="1">
        <v>0.186</v>
      </c>
      <c r="D77" s="1">
        <f t="shared" si="35"/>
        <v>811.67000551993976</v>
      </c>
      <c r="E77" s="1">
        <v>0.26400000000000001</v>
      </c>
      <c r="F77" s="1">
        <f t="shared" si="36"/>
        <v>2078.845374038443</v>
      </c>
      <c r="G77" s="1">
        <v>65.242000000000004</v>
      </c>
      <c r="H77" s="1">
        <v>2E-3</v>
      </c>
      <c r="I77" s="1">
        <v>1.4390000000000001</v>
      </c>
      <c r="J77" s="1">
        <f t="shared" si="37"/>
        <v>12202.354223340039</v>
      </c>
      <c r="K77" s="1">
        <v>101.145</v>
      </c>
      <c r="L77" s="1" t="s">
        <v>16</v>
      </c>
      <c r="M77" s="1">
        <f t="shared" si="34"/>
        <v>45.338429464906184</v>
      </c>
      <c r="N77" s="1"/>
      <c r="O77" s="1"/>
      <c r="P77" s="1"/>
      <c r="Q77" s="1"/>
    </row>
    <row r="78" spans="1:45">
      <c r="A78" s="1">
        <v>72</v>
      </c>
      <c r="B78" s="1">
        <v>33.887999999999998</v>
      </c>
      <c r="C78" s="1">
        <v>0.16300000000000001</v>
      </c>
      <c r="D78" s="1">
        <f t="shared" si="35"/>
        <v>711.30220913844187</v>
      </c>
      <c r="E78" s="1">
        <v>0.26300000000000001</v>
      </c>
      <c r="F78" s="1">
        <f t="shared" si="36"/>
        <v>2070.9709597428432</v>
      </c>
      <c r="G78" s="1">
        <v>64.950999999999993</v>
      </c>
      <c r="H78" s="1">
        <v>1.4999999999999999E-2</v>
      </c>
      <c r="I78" s="1">
        <v>1.407</v>
      </c>
      <c r="J78" s="1">
        <f t="shared" si="37"/>
        <v>11931.002357358884</v>
      </c>
      <c r="K78" s="1">
        <v>100.687</v>
      </c>
      <c r="L78" s="1" t="s">
        <v>17</v>
      </c>
      <c r="M78" s="1">
        <f t="shared" si="34"/>
        <v>46.162757640369577</v>
      </c>
      <c r="N78" s="1"/>
      <c r="O78" s="1"/>
      <c r="P78" s="1"/>
      <c r="Q78" s="1"/>
    </row>
    <row r="79" spans="1:45">
      <c r="A79" s="1">
        <v>73</v>
      </c>
      <c r="B79" s="1">
        <v>33.531999999999996</v>
      </c>
      <c r="C79" s="1">
        <v>0.34799999999999998</v>
      </c>
      <c r="D79" s="1">
        <f t="shared" si="35"/>
        <v>1518.6083974244036</v>
      </c>
      <c r="E79" s="1">
        <v>0.33600000000000002</v>
      </c>
      <c r="F79" s="1">
        <f t="shared" si="36"/>
        <v>2645.803203321655</v>
      </c>
      <c r="G79" s="1">
        <v>64.227999999999994</v>
      </c>
      <c r="H79" s="1">
        <v>0.01</v>
      </c>
      <c r="I79" s="1">
        <v>1.5009999999999999</v>
      </c>
      <c r="J79" s="1">
        <f t="shared" si="37"/>
        <v>12728.098463678525</v>
      </c>
      <c r="K79" s="1">
        <v>99.954999999999998</v>
      </c>
      <c r="L79" s="1" t="s">
        <v>18</v>
      </c>
      <c r="M79" s="1">
        <f t="shared" si="34"/>
        <v>42.790139906728847</v>
      </c>
      <c r="N79" s="1"/>
      <c r="O79" s="1"/>
      <c r="P79" s="1"/>
      <c r="Q79" s="1"/>
    </row>
    <row r="80" spans="1:45">
      <c r="A80" s="1">
        <v>74</v>
      </c>
      <c r="B80" s="1">
        <v>33.502000000000002</v>
      </c>
      <c r="C80" s="1">
        <v>0.32600000000000001</v>
      </c>
      <c r="D80" s="1">
        <f t="shared" si="35"/>
        <v>1422.6044182768837</v>
      </c>
      <c r="E80" s="1">
        <v>0.47099999999999997</v>
      </c>
      <c r="F80" s="1">
        <f t="shared" si="36"/>
        <v>3708.8491332276762</v>
      </c>
      <c r="G80" s="1">
        <v>64.707999999999998</v>
      </c>
      <c r="H80" s="1">
        <v>1.7000000000000001E-2</v>
      </c>
      <c r="I80" s="1">
        <v>1.6060000000000001</v>
      </c>
      <c r="J80" s="1">
        <f t="shared" si="37"/>
        <v>13618.471773929188</v>
      </c>
      <c r="K80" s="1">
        <v>100.63</v>
      </c>
      <c r="L80" s="1" t="s">
        <v>14</v>
      </c>
      <c r="M80" s="1">
        <f t="shared" si="34"/>
        <v>40.291407222914067</v>
      </c>
      <c r="N80" s="1"/>
      <c r="O80" s="1"/>
      <c r="P80" s="1"/>
      <c r="Q80" s="1"/>
    </row>
    <row r="81" spans="1:17">
      <c r="A81" s="9">
        <v>75</v>
      </c>
      <c r="B81" s="9">
        <v>33.656999999999996</v>
      </c>
      <c r="C81" s="9">
        <v>0.22</v>
      </c>
      <c r="D81" s="1">
        <f t="shared" si="35"/>
        <v>960.0397914751976</v>
      </c>
      <c r="E81" s="9">
        <v>0.48099999999999998</v>
      </c>
      <c r="F81" s="1">
        <f t="shared" si="36"/>
        <v>3787.5932761836784</v>
      </c>
      <c r="G81" s="9">
        <v>63.945</v>
      </c>
      <c r="H81" s="9">
        <v>1.2999999999999999E-2</v>
      </c>
      <c r="I81" s="9">
        <v>1.5229999999999999</v>
      </c>
      <c r="J81" s="1">
        <f t="shared" si="37"/>
        <v>12914.652871540568</v>
      </c>
      <c r="K81" s="9">
        <v>99.838999999999999</v>
      </c>
      <c r="L81" s="9" t="s">
        <v>15</v>
      </c>
      <c r="M81" s="9">
        <f t="shared" si="34"/>
        <v>41.986211424819437</v>
      </c>
      <c r="N81" s="9"/>
      <c r="O81" s="9"/>
      <c r="P81" s="9"/>
      <c r="Q81" s="9"/>
    </row>
    <row r="82" spans="1:17">
      <c r="A82" s="4">
        <v>76</v>
      </c>
      <c r="B82" s="4">
        <v>33.951999999999998</v>
      </c>
      <c r="C82" s="4">
        <v>0.156</v>
      </c>
      <c r="D82" s="1">
        <f t="shared" si="35"/>
        <v>680.75548850059465</v>
      </c>
      <c r="E82" s="4">
        <v>0.21199999999999999</v>
      </c>
      <c r="F82" s="1">
        <f t="shared" si="36"/>
        <v>1669.3758306672346</v>
      </c>
      <c r="G82" s="4">
        <v>65.066999999999993</v>
      </c>
      <c r="H82" s="4">
        <v>1.6E-2</v>
      </c>
      <c r="I82" s="4">
        <v>1.399</v>
      </c>
      <c r="J82" s="1">
        <f t="shared" si="37"/>
        <v>11863.164390863596</v>
      </c>
      <c r="K82" s="4">
        <v>100.80200000000001</v>
      </c>
      <c r="L82" s="4" t="s">
        <v>16</v>
      </c>
      <c r="M82" s="4">
        <f t="shared" si="34"/>
        <v>46.509649749821293</v>
      </c>
      <c r="N82" s="4"/>
      <c r="O82" s="4"/>
      <c r="P82" s="4"/>
      <c r="Q82" s="4"/>
    </row>
    <row r="83" spans="1:17">
      <c r="A83" s="4">
        <v>77</v>
      </c>
      <c r="B83" s="4">
        <v>33.719000000000001</v>
      </c>
      <c r="C83" s="4">
        <v>0.154</v>
      </c>
      <c r="D83" s="1">
        <f t="shared" si="35"/>
        <v>672.0278540326384</v>
      </c>
      <c r="E83" s="4">
        <v>0.247</v>
      </c>
      <c r="F83" s="1">
        <f t="shared" si="36"/>
        <v>1944.9803310132402</v>
      </c>
      <c r="G83" s="4">
        <v>64.771000000000001</v>
      </c>
      <c r="H83" s="4">
        <v>4.0000000000000001E-3</v>
      </c>
      <c r="I83" s="4">
        <v>1.33</v>
      </c>
      <c r="J83" s="1">
        <f t="shared" si="37"/>
        <v>11278.061929841731</v>
      </c>
      <c r="K83" s="4">
        <v>100.22499999999999</v>
      </c>
      <c r="L83" s="4" t="s">
        <v>17</v>
      </c>
      <c r="M83" s="4">
        <f t="shared" si="34"/>
        <v>48.699999999999996</v>
      </c>
      <c r="N83" s="4"/>
      <c r="O83" s="4"/>
      <c r="P83" s="4"/>
      <c r="Q83" s="4"/>
    </row>
    <row r="84" spans="1:17">
      <c r="A84" s="4">
        <v>78</v>
      </c>
      <c r="B84" s="4">
        <v>33.468000000000004</v>
      </c>
      <c r="C84" s="4">
        <v>0.152</v>
      </c>
      <c r="D84" s="1">
        <f t="shared" si="35"/>
        <v>663.30021956468204</v>
      </c>
      <c r="E84" s="4">
        <v>0.23300000000000001</v>
      </c>
      <c r="F84" s="1">
        <f t="shared" si="36"/>
        <v>1834.7385308748378</v>
      </c>
      <c r="G84" s="4">
        <v>65.153000000000006</v>
      </c>
      <c r="H84" s="4">
        <v>0</v>
      </c>
      <c r="I84" s="4">
        <v>1.3140000000000001</v>
      </c>
      <c r="J84" s="1">
        <f t="shared" si="37"/>
        <v>11142.385996851155</v>
      </c>
      <c r="K84" s="4">
        <v>100.32</v>
      </c>
      <c r="L84" s="4" t="s">
        <v>18</v>
      </c>
      <c r="M84" s="4">
        <f t="shared" si="34"/>
        <v>49.583713850837142</v>
      </c>
      <c r="N84" s="4"/>
      <c r="O84" s="4"/>
      <c r="P84" s="4"/>
      <c r="Q84" s="4"/>
    </row>
    <row r="85" spans="1:17">
      <c r="A85">
        <v>79</v>
      </c>
      <c r="B85">
        <v>33.430999999999997</v>
      </c>
      <c r="C85">
        <v>0.26100000000000001</v>
      </c>
      <c r="D85" s="1">
        <f t="shared" si="35"/>
        <v>1138.9562980683027</v>
      </c>
      <c r="E85">
        <v>0.41</v>
      </c>
      <c r="F85" s="1">
        <f t="shared" si="36"/>
        <v>3228.5098611960666</v>
      </c>
      <c r="G85">
        <v>64.290999999999997</v>
      </c>
      <c r="H85">
        <v>2.4E-2</v>
      </c>
      <c r="I85">
        <v>1.4990000000000001</v>
      </c>
      <c r="J85" s="1">
        <f t="shared" si="37"/>
        <v>12711.138972054703</v>
      </c>
      <c r="K85">
        <v>99.915999999999997</v>
      </c>
      <c r="L85" t="s">
        <v>14</v>
      </c>
      <c r="M85">
        <f t="shared" si="34"/>
        <v>42.889259506337552</v>
      </c>
    </row>
    <row r="86" spans="1:17">
      <c r="A86" s="5">
        <v>80</v>
      </c>
      <c r="B86" s="5">
        <v>33.408999999999999</v>
      </c>
      <c r="C86" s="5">
        <v>0.151</v>
      </c>
      <c r="D86" s="1">
        <f t="shared" si="35"/>
        <v>658.93640233070391</v>
      </c>
      <c r="E86" s="5">
        <v>0.38</v>
      </c>
      <c r="F86" s="1">
        <f t="shared" si="36"/>
        <v>2992.2774323280619</v>
      </c>
      <c r="G86" s="5">
        <v>65.093999999999994</v>
      </c>
      <c r="H86" s="5">
        <v>7.0000000000000001E-3</v>
      </c>
      <c r="I86" s="5">
        <v>1.2230000000000001</v>
      </c>
      <c r="J86" s="1">
        <f t="shared" si="37"/>
        <v>10370.729127967246</v>
      </c>
      <c r="K86" s="5">
        <v>100.264</v>
      </c>
      <c r="L86" s="5" t="s">
        <v>14</v>
      </c>
      <c r="M86" s="5">
        <f t="shared" si="34"/>
        <v>53.224856909239563</v>
      </c>
      <c r="N86" s="5"/>
      <c r="O86" s="5"/>
      <c r="P86" s="5"/>
      <c r="Q86" s="5"/>
    </row>
    <row r="87" spans="1:17">
      <c r="A87">
        <v>81</v>
      </c>
      <c r="B87">
        <v>33.756</v>
      </c>
      <c r="C87">
        <v>0.17100000000000001</v>
      </c>
      <c r="D87" s="1">
        <f t="shared" si="35"/>
        <v>746.21274701026744</v>
      </c>
      <c r="E87">
        <v>0.28799999999999998</v>
      </c>
      <c r="F87" s="1">
        <f t="shared" si="36"/>
        <v>2267.8313171328468</v>
      </c>
      <c r="G87">
        <v>64.965000000000003</v>
      </c>
      <c r="H87">
        <v>7.0000000000000001E-3</v>
      </c>
      <c r="I87">
        <v>1.2470000000000001</v>
      </c>
      <c r="J87" s="1">
        <f t="shared" si="37"/>
        <v>10574.243027453113</v>
      </c>
      <c r="K87">
        <v>100.434</v>
      </c>
      <c r="L87" t="s">
        <v>14</v>
      </c>
      <c r="M87">
        <f t="shared" si="34"/>
        <v>52.097032878909381</v>
      </c>
    </row>
    <row r="88" spans="1:17">
      <c r="A88">
        <v>82</v>
      </c>
      <c r="B88">
        <v>33.442999999999998</v>
      </c>
      <c r="C88">
        <v>0.192</v>
      </c>
      <c r="D88" s="1">
        <f t="shared" si="35"/>
        <v>837.85290892380885</v>
      </c>
      <c r="E88">
        <v>0.29699999999999999</v>
      </c>
      <c r="F88" s="1">
        <f t="shared" si="36"/>
        <v>2338.7010457932483</v>
      </c>
      <c r="G88">
        <v>64.727000000000004</v>
      </c>
      <c r="H88">
        <v>0</v>
      </c>
      <c r="I88">
        <v>1.2709999999999999</v>
      </c>
      <c r="J88" s="1">
        <f t="shared" si="37"/>
        <v>10777.756926938977</v>
      </c>
      <c r="K88">
        <v>99.93</v>
      </c>
      <c r="L88" t="s">
        <v>14</v>
      </c>
      <c r="M88">
        <f t="shared" si="34"/>
        <v>50.926042486231317</v>
      </c>
    </row>
    <row r="89" spans="1:17">
      <c r="A89">
        <v>83</v>
      </c>
      <c r="B89">
        <v>33.313000000000002</v>
      </c>
      <c r="C89">
        <v>0.24299999999999999</v>
      </c>
      <c r="D89" s="1">
        <f t="shared" si="35"/>
        <v>1060.4075878566955</v>
      </c>
      <c r="E89">
        <v>0.38700000000000001</v>
      </c>
      <c r="F89" s="1">
        <f t="shared" si="36"/>
        <v>3047.3983323972629</v>
      </c>
      <c r="G89">
        <v>64.447999999999993</v>
      </c>
      <c r="H89">
        <v>6.0000000000000001E-3</v>
      </c>
      <c r="I89">
        <v>1.4970000000000001</v>
      </c>
      <c r="J89" s="1">
        <f t="shared" si="37"/>
        <v>12694.179480430881</v>
      </c>
      <c r="K89">
        <v>99.894000000000005</v>
      </c>
      <c r="L89" t="s">
        <v>14</v>
      </c>
      <c r="M89">
        <f t="shared" si="34"/>
        <v>43.051436205744814</v>
      </c>
    </row>
    <row r="90" spans="1:17">
      <c r="A90">
        <v>84</v>
      </c>
      <c r="B90">
        <v>33.826000000000001</v>
      </c>
      <c r="C90">
        <v>0.20300000000000001</v>
      </c>
      <c r="D90" s="1">
        <f t="shared" si="35"/>
        <v>885.8548984975688</v>
      </c>
      <c r="E90">
        <v>0.26800000000000002</v>
      </c>
      <c r="F90" s="1">
        <f t="shared" si="36"/>
        <v>2110.3430312208438</v>
      </c>
      <c r="G90">
        <v>65.456999999999994</v>
      </c>
      <c r="H90">
        <v>0</v>
      </c>
      <c r="I90">
        <v>1.4530000000000001</v>
      </c>
      <c r="J90" s="1">
        <f t="shared" si="37"/>
        <v>12321.070664706795</v>
      </c>
      <c r="K90">
        <v>101.20699999999999</v>
      </c>
      <c r="L90" t="s">
        <v>14</v>
      </c>
      <c r="M90">
        <f t="shared" si="34"/>
        <v>45.049552649690291</v>
      </c>
    </row>
    <row r="91" spans="1:17">
      <c r="A91">
        <v>85</v>
      </c>
      <c r="B91">
        <v>33.82</v>
      </c>
      <c r="C91">
        <v>0.27</v>
      </c>
      <c r="D91" s="1">
        <f t="shared" si="35"/>
        <v>1178.2306531741062</v>
      </c>
      <c r="E91">
        <v>0.42699999999999999</v>
      </c>
      <c r="F91" s="1">
        <f t="shared" si="36"/>
        <v>3362.3749042212698</v>
      </c>
      <c r="G91">
        <v>64.900000000000006</v>
      </c>
      <c r="H91">
        <v>7.0000000000000001E-3</v>
      </c>
      <c r="I91">
        <v>1.4550000000000001</v>
      </c>
      <c r="J91" s="1">
        <f t="shared" si="37"/>
        <v>12338.030156330617</v>
      </c>
      <c r="K91">
        <v>100.879</v>
      </c>
      <c r="L91" t="s">
        <v>14</v>
      </c>
      <c r="M91">
        <f t="shared" si="34"/>
        <v>44.604810996563579</v>
      </c>
    </row>
    <row r="92" spans="1:17">
      <c r="A92">
        <v>86</v>
      </c>
      <c r="B92">
        <v>33.365000000000002</v>
      </c>
      <c r="C92">
        <v>0.219</v>
      </c>
      <c r="D92" s="1">
        <f t="shared" si="35"/>
        <v>955.67597424121948</v>
      </c>
      <c r="E92">
        <v>0.32500000000000001</v>
      </c>
      <c r="F92" s="1">
        <f t="shared" si="36"/>
        <v>2559.1846460700531</v>
      </c>
      <c r="G92">
        <v>64.402000000000001</v>
      </c>
      <c r="H92">
        <v>1.7999999999999999E-2</v>
      </c>
      <c r="I92">
        <v>1.56</v>
      </c>
      <c r="J92" s="1">
        <f t="shared" si="37"/>
        <v>13228.40346658128</v>
      </c>
      <c r="K92">
        <v>99.888999999999996</v>
      </c>
      <c r="L92" t="s">
        <v>14</v>
      </c>
      <c r="M92">
        <f t="shared" si="34"/>
        <v>41.283333333333331</v>
      </c>
    </row>
    <row r="93" spans="1:17">
      <c r="A93">
        <v>87</v>
      </c>
      <c r="B93">
        <v>33.457999999999998</v>
      </c>
      <c r="C93">
        <v>0.28699999999999998</v>
      </c>
      <c r="D93" s="1">
        <f t="shared" si="35"/>
        <v>1252.415546151735</v>
      </c>
      <c r="E93">
        <v>0.42599999999999999</v>
      </c>
      <c r="F93" s="1">
        <f t="shared" si="36"/>
        <v>3354.5004899256692</v>
      </c>
      <c r="G93">
        <v>64.957999999999998</v>
      </c>
      <c r="H93">
        <v>1.9E-2</v>
      </c>
      <c r="I93">
        <v>1.4490000000000001</v>
      </c>
      <c r="J93" s="1">
        <f t="shared" si="37"/>
        <v>12287.15168145915</v>
      </c>
      <c r="K93">
        <v>100.59699999999999</v>
      </c>
      <c r="L93" t="s">
        <v>14</v>
      </c>
      <c r="M93">
        <f t="shared" si="34"/>
        <v>44.829537612146304</v>
      </c>
    </row>
    <row r="94" spans="1:17">
      <c r="A94">
        <v>88</v>
      </c>
      <c r="B94">
        <v>33.575000000000003</v>
      </c>
      <c r="C94">
        <v>0.27800000000000002</v>
      </c>
      <c r="D94" s="1">
        <f t="shared" si="35"/>
        <v>1213.1411910459317</v>
      </c>
      <c r="E94">
        <v>0.40300000000000002</v>
      </c>
      <c r="F94" s="1">
        <f t="shared" si="36"/>
        <v>3173.3889611268655</v>
      </c>
      <c r="G94">
        <v>65.073999999999998</v>
      </c>
      <c r="H94">
        <v>0</v>
      </c>
      <c r="I94">
        <v>1.478</v>
      </c>
      <c r="J94" s="1">
        <f t="shared" si="37"/>
        <v>12533.064310004571</v>
      </c>
      <c r="K94">
        <v>100.80800000000001</v>
      </c>
      <c r="L94" t="s">
        <v>14</v>
      </c>
      <c r="M94">
        <f t="shared" si="34"/>
        <v>44.028416779431666</v>
      </c>
    </row>
    <row r="95" spans="1:17">
      <c r="A95">
        <v>89</v>
      </c>
      <c r="B95">
        <v>33.566000000000003</v>
      </c>
      <c r="C95">
        <v>0.26400000000000001</v>
      </c>
      <c r="D95" s="1">
        <f t="shared" si="35"/>
        <v>1152.0477497702373</v>
      </c>
      <c r="E95">
        <v>0.38200000000000001</v>
      </c>
      <c r="F95" s="1">
        <f t="shared" si="36"/>
        <v>3008.0262609192619</v>
      </c>
      <c r="G95">
        <v>64.790999999999997</v>
      </c>
      <c r="H95">
        <v>0.01</v>
      </c>
      <c r="I95">
        <v>1.5149999999999999</v>
      </c>
      <c r="J95" s="1">
        <f t="shared" si="37"/>
        <v>12846.814905045279</v>
      </c>
      <c r="K95">
        <v>100.52800000000001</v>
      </c>
      <c r="L95" t="s">
        <v>14</v>
      </c>
      <c r="M95">
        <f t="shared" si="34"/>
        <v>42.766336633663364</v>
      </c>
    </row>
    <row r="96" spans="1:17">
      <c r="A96">
        <v>90</v>
      </c>
      <c r="B96">
        <v>33.921999999999997</v>
      </c>
      <c r="C96">
        <v>0.20499999999999999</v>
      </c>
      <c r="D96" s="1">
        <f t="shared" si="35"/>
        <v>894.58253296552505</v>
      </c>
      <c r="E96">
        <v>0.308</v>
      </c>
      <c r="F96" s="1">
        <f t="shared" si="36"/>
        <v>2425.3196030448503</v>
      </c>
      <c r="G96">
        <v>65.584999999999994</v>
      </c>
      <c r="H96">
        <v>8.0000000000000002E-3</v>
      </c>
      <c r="I96">
        <v>1.57</v>
      </c>
      <c r="J96" s="1">
        <f t="shared" si="37"/>
        <v>13313.20092470039</v>
      </c>
      <c r="K96">
        <v>101.598</v>
      </c>
      <c r="L96" t="s">
        <v>14</v>
      </c>
      <c r="M96">
        <f t="shared" si="34"/>
        <v>41.773885350318466</v>
      </c>
    </row>
    <row r="97" spans="1:17">
      <c r="A97" s="5">
        <v>91</v>
      </c>
      <c r="B97" s="5">
        <v>33.064</v>
      </c>
      <c r="C97" s="5">
        <v>0.253</v>
      </c>
      <c r="D97" s="1">
        <f t="shared" si="35"/>
        <v>1104.0457601964774</v>
      </c>
      <c r="E97" s="5">
        <v>0.504</v>
      </c>
      <c r="F97" s="1">
        <f t="shared" si="36"/>
        <v>3968.7048049824821</v>
      </c>
      <c r="G97" s="5">
        <v>63.985999999999997</v>
      </c>
      <c r="H97" s="5">
        <v>3.0000000000000001E-3</v>
      </c>
      <c r="I97" s="5">
        <v>1.4490000000000001</v>
      </c>
      <c r="J97" s="1">
        <f t="shared" si="37"/>
        <v>12287.15168145915</v>
      </c>
      <c r="K97" s="5">
        <v>99.259</v>
      </c>
      <c r="L97" s="5" t="s">
        <v>14</v>
      </c>
      <c r="M97" s="5">
        <f t="shared" si="34"/>
        <v>44.158730158730158</v>
      </c>
      <c r="N97" s="5"/>
      <c r="O97" s="5"/>
      <c r="P97" s="5"/>
      <c r="Q97" s="5"/>
    </row>
    <row r="98" spans="1:17">
      <c r="A98">
        <v>92</v>
      </c>
      <c r="B98">
        <v>31.844999999999999</v>
      </c>
      <c r="C98">
        <v>0.255</v>
      </c>
      <c r="D98" s="1">
        <f t="shared" si="35"/>
        <v>1112.7733946644337</v>
      </c>
      <c r="E98">
        <v>0.38600000000000001</v>
      </c>
      <c r="F98" s="1">
        <f t="shared" si="36"/>
        <v>3039.5239181016632</v>
      </c>
      <c r="G98">
        <v>65.287000000000006</v>
      </c>
      <c r="H98">
        <v>2.1999999999999999E-2</v>
      </c>
      <c r="I98">
        <v>1.5169999999999999</v>
      </c>
      <c r="J98" s="1">
        <f t="shared" si="37"/>
        <v>12863.774396669101</v>
      </c>
      <c r="K98">
        <v>99.311999999999998</v>
      </c>
      <c r="L98" t="s">
        <v>14</v>
      </c>
      <c r="M98">
        <f t="shared" si="34"/>
        <v>43.036914963744238</v>
      </c>
    </row>
    <row r="99" spans="1:17">
      <c r="A99">
        <v>93</v>
      </c>
      <c r="B99">
        <v>33.018999999999998</v>
      </c>
      <c r="C99">
        <v>0.27300000000000002</v>
      </c>
      <c r="D99" s="1">
        <f t="shared" si="35"/>
        <v>1191.3221048760408</v>
      </c>
      <c r="E99">
        <v>0.40799999999999997</v>
      </c>
      <c r="F99" s="1">
        <f t="shared" si="36"/>
        <v>3212.7610326048662</v>
      </c>
      <c r="G99">
        <v>64.159000000000006</v>
      </c>
      <c r="H99">
        <v>0.01</v>
      </c>
      <c r="I99">
        <v>1.5369999999999999</v>
      </c>
      <c r="J99" s="1">
        <f t="shared" si="37"/>
        <v>13033.369312907324</v>
      </c>
      <c r="K99">
        <v>99.406000000000006</v>
      </c>
      <c r="L99" t="s">
        <v>14</v>
      </c>
      <c r="M99">
        <f t="shared" si="34"/>
        <v>41.743005855562792</v>
      </c>
    </row>
    <row r="100" spans="1:17">
      <c r="A100">
        <v>94</v>
      </c>
      <c r="B100">
        <v>33.914000000000001</v>
      </c>
      <c r="C100">
        <v>0.21099999999999999</v>
      </c>
      <c r="D100" s="1">
        <f t="shared" si="35"/>
        <v>920.76543636939402</v>
      </c>
      <c r="E100">
        <v>0.33200000000000002</v>
      </c>
      <c r="F100" s="1">
        <f t="shared" si="36"/>
        <v>2614.3055461392541</v>
      </c>
      <c r="G100">
        <v>64.790000000000006</v>
      </c>
      <c r="H100">
        <v>1.4E-2</v>
      </c>
      <c r="I100">
        <v>1.429</v>
      </c>
      <c r="J100" s="1">
        <f t="shared" si="37"/>
        <v>12117.556765220928</v>
      </c>
      <c r="K100">
        <v>100.69</v>
      </c>
      <c r="L100" t="s">
        <v>14</v>
      </c>
      <c r="M100">
        <f t="shared" si="34"/>
        <v>45.339398180545842</v>
      </c>
    </row>
    <row r="101" spans="1:17">
      <c r="A101">
        <v>95</v>
      </c>
      <c r="B101">
        <v>33.746000000000002</v>
      </c>
      <c r="C101">
        <v>0.185</v>
      </c>
      <c r="D101" s="1">
        <f t="shared" si="35"/>
        <v>807.30618828596164</v>
      </c>
      <c r="E101">
        <v>0.255</v>
      </c>
      <c r="F101" s="1">
        <f t="shared" si="36"/>
        <v>2007.9756453780415</v>
      </c>
      <c r="G101">
        <v>64.992999999999995</v>
      </c>
      <c r="H101">
        <v>0</v>
      </c>
      <c r="I101">
        <v>1.2969999999999999</v>
      </c>
      <c r="J101" s="1">
        <f t="shared" si="37"/>
        <v>10998.230318048665</v>
      </c>
      <c r="K101">
        <v>100.476</v>
      </c>
      <c r="L101" t="s">
        <v>14</v>
      </c>
      <c r="M101">
        <f t="shared" si="34"/>
        <v>50.110254433307631</v>
      </c>
    </row>
    <row r="102" spans="1:17">
      <c r="A102">
        <v>96</v>
      </c>
      <c r="B102">
        <v>33.688000000000002</v>
      </c>
      <c r="C102">
        <v>0.16200000000000001</v>
      </c>
      <c r="D102" s="1">
        <f t="shared" si="35"/>
        <v>706.93839190446374</v>
      </c>
      <c r="E102">
        <v>0.245</v>
      </c>
      <c r="F102" s="1">
        <f t="shared" si="36"/>
        <v>1929.23150242204</v>
      </c>
      <c r="G102">
        <v>65.649000000000001</v>
      </c>
      <c r="H102">
        <v>2E-3</v>
      </c>
      <c r="I102">
        <v>1.31</v>
      </c>
      <c r="J102" s="1">
        <f t="shared" si="37"/>
        <v>11108.467013603509</v>
      </c>
      <c r="K102">
        <v>101.056</v>
      </c>
      <c r="L102" t="s">
        <v>14</v>
      </c>
      <c r="M102">
        <f t="shared" si="34"/>
        <v>50.113740458015265</v>
      </c>
    </row>
    <row r="103" spans="1:17">
      <c r="A103" s="5">
        <v>97</v>
      </c>
      <c r="B103" s="5">
        <v>33.753999999999998</v>
      </c>
      <c r="C103" s="5">
        <v>0.14699999999999999</v>
      </c>
      <c r="D103" s="1">
        <f t="shared" si="35"/>
        <v>641.48113339479119</v>
      </c>
      <c r="E103" s="5">
        <v>0.33700000000000002</v>
      </c>
      <c r="F103" s="1">
        <f t="shared" si="36"/>
        <v>2653.6776176172548</v>
      </c>
      <c r="G103" s="5">
        <v>65.281000000000006</v>
      </c>
      <c r="H103" s="5">
        <v>0</v>
      </c>
      <c r="I103" s="5">
        <v>1.3320000000000001</v>
      </c>
      <c r="J103" s="1">
        <f t="shared" si="37"/>
        <v>11295.021421465553</v>
      </c>
      <c r="K103" s="5">
        <v>100.851</v>
      </c>
      <c r="L103" s="5" t="s">
        <v>14</v>
      </c>
      <c r="M103" s="5">
        <f t="shared" si="34"/>
        <v>49.00975975975976</v>
      </c>
      <c r="N103" s="5"/>
      <c r="O103" s="5"/>
      <c r="P103" s="5"/>
      <c r="Q103" s="5"/>
    </row>
    <row r="104" spans="1:17">
      <c r="A104">
        <v>98</v>
      </c>
      <c r="B104">
        <v>33.820999999999998</v>
      </c>
      <c r="C104">
        <v>0.16300000000000001</v>
      </c>
      <c r="D104" s="1">
        <f t="shared" si="35"/>
        <v>711.30220913844187</v>
      </c>
      <c r="E104">
        <v>0.26900000000000002</v>
      </c>
      <c r="F104" s="1">
        <f t="shared" si="36"/>
        <v>2118.2174455164441</v>
      </c>
      <c r="G104">
        <v>65.103999999999999</v>
      </c>
      <c r="H104">
        <v>5.0000000000000001E-3</v>
      </c>
      <c r="I104">
        <v>1.244</v>
      </c>
      <c r="J104" s="1">
        <f t="shared" si="37"/>
        <v>10548.803790017379</v>
      </c>
      <c r="K104">
        <v>100.60599999999999</v>
      </c>
      <c r="L104" t="s">
        <v>14</v>
      </c>
      <c r="M104">
        <f t="shared" si="34"/>
        <v>52.334405144694536</v>
      </c>
    </row>
    <row r="105" spans="1:17">
      <c r="A105">
        <v>99</v>
      </c>
      <c r="B105">
        <v>33.822000000000003</v>
      </c>
      <c r="C105">
        <v>0.23300000000000001</v>
      </c>
      <c r="D105" s="1">
        <f t="shared" si="35"/>
        <v>1016.7694155169139</v>
      </c>
      <c r="E105">
        <v>0.34100000000000003</v>
      </c>
      <c r="F105" s="1">
        <f t="shared" si="36"/>
        <v>2685.1752747996557</v>
      </c>
      <c r="G105">
        <v>64.700999999999993</v>
      </c>
      <c r="H105">
        <v>4.0000000000000001E-3</v>
      </c>
      <c r="I105">
        <v>1.5089999999999999</v>
      </c>
      <c r="J105" s="1">
        <f t="shared" si="37"/>
        <v>12795.936430173813</v>
      </c>
      <c r="K105">
        <v>100.61</v>
      </c>
      <c r="L105" t="s">
        <v>14</v>
      </c>
      <c r="M105">
        <f t="shared" si="34"/>
        <v>42.876739562624252</v>
      </c>
    </row>
    <row r="106" spans="1:17">
      <c r="A106">
        <v>100</v>
      </c>
      <c r="B106">
        <v>33.567999999999998</v>
      </c>
      <c r="C106">
        <v>0.34100000000000003</v>
      </c>
      <c r="D106" s="1">
        <f t="shared" si="35"/>
        <v>1488.0616767865565</v>
      </c>
      <c r="E106">
        <v>0.49099999999999999</v>
      </c>
      <c r="F106" s="1">
        <f t="shared" si="36"/>
        <v>3866.3374191396797</v>
      </c>
      <c r="G106">
        <v>64.510000000000005</v>
      </c>
      <c r="H106">
        <v>1.7000000000000001E-2</v>
      </c>
      <c r="I106">
        <v>1.673</v>
      </c>
      <c r="J106" s="1">
        <f t="shared" si="37"/>
        <v>14186.614743327231</v>
      </c>
      <c r="K106">
        <v>100.6</v>
      </c>
      <c r="L106" t="s">
        <v>14</v>
      </c>
      <c r="M106">
        <f t="shared" si="34"/>
        <v>38.559473998804542</v>
      </c>
    </row>
    <row r="107" spans="1:17">
      <c r="A107">
        <v>101</v>
      </c>
      <c r="B107">
        <v>34.131999999999998</v>
      </c>
      <c r="C107">
        <v>0.112</v>
      </c>
      <c r="D107" s="1">
        <f t="shared" si="35"/>
        <v>488.74753020555517</v>
      </c>
      <c r="E107">
        <v>0.182</v>
      </c>
      <c r="F107" s="1">
        <f t="shared" si="36"/>
        <v>1433.1434017992294</v>
      </c>
      <c r="G107">
        <v>65.596000000000004</v>
      </c>
      <c r="H107">
        <v>5.0000000000000001E-3</v>
      </c>
      <c r="I107">
        <v>1.28</v>
      </c>
      <c r="J107" s="1">
        <f t="shared" si="37"/>
        <v>10854.074639246177</v>
      </c>
      <c r="K107">
        <v>101.307</v>
      </c>
      <c r="L107" t="s">
        <v>14</v>
      </c>
      <c r="M107">
        <f t="shared" si="34"/>
        <v>51.246875000000003</v>
      </c>
    </row>
    <row r="108" spans="1:17">
      <c r="A108">
        <v>102</v>
      </c>
      <c r="B108">
        <v>34.090000000000003</v>
      </c>
      <c r="C108">
        <v>0.126</v>
      </c>
      <c r="D108" s="1">
        <f t="shared" si="35"/>
        <v>549.84097148124954</v>
      </c>
      <c r="E108">
        <v>0.19900000000000001</v>
      </c>
      <c r="F108" s="1">
        <f t="shared" si="36"/>
        <v>1567.0084448244327</v>
      </c>
      <c r="G108">
        <v>65.253</v>
      </c>
      <c r="H108">
        <v>6.0000000000000001E-3</v>
      </c>
      <c r="I108">
        <v>1.212</v>
      </c>
      <c r="J108" s="1">
        <f t="shared" si="37"/>
        <v>10277.451924036224</v>
      </c>
      <c r="K108">
        <v>100.886</v>
      </c>
      <c r="L108" t="s">
        <v>14</v>
      </c>
      <c r="M108">
        <f t="shared" si="34"/>
        <v>53.839108910891092</v>
      </c>
    </row>
    <row r="109" spans="1:17">
      <c r="A109">
        <v>103</v>
      </c>
      <c r="B109">
        <v>33.722999999999999</v>
      </c>
      <c r="C109">
        <v>0.13700000000000001</v>
      </c>
      <c r="D109" s="1">
        <f t="shared" si="35"/>
        <v>597.84296105500948</v>
      </c>
      <c r="E109">
        <v>0.23599999999999999</v>
      </c>
      <c r="F109" s="1">
        <f t="shared" si="36"/>
        <v>1858.3617737616385</v>
      </c>
      <c r="G109">
        <v>65.069000000000003</v>
      </c>
      <c r="H109">
        <v>5.0000000000000001E-3</v>
      </c>
      <c r="I109">
        <v>1.56</v>
      </c>
      <c r="J109" s="1">
        <f t="shared" si="37"/>
        <v>13228.40346658128</v>
      </c>
      <c r="K109">
        <v>100.73</v>
      </c>
      <c r="L109" t="s">
        <v>14</v>
      </c>
      <c r="M109">
        <f t="shared" si="34"/>
        <v>41.710897435897436</v>
      </c>
    </row>
    <row r="110" spans="1:17">
      <c r="A110">
        <v>104</v>
      </c>
      <c r="B110">
        <v>33.527999999999999</v>
      </c>
      <c r="C110">
        <v>0.30599999999999999</v>
      </c>
      <c r="D110" s="1">
        <f t="shared" si="35"/>
        <v>1335.3280735973203</v>
      </c>
      <c r="E110">
        <v>0.40400000000000003</v>
      </c>
      <c r="F110" s="1">
        <f t="shared" si="36"/>
        <v>3181.2633754224662</v>
      </c>
      <c r="G110">
        <v>64.02</v>
      </c>
      <c r="H110">
        <v>5.0000000000000001E-3</v>
      </c>
      <c r="I110">
        <v>1.738</v>
      </c>
      <c r="J110" s="1">
        <f t="shared" si="37"/>
        <v>14737.79822110145</v>
      </c>
      <c r="K110">
        <v>100.001</v>
      </c>
      <c r="L110" t="s">
        <v>14</v>
      </c>
      <c r="M110">
        <f t="shared" si="34"/>
        <v>36.835443037974684</v>
      </c>
    </row>
    <row r="111" spans="1:17">
      <c r="A111" s="5">
        <v>105</v>
      </c>
      <c r="B111" s="5">
        <v>33.441000000000003</v>
      </c>
      <c r="C111" s="5">
        <v>0.30099999999999999</v>
      </c>
      <c r="D111" s="1">
        <f t="shared" si="35"/>
        <v>1313.5089874274295</v>
      </c>
      <c r="E111" s="5">
        <v>0.63200000000000001</v>
      </c>
      <c r="F111" s="1">
        <f t="shared" si="36"/>
        <v>4976.6298348193031</v>
      </c>
      <c r="G111" s="5">
        <v>64.292000000000002</v>
      </c>
      <c r="H111" s="5">
        <v>1.7000000000000001E-2</v>
      </c>
      <c r="I111" s="5">
        <v>1.456</v>
      </c>
      <c r="J111" s="1">
        <f t="shared" si="37"/>
        <v>12346.509902142527</v>
      </c>
      <c r="K111" s="5">
        <v>100.139</v>
      </c>
      <c r="L111" s="5" t="s">
        <v>14</v>
      </c>
      <c r="M111" s="5">
        <f t="shared" si="34"/>
        <v>44.156593406593409</v>
      </c>
      <c r="N111" s="5"/>
      <c r="O111" s="5"/>
      <c r="P111" s="5"/>
      <c r="Q111" s="5"/>
    </row>
    <row r="112" spans="1:17">
      <c r="A112">
        <v>106</v>
      </c>
      <c r="B112">
        <v>33.268000000000001</v>
      </c>
      <c r="C112">
        <v>0.34499999999999997</v>
      </c>
      <c r="D112" s="1">
        <f t="shared" si="35"/>
        <v>1505.516945722469</v>
      </c>
      <c r="E112">
        <v>0.55500000000000005</v>
      </c>
      <c r="F112" s="1">
        <f t="shared" si="36"/>
        <v>4370.2999340580909</v>
      </c>
      <c r="G112">
        <v>64.536000000000001</v>
      </c>
      <c r="H112">
        <v>2.1000000000000001E-2</v>
      </c>
      <c r="I112">
        <v>1.462</v>
      </c>
      <c r="J112" s="1">
        <f t="shared" si="37"/>
        <v>12397.388377013993</v>
      </c>
      <c r="K112">
        <v>100.187</v>
      </c>
      <c r="L112" t="s">
        <v>14</v>
      </c>
      <c r="M112">
        <f t="shared" si="34"/>
        <v>44.142270861833104</v>
      </c>
    </row>
    <row r="113" spans="1:18">
      <c r="A113" s="5">
        <v>107</v>
      </c>
      <c r="B113" s="5">
        <v>33.938000000000002</v>
      </c>
      <c r="C113" s="5">
        <v>0.152</v>
      </c>
      <c r="D113" s="1">
        <f t="shared" si="35"/>
        <v>663.30021956468204</v>
      </c>
      <c r="E113" s="5">
        <v>0.38400000000000001</v>
      </c>
      <c r="F113" s="1">
        <f t="shared" si="36"/>
        <v>3023.7750895104627</v>
      </c>
      <c r="G113" s="5">
        <v>64.799000000000007</v>
      </c>
      <c r="H113" s="5">
        <v>0</v>
      </c>
      <c r="I113" s="5">
        <v>1.272</v>
      </c>
      <c r="J113" s="1">
        <f t="shared" si="37"/>
        <v>10786.236672750889</v>
      </c>
      <c r="K113" s="5">
        <v>100.545</v>
      </c>
      <c r="L113" s="5" t="s">
        <v>14</v>
      </c>
      <c r="M113" s="5">
        <f t="shared" si="34"/>
        <v>50.942610062893088</v>
      </c>
      <c r="N113" s="5"/>
      <c r="O113" s="5"/>
      <c r="P113" s="5"/>
      <c r="Q113" s="5"/>
      <c r="R113" s="2" t="s">
        <v>52</v>
      </c>
    </row>
    <row r="114" spans="1:18">
      <c r="A114" s="5">
        <v>108</v>
      </c>
      <c r="B114" s="5">
        <v>33.886000000000003</v>
      </c>
      <c r="C114" s="5">
        <v>0.14699999999999999</v>
      </c>
      <c r="D114" s="1">
        <f t="shared" si="35"/>
        <v>641.48113339479119</v>
      </c>
      <c r="E114" s="5">
        <v>0.373</v>
      </c>
      <c r="F114" s="1">
        <f t="shared" si="36"/>
        <v>2937.1565322588604</v>
      </c>
      <c r="G114" s="5">
        <v>64.831999999999994</v>
      </c>
      <c r="H114" s="5">
        <v>1E-3</v>
      </c>
      <c r="I114" s="5">
        <v>1.3360000000000001</v>
      </c>
      <c r="J114" s="1">
        <f t="shared" si="37"/>
        <v>11328.940404713197</v>
      </c>
      <c r="K114" s="5">
        <v>100.575</v>
      </c>
      <c r="L114" s="5" t="s">
        <v>14</v>
      </c>
      <c r="M114" s="5">
        <f t="shared" si="34"/>
        <v>48.526946107784426</v>
      </c>
      <c r="N114" s="5"/>
      <c r="O114" s="5"/>
      <c r="P114" s="5"/>
      <c r="Q114" s="5"/>
      <c r="R114" s="2" t="s">
        <v>52</v>
      </c>
    </row>
    <row r="115" spans="1:18">
      <c r="A115" s="5">
        <v>109</v>
      </c>
      <c r="B115" s="5">
        <v>33.795000000000002</v>
      </c>
      <c r="C115" s="5">
        <v>0.186</v>
      </c>
      <c r="D115" s="1">
        <f t="shared" si="35"/>
        <v>811.67000551993976</v>
      </c>
      <c r="E115" s="5">
        <v>0.42799999999999999</v>
      </c>
      <c r="F115" s="1">
        <f t="shared" si="36"/>
        <v>3370.2493185168696</v>
      </c>
      <c r="G115" s="5">
        <v>64.652000000000001</v>
      </c>
      <c r="H115" s="5">
        <v>0</v>
      </c>
      <c r="I115" s="5">
        <v>1.3720000000000001</v>
      </c>
      <c r="J115" s="1">
        <f t="shared" si="37"/>
        <v>11634.211253941998</v>
      </c>
      <c r="K115" s="5">
        <v>100.43300000000001</v>
      </c>
      <c r="L115" s="5" t="s">
        <v>14</v>
      </c>
      <c r="M115" s="5">
        <f t="shared" si="34"/>
        <v>47.12244897959183</v>
      </c>
      <c r="N115" s="5"/>
      <c r="O115" s="5"/>
      <c r="P115" s="5"/>
      <c r="Q115" s="5"/>
      <c r="R115" s="2" t="s">
        <v>52</v>
      </c>
    </row>
    <row r="116" spans="1:18">
      <c r="A116">
        <v>110</v>
      </c>
      <c r="B116">
        <v>34.122</v>
      </c>
      <c r="C116">
        <v>0</v>
      </c>
      <c r="D116" s="1"/>
      <c r="E116">
        <v>6.0000000000000001E-3</v>
      </c>
      <c r="G116">
        <v>66.403000000000006</v>
      </c>
      <c r="H116">
        <v>4.0000000000000001E-3</v>
      </c>
      <c r="I116">
        <v>0.60499999999999998</v>
      </c>
      <c r="K116">
        <v>101.14</v>
      </c>
      <c r="L116" t="s">
        <v>14</v>
      </c>
      <c r="M116" s="3">
        <f t="shared" si="34"/>
        <v>109.75702479338844</v>
      </c>
      <c r="N116" s="3"/>
      <c r="O116" s="3"/>
      <c r="P116" s="3"/>
      <c r="Q116" s="3"/>
    </row>
    <row r="117" spans="1:18">
      <c r="A117">
        <v>111</v>
      </c>
      <c r="B117">
        <v>34.055</v>
      </c>
      <c r="C117">
        <v>0</v>
      </c>
      <c r="D117" s="1"/>
      <c r="E117">
        <v>2.1000000000000001E-2</v>
      </c>
      <c r="G117">
        <v>66.286000000000001</v>
      </c>
      <c r="H117">
        <v>4.0000000000000001E-3</v>
      </c>
      <c r="I117">
        <v>0.57899999999999996</v>
      </c>
      <c r="K117">
        <v>100.94499999999999</v>
      </c>
      <c r="L117" t="s">
        <v>14</v>
      </c>
      <c r="M117" s="3">
        <f t="shared" si="34"/>
        <v>114.48359240069085</v>
      </c>
      <c r="N117" s="3"/>
      <c r="O117" s="3"/>
      <c r="P117" s="3"/>
      <c r="Q117" s="3"/>
    </row>
    <row r="118" spans="1:18">
      <c r="A118">
        <v>112</v>
      </c>
      <c r="B118">
        <v>33.996000000000002</v>
      </c>
      <c r="C118">
        <v>0</v>
      </c>
      <c r="D118" s="1"/>
      <c r="E118">
        <v>0.02</v>
      </c>
      <c r="G118">
        <v>66.352999999999994</v>
      </c>
      <c r="H118">
        <v>8.0000000000000002E-3</v>
      </c>
      <c r="I118">
        <v>0.60399999999999998</v>
      </c>
      <c r="K118">
        <v>100.98099999999999</v>
      </c>
      <c r="L118" t="s">
        <v>14</v>
      </c>
      <c r="M118" s="3">
        <f t="shared" si="34"/>
        <v>109.85596026490066</v>
      </c>
      <c r="N118" s="3"/>
      <c r="O118" s="3"/>
      <c r="P118" s="3"/>
      <c r="Q118" s="3"/>
    </row>
    <row r="119" spans="1:18">
      <c r="A119">
        <v>113</v>
      </c>
      <c r="B119">
        <v>34.389000000000003</v>
      </c>
      <c r="C119">
        <v>0</v>
      </c>
      <c r="D119" s="1"/>
      <c r="E119">
        <v>6.0000000000000001E-3</v>
      </c>
      <c r="G119">
        <v>66.968999999999994</v>
      </c>
      <c r="H119">
        <v>1.2999999999999999E-2</v>
      </c>
      <c r="I119">
        <v>0.60899999999999999</v>
      </c>
      <c r="K119">
        <v>101.986</v>
      </c>
      <c r="L119" t="s">
        <v>14</v>
      </c>
      <c r="M119" s="3">
        <f t="shared" si="34"/>
        <v>109.9655172413793</v>
      </c>
      <c r="N119" s="3"/>
      <c r="O119" s="3"/>
      <c r="P119" s="3"/>
      <c r="Q119" s="3"/>
    </row>
    <row r="120" spans="1:18">
      <c r="A120" t="s">
        <v>0</v>
      </c>
    </row>
    <row r="121" spans="1:18">
      <c r="A121" t="s">
        <v>19</v>
      </c>
      <c r="B121">
        <v>31.814</v>
      </c>
      <c r="C121">
        <v>0</v>
      </c>
      <c r="E121">
        <v>5.0000000000000001E-3</v>
      </c>
      <c r="G121">
        <v>59.896000000000001</v>
      </c>
      <c r="H121">
        <v>0</v>
      </c>
      <c r="I121">
        <v>0.57899999999999996</v>
      </c>
      <c r="K121">
        <v>97.552000000000007</v>
      </c>
    </row>
    <row r="122" spans="1:18">
      <c r="A122" t="s">
        <v>20</v>
      </c>
      <c r="B122">
        <v>34.588000000000001</v>
      </c>
      <c r="C122">
        <v>1.637</v>
      </c>
      <c r="E122">
        <v>2.5569999999999999</v>
      </c>
      <c r="G122">
        <v>66.968999999999994</v>
      </c>
      <c r="H122">
        <v>0.14099999999999999</v>
      </c>
      <c r="I122">
        <v>2.7679999999999998</v>
      </c>
      <c r="K122">
        <v>102.04300000000001</v>
      </c>
    </row>
    <row r="123" spans="1:18">
      <c r="A123" t="s">
        <v>21</v>
      </c>
      <c r="B123">
        <v>33.704999999999998</v>
      </c>
      <c r="C123">
        <v>0.20399999999999999</v>
      </c>
      <c r="E123">
        <v>0.33600000000000002</v>
      </c>
      <c r="G123">
        <v>64.843999999999994</v>
      </c>
      <c r="H123">
        <v>8.0000000000000002E-3</v>
      </c>
      <c r="I123">
        <v>1.3779999999999999</v>
      </c>
      <c r="K123">
        <v>100.476</v>
      </c>
    </row>
    <row r="124" spans="1:18">
      <c r="A124" t="s">
        <v>22</v>
      </c>
      <c r="B124">
        <v>0.40200000000000002</v>
      </c>
      <c r="C124">
        <v>0.17199999999999999</v>
      </c>
      <c r="E124">
        <v>0.27900000000000003</v>
      </c>
      <c r="G124">
        <v>0.84099999999999997</v>
      </c>
      <c r="H124">
        <v>1.6E-2</v>
      </c>
      <c r="I124">
        <v>0.28399999999999997</v>
      </c>
      <c r="K124">
        <v>0.67700000000000005</v>
      </c>
    </row>
    <row r="125" spans="1:18">
      <c r="A125" t="s">
        <v>23</v>
      </c>
    </row>
    <row r="128" spans="1:18">
      <c r="C128" s="2" t="s">
        <v>122</v>
      </c>
      <c r="D128" s="16" t="s">
        <v>123</v>
      </c>
      <c r="G128">
        <v>2.0124540000000003E-3</v>
      </c>
      <c r="H128">
        <v>2.1869503245089999E-7</v>
      </c>
      <c r="I128" s="12">
        <v>5.0802198047523923</v>
      </c>
      <c r="J128" s="12">
        <v>0.16187954682529548</v>
      </c>
      <c r="L128">
        <v>1.499999999999548E-4</v>
      </c>
      <c r="M128">
        <f>M122+1</f>
        <v>1</v>
      </c>
      <c r="O128">
        <v>5.1188502558037499</v>
      </c>
    </row>
    <row r="129" spans="3:15">
      <c r="C129" s="2" t="s">
        <v>122</v>
      </c>
      <c r="D129" s="16" t="s">
        <v>124</v>
      </c>
      <c r="G129">
        <v>2.0133270000000001E-3</v>
      </c>
      <c r="H129">
        <v>5.0330156656290006E-7</v>
      </c>
      <c r="I129" s="12">
        <v>5.5119450774241603</v>
      </c>
      <c r="J129" s="12">
        <v>0.16187954682529548</v>
      </c>
      <c r="L129">
        <v>1.499999999999548E-4</v>
      </c>
      <c r="M129">
        <f>M128+1</f>
        <v>2</v>
      </c>
      <c r="O129">
        <v>5.5622522193048098</v>
      </c>
    </row>
    <row r="130" spans="3:15">
      <c r="C130" s="2" t="s">
        <v>122</v>
      </c>
      <c r="D130" s="22" t="s">
        <v>125</v>
      </c>
      <c r="G130">
        <v>2.0125270000000001E-3</v>
      </c>
      <c r="H130">
        <v>1.8537905988511998E-7</v>
      </c>
      <c r="I130" s="12">
        <v>5.1163205434751253</v>
      </c>
      <c r="J130" s="12">
        <v>0.16187954682529548</v>
      </c>
      <c r="L130">
        <v>1.499999999999548E-4</v>
      </c>
      <c r="M130">
        <f t="shared" ref="M130:M152" si="38">M129+1</f>
        <v>3</v>
      </c>
      <c r="O130">
        <v>5.1702808889576772</v>
      </c>
    </row>
    <row r="131" spans="3:15">
      <c r="C131" s="2" t="s">
        <v>122</v>
      </c>
      <c r="D131" s="22" t="s">
        <v>126</v>
      </c>
      <c r="G131">
        <v>2.0130360000000002E-3</v>
      </c>
      <c r="H131">
        <v>2.06135815848E-7</v>
      </c>
      <c r="I131" s="12">
        <v>5.3680366532002006</v>
      </c>
      <c r="J131" s="12">
        <v>0.16187954682529548</v>
      </c>
      <c r="L131">
        <v>1.499999999999548E-4</v>
      </c>
      <c r="M131">
        <f t="shared" si="38"/>
        <v>4</v>
      </c>
      <c r="O131">
        <v>5.431927993545969</v>
      </c>
    </row>
    <row r="132" spans="3:15">
      <c r="C132" s="2" t="s">
        <v>122</v>
      </c>
      <c r="D132" s="16" t="s">
        <v>127</v>
      </c>
      <c r="G132">
        <v>2.0121970000000003E-3</v>
      </c>
      <c r="H132">
        <v>1.9473532594656E-7</v>
      </c>
      <c r="I132" s="12">
        <v>4.953125423221258</v>
      </c>
      <c r="J132" s="12">
        <v>0.16187954682529548</v>
      </c>
      <c r="L132">
        <v>1.499999999999548E-4</v>
      </c>
      <c r="M132">
        <f t="shared" si="38"/>
        <v>5</v>
      </c>
      <c r="O132">
        <v>5.0204829283154595</v>
      </c>
    </row>
    <row r="133" spans="3:15">
      <c r="C133" s="2" t="s">
        <v>122</v>
      </c>
      <c r="D133" s="16" t="s">
        <v>128</v>
      </c>
      <c r="G133">
        <v>2.0124730000000003E-3</v>
      </c>
      <c r="H133">
        <v>1.5958794951970999E-7</v>
      </c>
      <c r="I133" s="12">
        <v>5.0896158874336379</v>
      </c>
      <c r="J133" s="12">
        <v>0.16187954682529548</v>
      </c>
      <c r="L133">
        <v>1.499999999999548E-4</v>
      </c>
      <c r="M133">
        <f t="shared" si="38"/>
        <v>6</v>
      </c>
      <c r="O133">
        <v>5.1657869501383402</v>
      </c>
    </row>
    <row r="134" spans="3:15">
      <c r="C134" s="2" t="s">
        <v>122</v>
      </c>
      <c r="D134" s="22" t="s">
        <v>129</v>
      </c>
      <c r="G134">
        <v>2.0116510000000002E-3</v>
      </c>
      <c r="H134">
        <v>1.6454510549572003E-7</v>
      </c>
      <c r="I134" s="12">
        <v>4.683111678800997</v>
      </c>
      <c r="J134" s="12">
        <v>0.16187954682529548</v>
      </c>
      <c r="L134">
        <v>1.499999999999548E-4</v>
      </c>
      <c r="M134">
        <f t="shared" si="38"/>
        <v>7</v>
      </c>
      <c r="O134">
        <v>4.7628304360109723</v>
      </c>
    </row>
    <row r="135" spans="3:15">
      <c r="C135" s="2" t="s">
        <v>122</v>
      </c>
      <c r="D135" s="22" t="s">
        <v>130</v>
      </c>
      <c r="G135">
        <v>2.0114670000000003E-3</v>
      </c>
      <c r="H135">
        <v>1.4661181728009001E-7</v>
      </c>
      <c r="I135" s="12">
        <v>4.5921180359928178</v>
      </c>
      <c r="J135" s="12">
        <v>0.16187954682529548</v>
      </c>
      <c r="L135">
        <v>1.499999999999548E-4</v>
      </c>
      <c r="M135">
        <f t="shared" si="38"/>
        <v>8</v>
      </c>
      <c r="O135">
        <v>4.6784442515158844</v>
      </c>
    </row>
    <row r="136" spans="3:15">
      <c r="C136" s="2" t="s">
        <v>122</v>
      </c>
      <c r="D136" s="23" t="s">
        <v>131</v>
      </c>
      <c r="G136">
        <v>2.01293E-3</v>
      </c>
      <c r="H136">
        <v>1.2675229531189998E-7</v>
      </c>
      <c r="I136" s="12">
        <v>5.3156164024518366</v>
      </c>
      <c r="J136" s="12">
        <v>0.16187954682529548</v>
      </c>
      <c r="L136">
        <v>1.499999999999548E-4</v>
      </c>
      <c r="M136">
        <f t="shared" si="38"/>
        <v>9</v>
      </c>
      <c r="O136">
        <v>5.416448870946283</v>
      </c>
    </row>
    <row r="137" spans="3:15">
      <c r="C137" s="2" t="s">
        <v>122</v>
      </c>
      <c r="D137" s="23" t="s">
        <v>132</v>
      </c>
      <c r="G137">
        <v>2.0127360000000002E-3</v>
      </c>
      <c r="H137">
        <v>2.01311432925E-7</v>
      </c>
      <c r="I137" s="12">
        <v>5.2196774529693819</v>
      </c>
      <c r="J137" s="12">
        <v>0.16187954682529548</v>
      </c>
      <c r="L137">
        <v>1.499999999999548E-4</v>
      </c>
      <c r="M137">
        <f t="shared" si="38"/>
        <v>10</v>
      </c>
      <c r="O137">
        <v>5.3270694210964393</v>
      </c>
    </row>
    <row r="138" spans="3:15">
      <c r="C138" s="2" t="s">
        <v>122</v>
      </c>
      <c r="D138" s="16" t="s">
        <v>133</v>
      </c>
      <c r="G138">
        <v>2.0124900000000005E-3</v>
      </c>
      <c r="H138">
        <v>1.9751949802260002E-7</v>
      </c>
      <c r="I138" s="12">
        <v>5.0980229087801616</v>
      </c>
      <c r="J138" s="12">
        <v>0.16187954682529548</v>
      </c>
      <c r="L138">
        <v>1.499999999999548E-4</v>
      </c>
      <c r="M138">
        <f t="shared" si="38"/>
        <v>11</v>
      </c>
      <c r="O138">
        <v>5.4289320343332292</v>
      </c>
    </row>
    <row r="139" spans="3:15">
      <c r="C139" s="2" t="s">
        <v>122</v>
      </c>
      <c r="D139" s="16" t="s">
        <v>134</v>
      </c>
      <c r="G139">
        <v>2.0157600000000006E-3</v>
      </c>
      <c r="H139">
        <v>3.8753848656450003E-7</v>
      </c>
      <c r="L139">
        <v>1.499999999999548E-4</v>
      </c>
      <c r="M139">
        <f t="shared" si="38"/>
        <v>12</v>
      </c>
      <c r="N139" s="12">
        <v>0.16187954682529548</v>
      </c>
      <c r="O139">
        <v>7.0692197033653201</v>
      </c>
    </row>
    <row r="140" spans="3:15">
      <c r="C140" s="2" t="s">
        <v>122</v>
      </c>
      <c r="D140" s="16" t="s">
        <v>135</v>
      </c>
      <c r="G140">
        <v>2.0248820000000004E-3</v>
      </c>
      <c r="H140">
        <v>8.6681318102959995E-7</v>
      </c>
      <c r="L140">
        <v>1.499999999999548E-4</v>
      </c>
      <c r="M140">
        <f t="shared" si="38"/>
        <v>13</v>
      </c>
      <c r="N140" s="12">
        <v>0.16187954682529548</v>
      </c>
      <c r="O140">
        <v>11.631566257990812</v>
      </c>
    </row>
    <row r="141" spans="3:15">
      <c r="C141" s="2" t="s">
        <v>122</v>
      </c>
      <c r="D141" s="16" t="s">
        <v>136</v>
      </c>
      <c r="G141">
        <v>2.0132450000000003E-3</v>
      </c>
      <c r="H141">
        <v>2.2000828277800001E-7</v>
      </c>
      <c r="I141" s="12">
        <v>5.4713935626944572</v>
      </c>
      <c r="J141" s="12">
        <v>0.16187954682529548</v>
      </c>
      <c r="L141">
        <v>1.499999999999548E-4</v>
      </c>
      <c r="M141">
        <f t="shared" si="38"/>
        <v>14</v>
      </c>
      <c r="O141">
        <v>5.8283932627124386</v>
      </c>
    </row>
    <row r="142" spans="3:15">
      <c r="C142" s="2" t="s">
        <v>122</v>
      </c>
      <c r="D142" s="16" t="s">
        <v>137</v>
      </c>
      <c r="G142">
        <v>2.0130520000000004E-3</v>
      </c>
      <c r="H142">
        <v>2.1323465169120003E-7</v>
      </c>
      <c r="I142" s="12">
        <v>5.3759491438793079</v>
      </c>
      <c r="J142" s="12">
        <v>0.16187954682529548</v>
      </c>
      <c r="L142">
        <v>1.499999999999548E-4</v>
      </c>
      <c r="M142">
        <f t="shared" si="38"/>
        <v>15</v>
      </c>
      <c r="O142">
        <v>5.7395131393980137</v>
      </c>
    </row>
    <row r="143" spans="3:15">
      <c r="C143" s="2" t="s">
        <v>122</v>
      </c>
      <c r="D143" s="16" t="s">
        <v>138</v>
      </c>
      <c r="G143">
        <v>2.0128210000000001E-3</v>
      </c>
      <c r="H143">
        <v>2.7123423177599999E-7</v>
      </c>
      <c r="I143" s="12">
        <v>5.2617125597013343</v>
      </c>
      <c r="J143" s="12">
        <v>0.16187954682529548</v>
      </c>
      <c r="L143">
        <v>1.499999999999548E-4</v>
      </c>
      <c r="M143">
        <f t="shared" si="38"/>
        <v>16</v>
      </c>
      <c r="O143">
        <v>5.6316586077355169</v>
      </c>
    </row>
    <row r="144" spans="3:15">
      <c r="C144" s="2" t="s">
        <v>122</v>
      </c>
      <c r="D144" s="23" t="s">
        <v>139</v>
      </c>
      <c r="G144">
        <v>2.0124720000000004E-3</v>
      </c>
      <c r="H144">
        <v>2.5287316236000001E-7</v>
      </c>
      <c r="I144" s="12">
        <v>5.0891213567662215</v>
      </c>
      <c r="J144" s="12">
        <v>0.16187954682529548</v>
      </c>
      <c r="L144">
        <v>1.499999999999548E-4</v>
      </c>
      <c r="M144">
        <f t="shared" si="38"/>
        <v>17</v>
      </c>
      <c r="O144">
        <v>5.4648835448872433</v>
      </c>
    </row>
    <row r="145" spans="3:15">
      <c r="C145" s="2" t="s">
        <v>122</v>
      </c>
      <c r="D145" s="23" t="s">
        <v>140</v>
      </c>
      <c r="G145">
        <v>2.0130000000000005E-3</v>
      </c>
      <c r="H145">
        <v>1.9732301735580001E-7</v>
      </c>
      <c r="I145" s="12">
        <v>5.3502335491726534</v>
      </c>
      <c r="J145" s="12">
        <v>0.16187954682529548</v>
      </c>
      <c r="L145">
        <v>1.499999999999548E-4</v>
      </c>
      <c r="M145">
        <f t="shared" si="38"/>
        <v>18</v>
      </c>
      <c r="O145">
        <v>5.7360178536497415</v>
      </c>
    </row>
    <row r="146" spans="3:15">
      <c r="C146" s="2" t="s">
        <v>122</v>
      </c>
      <c r="D146" s="24" t="s">
        <v>141</v>
      </c>
      <c r="G146">
        <v>2.0119960000000003E-3</v>
      </c>
      <c r="H146">
        <v>2.3439057201160002E-7</v>
      </c>
      <c r="I146" s="12">
        <v>4.8537247590665551</v>
      </c>
      <c r="J146" s="12">
        <v>0.16187954682529548</v>
      </c>
      <c r="L146">
        <v>1.499999999999548E-4</v>
      </c>
      <c r="M146">
        <f t="shared" si="38"/>
        <v>19</v>
      </c>
      <c r="O146">
        <v>5.2421839100660463</v>
      </c>
    </row>
    <row r="147" spans="3:15">
      <c r="C147" s="2" t="s">
        <v>122</v>
      </c>
      <c r="D147" s="24" t="s">
        <v>142</v>
      </c>
      <c r="G147">
        <v>2.0115270000000004E-3</v>
      </c>
      <c r="H147">
        <v>2.5064917655040001E-7</v>
      </c>
      <c r="I147" s="12">
        <v>4.6217898760390259</v>
      </c>
      <c r="J147" s="12">
        <v>0.16187954682529548</v>
      </c>
      <c r="L147">
        <v>1.499999999999548E-4</v>
      </c>
      <c r="M147">
        <f t="shared" si="38"/>
        <v>20</v>
      </c>
      <c r="O147">
        <v>5.0154896629608174</v>
      </c>
    </row>
    <row r="148" spans="3:15">
      <c r="C148" s="2" t="s">
        <v>122</v>
      </c>
      <c r="D148" s="16" t="s">
        <v>143</v>
      </c>
      <c r="G148">
        <v>2.0129080000000003E-3</v>
      </c>
      <c r="H148">
        <v>1.4279716758258E-7</v>
      </c>
      <c r="I148" s="12">
        <v>5.3047367277684527</v>
      </c>
      <c r="J148" s="12">
        <v>0.16187954682529548</v>
      </c>
      <c r="L148">
        <v>1.499999999999548E-4</v>
      </c>
      <c r="M148">
        <f t="shared" si="38"/>
        <v>21</v>
      </c>
      <c r="O148">
        <v>5.7125495064823326</v>
      </c>
    </row>
    <row r="149" spans="3:15">
      <c r="C149" s="2" t="s">
        <v>122</v>
      </c>
      <c r="D149" s="16" t="s">
        <v>144</v>
      </c>
      <c r="G149">
        <v>2.0123440000000005E-3</v>
      </c>
      <c r="H149">
        <v>1.7950835842294001E-7</v>
      </c>
      <c r="I149" s="12">
        <v>5.0258214313344736</v>
      </c>
      <c r="J149" s="12">
        <v>0.16187954682529548</v>
      </c>
      <c r="L149">
        <v>1.499999999999548E-4</v>
      </c>
      <c r="M149">
        <f t="shared" si="38"/>
        <v>22</v>
      </c>
      <c r="O149">
        <v>5.4384192385072083</v>
      </c>
    </row>
    <row r="150" spans="3:15">
      <c r="C150" s="2" t="s">
        <v>122</v>
      </c>
      <c r="D150" s="16" t="s">
        <v>145</v>
      </c>
      <c r="G150">
        <v>2.0126820000000004E-3</v>
      </c>
      <c r="H150">
        <v>1.0723729608731999E-7</v>
      </c>
      <c r="I150" s="12">
        <v>5.1929727969278945</v>
      </c>
      <c r="J150" s="12">
        <v>0.16187954682529548</v>
      </c>
      <c r="L150">
        <v>1.499999999999548E-4</v>
      </c>
      <c r="M150">
        <f t="shared" si="38"/>
        <v>23</v>
      </c>
      <c r="O150">
        <v>5.614681505529461</v>
      </c>
    </row>
    <row r="151" spans="3:15">
      <c r="C151" s="2" t="s">
        <v>122</v>
      </c>
      <c r="D151" s="16" t="s">
        <v>146</v>
      </c>
      <c r="G151">
        <v>2.012008E-3</v>
      </c>
      <c r="H151">
        <v>1.9896979936398999E-7</v>
      </c>
      <c r="I151" s="12">
        <v>4.8596591270756635</v>
      </c>
      <c r="J151" s="12">
        <v>0.16187954682529548</v>
      </c>
      <c r="L151">
        <v>1.499999999999548E-4</v>
      </c>
      <c r="M151">
        <f t="shared" si="38"/>
        <v>24</v>
      </c>
      <c r="O151">
        <v>5.2856253186520235</v>
      </c>
    </row>
    <row r="152" spans="3:15">
      <c r="C152" s="2" t="s">
        <v>122</v>
      </c>
      <c r="D152" s="16" t="s">
        <v>147</v>
      </c>
      <c r="G152">
        <v>2.0124260000000003E-3</v>
      </c>
      <c r="H152">
        <v>2.7362876436999999E-7</v>
      </c>
      <c r="I152" s="12">
        <v>5.0663729460641767</v>
      </c>
      <c r="J152" s="12">
        <v>0.16187954682529548</v>
      </c>
      <c r="L152">
        <v>1.499999999999548E-4</v>
      </c>
      <c r="M152">
        <f t="shared" si="38"/>
        <v>25</v>
      </c>
      <c r="O152">
        <v>5.5018337085124358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P123"/>
  <sheetViews>
    <sheetView topLeftCell="B27" workbookViewId="0">
      <selection activeCell="K35" sqref="K35:K37"/>
    </sheetView>
  </sheetViews>
  <sheetFormatPr defaultRowHeight="12.75"/>
  <sheetData>
    <row r="2" spans="1:16">
      <c r="B2" t="s">
        <v>5</v>
      </c>
      <c r="C2" t="s">
        <v>6</v>
      </c>
      <c r="D2" t="s">
        <v>7</v>
      </c>
      <c r="F2" t="s">
        <v>8</v>
      </c>
      <c r="H2" t="s">
        <v>9</v>
      </c>
      <c r="I2" t="s">
        <v>10</v>
      </c>
      <c r="J2" t="s">
        <v>11</v>
      </c>
      <c r="L2" t="s">
        <v>12</v>
      </c>
      <c r="M2" s="2" t="s">
        <v>24</v>
      </c>
      <c r="N2" s="2" t="s">
        <v>53</v>
      </c>
      <c r="O2" s="2" t="s">
        <v>54</v>
      </c>
    </row>
    <row r="3" spans="1:16">
      <c r="A3" s="4" t="s">
        <v>55</v>
      </c>
      <c r="B3" s="4">
        <v>1</v>
      </c>
      <c r="C3" s="4">
        <v>33.719000000000001</v>
      </c>
      <c r="D3" s="4">
        <v>0.33800000000000002</v>
      </c>
      <c r="E3" s="1">
        <f>((2*30.97)/(2*30.97+5*15.99999))*D3*10000</f>
        <v>1474.9702250846219</v>
      </c>
      <c r="F3" s="4">
        <v>0.78700000000000003</v>
      </c>
      <c r="G3" s="1">
        <f>((2*88.91)/(2*88.91+3*15.99999))*F3*10000</f>
        <v>6197.1640506373278</v>
      </c>
      <c r="H3" s="4">
        <v>63.997</v>
      </c>
      <c r="I3" s="4">
        <v>8.9999999999999993E-3</v>
      </c>
      <c r="J3" s="4">
        <v>1.554</v>
      </c>
      <c r="K3" s="1">
        <f>(178.49/(178.49+15.9999*2))*10000*J3</f>
        <v>13177.524991709814</v>
      </c>
      <c r="L3" s="4">
        <v>100.404</v>
      </c>
      <c r="M3" s="4">
        <f>H3/J3</f>
        <v>41.182110682110682</v>
      </c>
      <c r="N3">
        <v>5.652568344109568</v>
      </c>
      <c r="O3" s="11">
        <v>0.21153615353803656</v>
      </c>
      <c r="P3" s="4" t="s">
        <v>56</v>
      </c>
    </row>
    <row r="4" spans="1:16">
      <c r="A4" s="4" t="s">
        <v>55</v>
      </c>
      <c r="B4" s="4">
        <v>2</v>
      </c>
      <c r="C4" s="4">
        <v>33.576999999999998</v>
      </c>
      <c r="D4" s="4">
        <v>0.32100000000000001</v>
      </c>
      <c r="E4" s="1">
        <f t="shared" ref="E4:E67" si="0">((2*30.97)/(2*30.97+5*15.99999))*D4*10000</f>
        <v>1400.7853321069929</v>
      </c>
      <c r="F4" s="4">
        <v>0.48299999999999998</v>
      </c>
      <c r="G4" s="1">
        <f t="shared" ref="G4:G67" si="1">((2*88.91)/(2*88.91+3*15.99999))*F4*10000</f>
        <v>3803.3421047748784</v>
      </c>
      <c r="H4" s="4">
        <v>64.347999999999999</v>
      </c>
      <c r="I4" s="4">
        <v>2.3E-2</v>
      </c>
      <c r="J4" s="4">
        <v>1.6180000000000001</v>
      </c>
      <c r="K4" s="1">
        <f t="shared" ref="K4:K67" si="2">(178.49/(178.49+15.9999*2))*10000*J4</f>
        <v>13720.228723672122</v>
      </c>
      <c r="L4" s="4">
        <v>100.37</v>
      </c>
      <c r="M4" s="4">
        <f t="shared" ref="M4:M67" si="3">H4/J4</f>
        <v>39.770086526576016</v>
      </c>
      <c r="N4" s="11"/>
      <c r="O4" s="11">
        <v>0.21153615353803656</v>
      </c>
      <c r="P4" s="4"/>
    </row>
    <row r="5" spans="1:16">
      <c r="A5" s="4" t="s">
        <v>55</v>
      </c>
      <c r="B5" s="4">
        <v>3</v>
      </c>
      <c r="C5" s="4">
        <v>33.506</v>
      </c>
      <c r="D5" s="4">
        <v>0.41</v>
      </c>
      <c r="E5" s="1">
        <f t="shared" si="0"/>
        <v>1789.1650659310501</v>
      </c>
      <c r="F5" s="4">
        <v>0.57199999999999995</v>
      </c>
      <c r="G5" s="1">
        <f t="shared" si="1"/>
        <v>4504.1649770832928</v>
      </c>
      <c r="H5" s="4">
        <v>64.231999999999999</v>
      </c>
      <c r="I5" s="4">
        <v>0</v>
      </c>
      <c r="J5" s="4">
        <v>1.845</v>
      </c>
      <c r="K5" s="1">
        <f t="shared" si="2"/>
        <v>15645.131022975935</v>
      </c>
      <c r="L5" s="4">
        <v>100.565</v>
      </c>
      <c r="M5" s="4">
        <f t="shared" si="3"/>
        <v>34.81409214092141</v>
      </c>
      <c r="N5" s="11"/>
      <c r="O5" s="11">
        <v>0.21153615353803656</v>
      </c>
      <c r="P5" s="4"/>
    </row>
    <row r="6" spans="1:16">
      <c r="A6" s="1" t="s">
        <v>57</v>
      </c>
      <c r="B6" s="1">
        <v>4</v>
      </c>
      <c r="C6" s="1">
        <v>33.722999999999999</v>
      </c>
      <c r="D6" s="1">
        <v>0.28399999999999997</v>
      </c>
      <c r="E6" s="1">
        <f t="shared" si="0"/>
        <v>1239.3240944498004</v>
      </c>
      <c r="F6" s="1">
        <v>0.75</v>
      </c>
      <c r="G6" s="1">
        <f t="shared" si="1"/>
        <v>5905.8107217001225</v>
      </c>
      <c r="H6" s="1">
        <v>64.218999999999994</v>
      </c>
      <c r="I6" s="1">
        <v>3.0000000000000001E-3</v>
      </c>
      <c r="J6" s="1">
        <v>1.444</v>
      </c>
      <c r="K6" s="1">
        <f t="shared" si="2"/>
        <v>12244.752952399593</v>
      </c>
      <c r="L6" s="1">
        <v>100.423</v>
      </c>
      <c r="M6" s="4">
        <f t="shared" si="3"/>
        <v>44.472991689750693</v>
      </c>
      <c r="N6">
        <v>5.4942799558797333</v>
      </c>
      <c r="O6" s="12">
        <v>0.21153615353803656</v>
      </c>
      <c r="P6" s="1" t="s">
        <v>58</v>
      </c>
    </row>
    <row r="7" spans="1:16">
      <c r="A7" s="1" t="s">
        <v>57</v>
      </c>
      <c r="B7" s="1">
        <v>5</v>
      </c>
      <c r="C7" s="1">
        <v>33.655000000000001</v>
      </c>
      <c r="D7" s="1">
        <v>0.27300000000000002</v>
      </c>
      <c r="E7" s="1">
        <f t="shared" si="0"/>
        <v>1191.3221048760408</v>
      </c>
      <c r="F7" s="1">
        <v>0.56000000000000005</v>
      </c>
      <c r="G7" s="1">
        <f t="shared" si="1"/>
        <v>4409.672005536092</v>
      </c>
      <c r="H7" s="1">
        <v>64.471000000000004</v>
      </c>
      <c r="I7" s="1">
        <v>3.0000000000000001E-3</v>
      </c>
      <c r="J7" s="1">
        <v>1.49</v>
      </c>
      <c r="K7" s="1">
        <f t="shared" si="2"/>
        <v>12634.821259747503</v>
      </c>
      <c r="L7" s="1">
        <v>100.452</v>
      </c>
      <c r="M7" s="4">
        <f t="shared" si="3"/>
        <v>43.269127516778525</v>
      </c>
      <c r="N7" s="12"/>
      <c r="O7" s="12">
        <v>0.21153615353803656</v>
      </c>
      <c r="P7" s="1"/>
    </row>
    <row r="8" spans="1:16">
      <c r="A8" s="1" t="s">
        <v>57</v>
      </c>
      <c r="B8" s="1">
        <v>6</v>
      </c>
      <c r="C8" s="1">
        <v>33.595999999999997</v>
      </c>
      <c r="D8" s="1">
        <v>0.35</v>
      </c>
      <c r="E8" s="1">
        <f t="shared" si="0"/>
        <v>1527.3360318923599</v>
      </c>
      <c r="F8" s="1">
        <v>0.78300000000000003</v>
      </c>
      <c r="G8" s="1">
        <f t="shared" si="1"/>
        <v>6165.6663934549269</v>
      </c>
      <c r="H8" s="1">
        <v>63.802999999999997</v>
      </c>
      <c r="I8" s="1">
        <v>0</v>
      </c>
      <c r="J8" s="1">
        <v>1.6240000000000001</v>
      </c>
      <c r="K8" s="1">
        <f t="shared" si="2"/>
        <v>13771.107198543588</v>
      </c>
      <c r="L8" s="1">
        <v>100.15600000000001</v>
      </c>
      <c r="M8" s="4">
        <f t="shared" si="3"/>
        <v>39.287561576354676</v>
      </c>
      <c r="N8" s="12"/>
      <c r="O8" s="12">
        <v>0.21153615353803656</v>
      </c>
      <c r="P8" s="1"/>
    </row>
    <row r="9" spans="1:16">
      <c r="A9" s="4" t="s">
        <v>59</v>
      </c>
      <c r="B9" s="4">
        <v>7</v>
      </c>
      <c r="C9" s="4">
        <v>33.69</v>
      </c>
      <c r="D9" s="4">
        <v>0.246</v>
      </c>
      <c r="E9" s="1">
        <f t="shared" si="0"/>
        <v>1073.4990395586301</v>
      </c>
      <c r="F9" s="4">
        <v>0.40500000000000003</v>
      </c>
      <c r="G9" s="1">
        <f t="shared" si="1"/>
        <v>3189.137789718066</v>
      </c>
      <c r="H9" s="4">
        <v>64.787999999999997</v>
      </c>
      <c r="I9" s="4">
        <v>0</v>
      </c>
      <c r="J9" s="4">
        <v>1.617</v>
      </c>
      <c r="K9" s="1">
        <f t="shared" si="2"/>
        <v>13711.74897786021</v>
      </c>
      <c r="L9" s="4">
        <v>100.746</v>
      </c>
      <c r="M9" s="4">
        <f t="shared" si="3"/>
        <v>40.06679035250464</v>
      </c>
      <c r="N9">
        <v>5.5407178741929783</v>
      </c>
      <c r="O9" s="11">
        <v>0.21153615353803656</v>
      </c>
      <c r="P9" s="2" t="s">
        <v>60</v>
      </c>
    </row>
    <row r="10" spans="1:16">
      <c r="A10" s="4" t="s">
        <v>59</v>
      </c>
      <c r="B10" s="4">
        <v>8</v>
      </c>
      <c r="C10" s="4">
        <v>33.469000000000001</v>
      </c>
      <c r="D10" s="4">
        <v>0.32100000000000001</v>
      </c>
      <c r="E10" s="1">
        <f t="shared" si="0"/>
        <v>1400.7853321069929</v>
      </c>
      <c r="F10" s="4">
        <v>0.53100000000000003</v>
      </c>
      <c r="G10" s="1">
        <f t="shared" si="1"/>
        <v>4181.3139909636866</v>
      </c>
      <c r="H10" s="4">
        <v>64.506</v>
      </c>
      <c r="I10" s="4">
        <v>7.0000000000000001E-3</v>
      </c>
      <c r="J10" s="4">
        <v>1.6319999999999999</v>
      </c>
      <c r="K10" s="1">
        <f t="shared" si="2"/>
        <v>13838.945165038875</v>
      </c>
      <c r="L10" s="4">
        <v>100.46599999999999</v>
      </c>
      <c r="M10" s="4">
        <f t="shared" si="3"/>
        <v>39.525735294117652</v>
      </c>
      <c r="N10" s="11"/>
      <c r="O10" s="11">
        <v>0.21153615353803656</v>
      </c>
    </row>
    <row r="11" spans="1:16">
      <c r="A11" s="4" t="s">
        <v>59</v>
      </c>
      <c r="B11" s="4">
        <v>9</v>
      </c>
      <c r="C11" s="4">
        <v>33.363</v>
      </c>
      <c r="D11" s="4">
        <v>0.44800000000000001</v>
      </c>
      <c r="E11" s="1">
        <f t="shared" si="0"/>
        <v>1954.9901208222207</v>
      </c>
      <c r="F11" s="4">
        <v>0.68600000000000005</v>
      </c>
      <c r="G11" s="1">
        <f t="shared" si="1"/>
        <v>5401.8482067817122</v>
      </c>
      <c r="H11" s="4">
        <v>63.497</v>
      </c>
      <c r="I11" s="4">
        <v>0</v>
      </c>
      <c r="J11" s="4">
        <v>1.798</v>
      </c>
      <c r="K11" s="1">
        <f t="shared" si="2"/>
        <v>15246.582969816116</v>
      </c>
      <c r="L11" s="4">
        <v>99.792000000000002</v>
      </c>
      <c r="M11" s="4">
        <f t="shared" si="3"/>
        <v>35.315350389321466</v>
      </c>
      <c r="N11" s="11"/>
      <c r="O11" s="11">
        <v>0.21153615353803656</v>
      </c>
    </row>
    <row r="12" spans="1:16">
      <c r="A12" s="1" t="s">
        <v>61</v>
      </c>
      <c r="B12" s="1">
        <v>10</v>
      </c>
      <c r="C12" s="1">
        <v>33.600999999999999</v>
      </c>
      <c r="D12" s="1">
        <v>0.34200000000000003</v>
      </c>
      <c r="E12" s="1">
        <f t="shared" si="0"/>
        <v>1492.4254940205349</v>
      </c>
      <c r="F12" s="1">
        <v>0.57599999999999996</v>
      </c>
      <c r="G12" s="1">
        <f t="shared" si="1"/>
        <v>4535.6626342656937</v>
      </c>
      <c r="H12" s="1">
        <v>64.620999999999995</v>
      </c>
      <c r="I12" s="1">
        <v>0.01</v>
      </c>
      <c r="J12" s="1">
        <v>1.6359999999999999</v>
      </c>
      <c r="K12" s="1">
        <f t="shared" si="2"/>
        <v>13872.864148286521</v>
      </c>
      <c r="L12" s="1">
        <v>100.786</v>
      </c>
      <c r="M12" s="4">
        <f t="shared" si="3"/>
        <v>39.499388753056238</v>
      </c>
      <c r="N12" s="12"/>
      <c r="O12" s="12">
        <v>0.21153615353803656</v>
      </c>
      <c r="P12" s="1" t="s">
        <v>62</v>
      </c>
    </row>
    <row r="13" spans="1:16">
      <c r="A13" s="1" t="s">
        <v>61</v>
      </c>
      <c r="B13" s="1">
        <v>11</v>
      </c>
      <c r="C13" s="1">
        <v>33.558999999999997</v>
      </c>
      <c r="D13" s="1">
        <v>0.315</v>
      </c>
      <c r="E13" s="1">
        <f t="shared" si="0"/>
        <v>1374.6024287031239</v>
      </c>
      <c r="F13" s="1">
        <v>0.53100000000000003</v>
      </c>
      <c r="G13" s="1">
        <f t="shared" si="1"/>
        <v>4181.3139909636866</v>
      </c>
      <c r="H13" s="1">
        <v>64.522000000000006</v>
      </c>
      <c r="I13" s="1">
        <v>8.0000000000000002E-3</v>
      </c>
      <c r="J13" s="1">
        <v>1.597</v>
      </c>
      <c r="K13" s="1">
        <f t="shared" si="2"/>
        <v>13542.154061621988</v>
      </c>
      <c r="L13" s="1">
        <v>100.532</v>
      </c>
      <c r="M13" s="4">
        <f t="shared" si="3"/>
        <v>40.402003757044461</v>
      </c>
      <c r="N13">
        <v>5.1782025118743604</v>
      </c>
      <c r="O13" s="12">
        <v>0.21153615353803656</v>
      </c>
    </row>
    <row r="14" spans="1:16">
      <c r="A14" s="1" t="s">
        <v>61</v>
      </c>
      <c r="B14" s="1">
        <v>12</v>
      </c>
      <c r="C14" s="1">
        <v>33.305999999999997</v>
      </c>
      <c r="D14" s="1">
        <v>0.38800000000000001</v>
      </c>
      <c r="E14" s="1">
        <f t="shared" si="0"/>
        <v>1693.1610867835304</v>
      </c>
      <c r="F14" s="1">
        <v>0.63400000000000001</v>
      </c>
      <c r="G14" s="1">
        <f t="shared" si="1"/>
        <v>4992.3786634105036</v>
      </c>
      <c r="H14" s="1">
        <v>63.890999999999998</v>
      </c>
      <c r="I14" s="1">
        <v>2.9000000000000001E-2</v>
      </c>
      <c r="J14" s="1">
        <v>1.6459999999999999</v>
      </c>
      <c r="K14" s="1">
        <f t="shared" si="2"/>
        <v>13957.661606405631</v>
      </c>
      <c r="L14" s="1">
        <v>99.894000000000005</v>
      </c>
      <c r="M14" s="4">
        <f t="shared" si="3"/>
        <v>38.815917375455648</v>
      </c>
      <c r="N14" s="12"/>
      <c r="O14" s="12">
        <v>0.21153615353803656</v>
      </c>
    </row>
    <row r="15" spans="1:16">
      <c r="A15" s="4" t="s">
        <v>63</v>
      </c>
      <c r="B15" s="4">
        <v>13</v>
      </c>
      <c r="C15" s="4">
        <v>33.737000000000002</v>
      </c>
      <c r="D15" s="4">
        <v>0.20699999999999999</v>
      </c>
      <c r="E15" s="1">
        <f t="shared" si="0"/>
        <v>903.3101674334813</v>
      </c>
      <c r="F15" s="4">
        <v>0.34899999999999998</v>
      </c>
      <c r="G15" s="1">
        <f t="shared" si="1"/>
        <v>2748.1705891644565</v>
      </c>
      <c r="H15" s="4">
        <v>65.352000000000004</v>
      </c>
      <c r="I15" s="4">
        <v>2E-3</v>
      </c>
      <c r="J15" s="4">
        <v>1.47</v>
      </c>
      <c r="K15" s="1">
        <f t="shared" si="2"/>
        <v>12465.226343509281</v>
      </c>
      <c r="L15" s="4">
        <v>101.117</v>
      </c>
      <c r="M15" s="4">
        <f t="shared" si="3"/>
        <v>44.457142857142863</v>
      </c>
      <c r="N15">
        <v>5.5057646023443567</v>
      </c>
      <c r="O15" s="11">
        <v>0.21153615353803656</v>
      </c>
      <c r="P15" s="4" t="s">
        <v>64</v>
      </c>
    </row>
    <row r="16" spans="1:16">
      <c r="A16" s="4" t="s">
        <v>63</v>
      </c>
      <c r="B16" s="4">
        <v>14</v>
      </c>
      <c r="C16" s="4">
        <v>33.933999999999997</v>
      </c>
      <c r="D16" s="4">
        <v>0.221</v>
      </c>
      <c r="E16" s="1">
        <f t="shared" si="0"/>
        <v>964.40360870917573</v>
      </c>
      <c r="F16" s="4">
        <v>0.51800000000000002</v>
      </c>
      <c r="G16" s="1">
        <f t="shared" si="1"/>
        <v>4078.9466051208847</v>
      </c>
      <c r="H16" s="4">
        <v>64.555999999999997</v>
      </c>
      <c r="I16" s="4">
        <v>0</v>
      </c>
      <c r="J16" s="4">
        <v>1.554</v>
      </c>
      <c r="K16" s="1">
        <f t="shared" si="2"/>
        <v>13177.524991709814</v>
      </c>
      <c r="L16" s="4">
        <v>100.783</v>
      </c>
      <c r="M16" s="4">
        <f t="shared" si="3"/>
        <v>41.541827541827537</v>
      </c>
      <c r="N16" s="11"/>
      <c r="O16" s="11">
        <v>0.21153615353803656</v>
      </c>
      <c r="P16" s="4"/>
    </row>
    <row r="17" spans="1:16">
      <c r="A17" s="4" t="s">
        <v>63</v>
      </c>
      <c r="B17" s="4">
        <v>15</v>
      </c>
      <c r="C17" s="4">
        <v>33.953000000000003</v>
      </c>
      <c r="D17" s="4">
        <v>0.22700000000000001</v>
      </c>
      <c r="E17" s="1">
        <f t="shared" si="0"/>
        <v>990.58651211304482</v>
      </c>
      <c r="F17" s="4">
        <v>0.52</v>
      </c>
      <c r="G17" s="1">
        <f t="shared" si="1"/>
        <v>4094.6954337120851</v>
      </c>
      <c r="H17" s="4">
        <v>64.8</v>
      </c>
      <c r="I17" s="4">
        <v>8.9999999999999993E-3</v>
      </c>
      <c r="J17" s="4">
        <v>1.552</v>
      </c>
      <c r="K17" s="1">
        <f t="shared" si="2"/>
        <v>13160.56550008599</v>
      </c>
      <c r="L17" s="4">
        <v>101.06100000000001</v>
      </c>
      <c r="M17" s="4">
        <f t="shared" si="3"/>
        <v>41.752577319587623</v>
      </c>
      <c r="N17" s="11"/>
      <c r="O17" s="11">
        <v>0.21153615353803656</v>
      </c>
      <c r="P17" s="4"/>
    </row>
    <row r="18" spans="1:16">
      <c r="A18" s="4" t="s">
        <v>63</v>
      </c>
      <c r="B18" s="4">
        <v>16</v>
      </c>
      <c r="C18" s="4">
        <v>33.896999999999998</v>
      </c>
      <c r="D18" s="4">
        <v>0.21</v>
      </c>
      <c r="E18" s="1">
        <f t="shared" si="0"/>
        <v>916.4016191354159</v>
      </c>
      <c r="F18" s="4">
        <v>0.45500000000000002</v>
      </c>
      <c r="G18" s="1">
        <f t="shared" si="1"/>
        <v>3582.8585044980741</v>
      </c>
      <c r="H18" s="4">
        <v>65.284999999999997</v>
      </c>
      <c r="I18" s="4">
        <v>1.2E-2</v>
      </c>
      <c r="J18" s="4">
        <v>1.593</v>
      </c>
      <c r="K18" s="1">
        <f t="shared" si="2"/>
        <v>13508.235078374344</v>
      </c>
      <c r="L18" s="4">
        <v>101.452</v>
      </c>
      <c r="M18" s="4">
        <f t="shared" si="3"/>
        <v>40.98242310106717</v>
      </c>
      <c r="N18" s="11"/>
      <c r="O18" s="11">
        <v>0.21153615353803701</v>
      </c>
      <c r="P18" s="4"/>
    </row>
    <row r="19" spans="1:16">
      <c r="A19" s="1" t="s">
        <v>65</v>
      </c>
      <c r="B19" s="1">
        <v>17</v>
      </c>
      <c r="C19" s="1">
        <v>34.033999999999999</v>
      </c>
      <c r="D19" s="1">
        <v>0.13900000000000001</v>
      </c>
      <c r="E19" s="1">
        <f t="shared" si="0"/>
        <v>606.57059552296585</v>
      </c>
      <c r="F19" s="1">
        <v>0.38</v>
      </c>
      <c r="G19" s="1">
        <f t="shared" si="1"/>
        <v>2992.2774323280619</v>
      </c>
      <c r="H19" s="1">
        <v>65.816999999999993</v>
      </c>
      <c r="I19" s="1">
        <v>8.0000000000000002E-3</v>
      </c>
      <c r="J19" s="1">
        <v>1.425</v>
      </c>
      <c r="K19" s="1">
        <f t="shared" si="2"/>
        <v>12083.637781973284</v>
      </c>
      <c r="L19" s="1">
        <v>101.803</v>
      </c>
      <c r="M19" s="4">
        <f t="shared" si="3"/>
        <v>46.187368421052625</v>
      </c>
      <c r="N19">
        <v>5.9306965215359924</v>
      </c>
      <c r="O19" s="12">
        <v>0.21153615353803656</v>
      </c>
      <c r="P19" s="1" t="s">
        <v>66</v>
      </c>
    </row>
    <row r="20" spans="1:16">
      <c r="A20" s="1" t="s">
        <v>65</v>
      </c>
      <c r="B20" s="1">
        <v>18</v>
      </c>
      <c r="C20" s="1">
        <v>34.045000000000002</v>
      </c>
      <c r="D20" s="1">
        <v>0.14399999999999999</v>
      </c>
      <c r="E20" s="1">
        <f t="shared" si="0"/>
        <v>628.38968169285658</v>
      </c>
      <c r="F20" s="1">
        <v>0.223</v>
      </c>
      <c r="G20" s="1">
        <f t="shared" si="1"/>
        <v>1755.9943879188363</v>
      </c>
      <c r="H20" s="1">
        <v>65.516999999999996</v>
      </c>
      <c r="I20" s="1">
        <v>0</v>
      </c>
      <c r="J20" s="1">
        <v>1.3959999999999999</v>
      </c>
      <c r="K20" s="1">
        <f t="shared" si="2"/>
        <v>11837.725153427862</v>
      </c>
      <c r="L20" s="1">
        <v>101.325</v>
      </c>
      <c r="M20" s="4">
        <f t="shared" si="3"/>
        <v>46.931948424068771</v>
      </c>
      <c r="N20" s="12"/>
      <c r="O20" s="12">
        <v>0.21153615353803656</v>
      </c>
    </row>
    <row r="21" spans="1:16">
      <c r="A21" s="1" t="s">
        <v>65</v>
      </c>
      <c r="B21" s="1">
        <v>19</v>
      </c>
      <c r="C21" s="1">
        <v>33.923999999999999</v>
      </c>
      <c r="D21" s="1">
        <v>0.16200000000000001</v>
      </c>
      <c r="E21" s="1">
        <f t="shared" si="0"/>
        <v>706.93839190446374</v>
      </c>
      <c r="F21" s="1">
        <v>0.24099999999999999</v>
      </c>
      <c r="G21" s="1">
        <f t="shared" si="1"/>
        <v>1897.7338452396391</v>
      </c>
      <c r="H21" s="1">
        <v>65.567999999999998</v>
      </c>
      <c r="I21" s="1">
        <v>0</v>
      </c>
      <c r="J21" s="1">
        <v>1.365</v>
      </c>
      <c r="K21" s="1">
        <f t="shared" si="2"/>
        <v>11574.85303325862</v>
      </c>
      <c r="L21" s="1">
        <v>101.26</v>
      </c>
      <c r="M21" s="4">
        <f t="shared" si="3"/>
        <v>48.035164835164835</v>
      </c>
      <c r="N21" s="12"/>
      <c r="O21" s="12">
        <v>0.21153615353803656</v>
      </c>
    </row>
    <row r="22" spans="1:16">
      <c r="B22">
        <v>20</v>
      </c>
      <c r="C22">
        <v>33.5</v>
      </c>
      <c r="D22">
        <v>0.42</v>
      </c>
      <c r="E22" s="1">
        <f t="shared" si="0"/>
        <v>1832.8032382708318</v>
      </c>
      <c r="F22">
        <v>0.88100000000000001</v>
      </c>
      <c r="G22" s="1">
        <f t="shared" si="1"/>
        <v>6937.3589944237438</v>
      </c>
      <c r="H22">
        <v>64.325000000000003</v>
      </c>
      <c r="I22">
        <v>1.4999999999999999E-2</v>
      </c>
      <c r="J22">
        <v>1.7589999999999999</v>
      </c>
      <c r="K22" s="1">
        <f t="shared" si="2"/>
        <v>14915.872883151582</v>
      </c>
      <c r="L22">
        <v>100.9</v>
      </c>
      <c r="M22" s="4">
        <f t="shared" si="3"/>
        <v>36.56907333712337</v>
      </c>
    </row>
    <row r="23" spans="1:16">
      <c r="B23">
        <v>21</v>
      </c>
      <c r="C23">
        <v>33.628</v>
      </c>
      <c r="D23">
        <v>0.48</v>
      </c>
      <c r="E23" s="1">
        <f t="shared" si="0"/>
        <v>2094.6322723095222</v>
      </c>
      <c r="F23">
        <v>0.71899999999999997</v>
      </c>
      <c r="G23" s="1">
        <f t="shared" si="1"/>
        <v>5661.7038785365166</v>
      </c>
      <c r="H23">
        <v>64.287999999999997</v>
      </c>
      <c r="I23">
        <v>3.5000000000000003E-2</v>
      </c>
      <c r="J23">
        <v>1.7230000000000001</v>
      </c>
      <c r="K23" s="1">
        <f t="shared" si="2"/>
        <v>14610.602033922785</v>
      </c>
      <c r="L23">
        <v>100.873</v>
      </c>
      <c r="M23" s="4">
        <f t="shared" si="3"/>
        <v>37.311665699361576</v>
      </c>
    </row>
    <row r="24" spans="1:16">
      <c r="B24">
        <v>22</v>
      </c>
      <c r="C24">
        <v>33.548999999999999</v>
      </c>
      <c r="D24">
        <v>0.55600000000000005</v>
      </c>
      <c r="E24" s="1">
        <f t="shared" si="0"/>
        <v>2426.2823820918634</v>
      </c>
      <c r="F24">
        <v>0.8</v>
      </c>
      <c r="G24" s="1">
        <f t="shared" si="1"/>
        <v>6299.5314364801307</v>
      </c>
      <c r="H24">
        <v>64.003</v>
      </c>
      <c r="I24">
        <v>2.3E-2</v>
      </c>
      <c r="J24">
        <v>1.9830000000000001</v>
      </c>
      <c r="K24" s="1">
        <f t="shared" si="2"/>
        <v>16815.335945019666</v>
      </c>
      <c r="L24">
        <v>100.914</v>
      </c>
      <c r="M24" s="4">
        <f t="shared" si="3"/>
        <v>32.27584467977811</v>
      </c>
    </row>
    <row r="25" spans="1:16">
      <c r="A25" s="4" t="s">
        <v>67</v>
      </c>
      <c r="B25" s="4">
        <v>23</v>
      </c>
      <c r="C25" s="4">
        <v>33.573999999999998</v>
      </c>
      <c r="D25" s="4">
        <v>0.69399999999999995</v>
      </c>
      <c r="E25" s="1">
        <f t="shared" si="0"/>
        <v>3028.4891603808505</v>
      </c>
      <c r="F25" s="4">
        <v>0.98399999999999999</v>
      </c>
      <c r="G25" s="1">
        <f t="shared" si="1"/>
        <v>7748.4236668705598</v>
      </c>
      <c r="H25" s="4">
        <v>63.973999999999997</v>
      </c>
      <c r="I25" s="4">
        <v>2.5999999999999999E-2</v>
      </c>
      <c r="J25" s="4">
        <v>1.911</v>
      </c>
      <c r="K25" s="1">
        <f t="shared" si="2"/>
        <v>16204.794246562067</v>
      </c>
      <c r="L25" s="4">
        <v>101.163</v>
      </c>
      <c r="M25" s="4">
        <f t="shared" si="3"/>
        <v>33.476713762428048</v>
      </c>
      <c r="N25">
        <v>5.366950179858577</v>
      </c>
      <c r="O25" s="11">
        <v>0.21153615353803656</v>
      </c>
      <c r="P25" s="4" t="s">
        <v>68</v>
      </c>
    </row>
    <row r="26" spans="1:16">
      <c r="A26" s="4" t="s">
        <v>67</v>
      </c>
      <c r="B26" s="4">
        <v>24</v>
      </c>
      <c r="C26" s="4">
        <v>32.756</v>
      </c>
      <c r="D26" s="4">
        <v>1.3819999999999999</v>
      </c>
      <c r="E26" s="1">
        <f t="shared" si="0"/>
        <v>6030.7954173578319</v>
      </c>
      <c r="F26" s="4">
        <v>1.9670000000000001</v>
      </c>
      <c r="G26" s="1">
        <f t="shared" si="1"/>
        <v>15488.972919445521</v>
      </c>
      <c r="H26" s="4">
        <v>61.316000000000003</v>
      </c>
      <c r="I26" s="4">
        <v>6.9000000000000006E-2</v>
      </c>
      <c r="J26" s="4">
        <v>1.931</v>
      </c>
      <c r="K26" s="1">
        <f t="shared" si="2"/>
        <v>16374.389162800288</v>
      </c>
      <c r="L26" s="4">
        <v>99.421000000000006</v>
      </c>
      <c r="M26" s="4">
        <f t="shared" si="3"/>
        <v>31.753495598135682</v>
      </c>
      <c r="N26" s="11"/>
      <c r="O26" s="11">
        <v>0.21153615353803656</v>
      </c>
      <c r="P26" s="4"/>
    </row>
    <row r="27" spans="1:16">
      <c r="A27" s="4" t="s">
        <v>67</v>
      </c>
      <c r="B27" s="4">
        <v>25</v>
      </c>
      <c r="C27" s="4">
        <v>32.808999999999997</v>
      </c>
      <c r="D27" s="4">
        <v>1.1339999999999999</v>
      </c>
      <c r="E27" s="1">
        <f t="shared" si="0"/>
        <v>4948.568743331246</v>
      </c>
      <c r="F27" s="4">
        <v>1.5249999999999999</v>
      </c>
      <c r="G27" s="1">
        <f t="shared" si="1"/>
        <v>12008.481800790247</v>
      </c>
      <c r="H27" s="4">
        <v>62.323</v>
      </c>
      <c r="I27" s="4">
        <v>0.05</v>
      </c>
      <c r="J27" s="4">
        <v>2.2709999999999999</v>
      </c>
      <c r="K27" s="1">
        <f t="shared" si="2"/>
        <v>19257.502738850053</v>
      </c>
      <c r="L27" s="4">
        <v>100.11199999999999</v>
      </c>
      <c r="M27" s="4">
        <f t="shared" si="3"/>
        <v>27.442976662263323</v>
      </c>
      <c r="N27" s="11"/>
      <c r="O27" s="11">
        <v>0.21153615353803656</v>
      </c>
      <c r="P27" s="4"/>
    </row>
    <row r="28" spans="1:16">
      <c r="A28" s="4" t="s">
        <v>67</v>
      </c>
      <c r="B28" s="4">
        <v>26</v>
      </c>
      <c r="C28" s="4">
        <v>33.499000000000002</v>
      </c>
      <c r="D28" s="4">
        <v>0.77400000000000002</v>
      </c>
      <c r="E28" s="1">
        <f t="shared" si="0"/>
        <v>3377.5945390991046</v>
      </c>
      <c r="F28" s="4">
        <v>0.97799999999999998</v>
      </c>
      <c r="G28" s="1">
        <f t="shared" si="1"/>
        <v>7701.1771810969585</v>
      </c>
      <c r="H28" s="4">
        <v>63.78</v>
      </c>
      <c r="I28" s="4">
        <v>2E-3</v>
      </c>
      <c r="J28" s="4">
        <v>2.29</v>
      </c>
      <c r="K28" s="1">
        <f t="shared" si="2"/>
        <v>19418.617909276363</v>
      </c>
      <c r="L28" s="4">
        <v>101.32299999999999</v>
      </c>
      <c r="M28" s="4">
        <f t="shared" si="3"/>
        <v>27.851528384279476</v>
      </c>
      <c r="N28" s="11"/>
      <c r="O28" s="11">
        <v>0.21153615353803656</v>
      </c>
      <c r="P28" s="4"/>
    </row>
    <row r="29" spans="1:16">
      <c r="A29" s="1" t="s">
        <v>69</v>
      </c>
      <c r="B29" s="1">
        <v>27</v>
      </c>
      <c r="C29" s="1">
        <v>33.792999999999999</v>
      </c>
      <c r="D29" s="1">
        <v>0.185</v>
      </c>
      <c r="E29" s="1">
        <f t="shared" si="0"/>
        <v>807.30618828596164</v>
      </c>
      <c r="F29" s="1">
        <v>0.45600000000000002</v>
      </c>
      <c r="G29" s="1">
        <f t="shared" si="1"/>
        <v>3590.7329187936743</v>
      </c>
      <c r="H29" s="1">
        <v>64.989999999999995</v>
      </c>
      <c r="I29" s="1">
        <v>0</v>
      </c>
      <c r="J29" s="1">
        <v>1.4350000000000001</v>
      </c>
      <c r="K29" s="1">
        <f t="shared" si="2"/>
        <v>12168.435240092394</v>
      </c>
      <c r="L29" s="1">
        <v>100.85899999999999</v>
      </c>
      <c r="M29" s="4">
        <f t="shared" si="3"/>
        <v>45.289198606271775</v>
      </c>
      <c r="N29" s="12"/>
      <c r="O29" s="12">
        <v>0.21153615353803656</v>
      </c>
      <c r="P29" s="1" t="s">
        <v>70</v>
      </c>
    </row>
    <row r="30" spans="1:16">
      <c r="A30" s="1" t="s">
        <v>69</v>
      </c>
      <c r="B30" s="1">
        <v>28</v>
      </c>
      <c r="C30" s="1">
        <v>34.003</v>
      </c>
      <c r="D30" s="1">
        <v>0.16</v>
      </c>
      <c r="E30" s="1">
        <f t="shared" si="0"/>
        <v>698.21075743650738</v>
      </c>
      <c r="F30" s="1">
        <v>0.40699999999999997</v>
      </c>
      <c r="G30" s="1">
        <f t="shared" si="1"/>
        <v>3204.8866183092659</v>
      </c>
      <c r="H30" s="1">
        <v>65.412000000000006</v>
      </c>
      <c r="I30" s="1">
        <v>0</v>
      </c>
      <c r="J30" s="1">
        <v>1.4239999999999999</v>
      </c>
      <c r="K30" s="1">
        <f t="shared" si="2"/>
        <v>12075.158036161372</v>
      </c>
      <c r="L30" s="1">
        <v>101.40600000000001</v>
      </c>
      <c r="M30" s="4">
        <f t="shared" si="3"/>
        <v>45.93539325842697</v>
      </c>
      <c r="N30">
        <v>5.8038660779700422</v>
      </c>
      <c r="O30" s="12">
        <v>0.21153615353803656</v>
      </c>
    </row>
    <row r="31" spans="1:16">
      <c r="A31" s="1" t="s">
        <v>69</v>
      </c>
      <c r="B31" s="1">
        <v>29</v>
      </c>
      <c r="C31" s="1">
        <v>33.697000000000003</v>
      </c>
      <c r="D31" s="1">
        <v>0.15</v>
      </c>
      <c r="E31" s="1">
        <f t="shared" si="0"/>
        <v>654.57258509672556</v>
      </c>
      <c r="F31" s="1">
        <v>0.23599999999999999</v>
      </c>
      <c r="G31" s="1">
        <f t="shared" si="1"/>
        <v>1858.3617737616385</v>
      </c>
      <c r="H31" s="1">
        <v>65.230999999999995</v>
      </c>
      <c r="I31" s="1">
        <v>2E-3</v>
      </c>
      <c r="J31" s="1">
        <v>1.468</v>
      </c>
      <c r="K31" s="1">
        <f t="shared" si="2"/>
        <v>12448.266851885459</v>
      </c>
      <c r="L31" s="1">
        <v>100.78400000000001</v>
      </c>
      <c r="M31" s="4">
        <f t="shared" si="3"/>
        <v>44.435286103542232</v>
      </c>
      <c r="N31" s="12"/>
      <c r="O31" s="12">
        <v>0.21153615353803656</v>
      </c>
    </row>
    <row r="32" spans="1:16">
      <c r="A32" s="4" t="s">
        <v>71</v>
      </c>
      <c r="B32" s="4">
        <v>30</v>
      </c>
      <c r="C32" s="4">
        <v>33.911999999999999</v>
      </c>
      <c r="D32" s="4">
        <v>0.184</v>
      </c>
      <c r="E32" s="1">
        <f t="shared" si="0"/>
        <v>802.9423710519834</v>
      </c>
      <c r="F32" s="4">
        <v>0.434</v>
      </c>
      <c r="G32" s="1">
        <f t="shared" si="1"/>
        <v>3417.4958042904709</v>
      </c>
      <c r="H32" s="4">
        <v>65.251999999999995</v>
      </c>
      <c r="I32" s="4">
        <v>0</v>
      </c>
      <c r="J32" s="4">
        <v>1.579</v>
      </c>
      <c r="K32" s="1">
        <f t="shared" si="2"/>
        <v>13389.518637007588</v>
      </c>
      <c r="L32" s="4">
        <v>101.361</v>
      </c>
      <c r="M32" s="4">
        <f t="shared" si="3"/>
        <v>41.324889170360983</v>
      </c>
      <c r="N32">
        <v>5.4118901008071134</v>
      </c>
      <c r="O32" s="11">
        <v>0.21153615353803656</v>
      </c>
      <c r="P32" s="4" t="s">
        <v>72</v>
      </c>
    </row>
    <row r="33" spans="1:16">
      <c r="A33" s="4" t="s">
        <v>71</v>
      </c>
      <c r="B33" s="4">
        <v>31</v>
      </c>
      <c r="C33" s="4">
        <v>34.335000000000001</v>
      </c>
      <c r="D33" s="4">
        <v>0.17</v>
      </c>
      <c r="E33" s="1">
        <f t="shared" si="0"/>
        <v>741.84892977628908</v>
      </c>
      <c r="F33" s="4">
        <v>0.41</v>
      </c>
      <c r="G33" s="1">
        <f t="shared" si="1"/>
        <v>3228.5098611960666</v>
      </c>
      <c r="H33" s="4">
        <v>65.566999999999993</v>
      </c>
      <c r="I33" s="4">
        <v>3.0000000000000001E-3</v>
      </c>
      <c r="J33" s="4">
        <v>1.5549999999999999</v>
      </c>
      <c r="K33" s="1">
        <f t="shared" si="2"/>
        <v>13186.004737521724</v>
      </c>
      <c r="L33" s="4">
        <v>102.04</v>
      </c>
      <c r="M33" s="4">
        <f t="shared" si="3"/>
        <v>42.165273311897103</v>
      </c>
      <c r="N33" s="11"/>
      <c r="O33" s="11">
        <v>0.21153615353803656</v>
      </c>
      <c r="P33" s="4" t="s">
        <v>73</v>
      </c>
    </row>
    <row r="34" spans="1:16">
      <c r="A34" s="4" t="s">
        <v>71</v>
      </c>
      <c r="B34" s="4">
        <v>32</v>
      </c>
      <c r="C34" s="4">
        <v>33.985999999999997</v>
      </c>
      <c r="D34" s="4">
        <v>0.193</v>
      </c>
      <c r="E34" s="1">
        <f t="shared" si="0"/>
        <v>842.21672615778698</v>
      </c>
      <c r="F34" s="4">
        <v>0.2</v>
      </c>
      <c r="G34" s="1">
        <f t="shared" si="1"/>
        <v>1574.8828591200327</v>
      </c>
      <c r="H34" s="4">
        <v>65.578999999999994</v>
      </c>
      <c r="I34" s="4">
        <v>0</v>
      </c>
      <c r="J34" s="4">
        <v>1.6020000000000001</v>
      </c>
      <c r="K34" s="1">
        <f t="shared" si="2"/>
        <v>13584.552790681544</v>
      </c>
      <c r="L34" s="4">
        <v>101.56</v>
      </c>
      <c r="M34" s="4">
        <f t="shared" si="3"/>
        <v>40.935705368289632</v>
      </c>
      <c r="N34">
        <v>5.7005042597882039</v>
      </c>
      <c r="O34" s="11">
        <v>0.21153615353803656</v>
      </c>
      <c r="P34" s="4"/>
    </row>
    <row r="35" spans="1:16">
      <c r="A35" s="1" t="s">
        <v>74</v>
      </c>
      <c r="B35" s="1">
        <v>33</v>
      </c>
      <c r="C35" s="1">
        <v>33.680999999999997</v>
      </c>
      <c r="D35" s="1">
        <v>0.58099999999999996</v>
      </c>
      <c r="E35" s="1">
        <f t="shared" si="0"/>
        <v>2535.3778129413172</v>
      </c>
      <c r="F35" s="1">
        <v>1.2030000000000001</v>
      </c>
      <c r="G35" s="1">
        <f t="shared" si="1"/>
        <v>9472.9203976069966</v>
      </c>
      <c r="H35" s="1">
        <v>63.746000000000002</v>
      </c>
      <c r="I35" s="1">
        <v>3.2000000000000001E-2</v>
      </c>
      <c r="J35" s="1">
        <v>1.645</v>
      </c>
      <c r="K35" s="1">
        <f t="shared" si="2"/>
        <v>13949.181860593721</v>
      </c>
      <c r="L35" s="1">
        <v>100.88800000000001</v>
      </c>
      <c r="M35" s="4">
        <f t="shared" si="3"/>
        <v>38.751367781155018</v>
      </c>
      <c r="N35" s="12"/>
      <c r="O35" s="12">
        <v>0.21153615353803656</v>
      </c>
      <c r="P35" s="1" t="s">
        <v>75</v>
      </c>
    </row>
    <row r="36" spans="1:16">
      <c r="A36" s="1" t="s">
        <v>74</v>
      </c>
      <c r="B36" s="1">
        <v>34</v>
      </c>
      <c r="C36" s="1">
        <v>33.798999999999999</v>
      </c>
      <c r="D36" s="1">
        <v>0.56100000000000005</v>
      </c>
      <c r="E36" s="1">
        <f t="shared" si="0"/>
        <v>2448.1014682617542</v>
      </c>
      <c r="F36" s="1">
        <v>1.1819999999999999</v>
      </c>
      <c r="G36" s="1">
        <f t="shared" si="1"/>
        <v>9307.5576973993921</v>
      </c>
      <c r="H36" s="1">
        <v>63.95</v>
      </c>
      <c r="I36" s="1">
        <v>2.7E-2</v>
      </c>
      <c r="J36" s="1">
        <v>1.635</v>
      </c>
      <c r="K36" s="1">
        <f t="shared" si="2"/>
        <v>13864.384402474609</v>
      </c>
      <c r="L36" s="1">
        <v>101.154</v>
      </c>
      <c r="M36" s="4">
        <f t="shared" si="3"/>
        <v>39.113149847094803</v>
      </c>
      <c r="N36">
        <v>5.3679488447686481</v>
      </c>
      <c r="O36" s="12">
        <v>0.21153615353803656</v>
      </c>
      <c r="P36" s="1" t="s">
        <v>76</v>
      </c>
    </row>
    <row r="37" spans="1:16">
      <c r="A37" s="1" t="s">
        <v>74</v>
      </c>
      <c r="B37" s="1">
        <v>35</v>
      </c>
      <c r="C37" s="1">
        <v>33.956000000000003</v>
      </c>
      <c r="D37" s="1">
        <v>0.42</v>
      </c>
      <c r="E37" s="1">
        <f t="shared" si="0"/>
        <v>1832.8032382708318</v>
      </c>
      <c r="F37" s="1">
        <v>0.62</v>
      </c>
      <c r="G37" s="1">
        <f t="shared" si="1"/>
        <v>4882.1368632721005</v>
      </c>
      <c r="H37" s="1">
        <v>64.433000000000007</v>
      </c>
      <c r="I37" s="1">
        <v>0.02</v>
      </c>
      <c r="J37" s="1">
        <v>1.895</v>
      </c>
      <c r="K37" s="1">
        <f t="shared" si="2"/>
        <v>16069.118313571489</v>
      </c>
      <c r="L37" s="1">
        <v>101.34399999999999</v>
      </c>
      <c r="M37" s="4">
        <f t="shared" si="3"/>
        <v>34.001583113456469</v>
      </c>
      <c r="N37" s="12"/>
      <c r="O37" s="12">
        <v>0.21153615353803656</v>
      </c>
      <c r="P37" s="1"/>
    </row>
    <row r="38" spans="1:16">
      <c r="A38" s="4" t="s">
        <v>77</v>
      </c>
      <c r="B38" s="4">
        <v>36</v>
      </c>
      <c r="C38" s="4">
        <v>33.465000000000003</v>
      </c>
      <c r="D38" s="4">
        <v>0.79500000000000004</v>
      </c>
      <c r="E38" s="1">
        <f t="shared" si="0"/>
        <v>3469.2347010126464</v>
      </c>
      <c r="F38" s="4">
        <v>1.2230000000000001</v>
      </c>
      <c r="G38" s="1">
        <f t="shared" si="1"/>
        <v>9630.4086835189992</v>
      </c>
      <c r="H38" s="4">
        <v>63.325000000000003</v>
      </c>
      <c r="I38" s="4">
        <v>2.5999999999999999E-2</v>
      </c>
      <c r="J38" s="4">
        <v>1.9510000000000001</v>
      </c>
      <c r="K38" s="1">
        <f t="shared" si="2"/>
        <v>16543.98407903851</v>
      </c>
      <c r="L38" s="4">
        <v>100.785</v>
      </c>
      <c r="M38" s="4">
        <f t="shared" si="3"/>
        <v>32.457713992824196</v>
      </c>
      <c r="N38">
        <v>4.9135563107325879</v>
      </c>
      <c r="O38" s="11">
        <v>0.21153615353803656</v>
      </c>
      <c r="P38" s="4" t="s">
        <v>78</v>
      </c>
    </row>
    <row r="39" spans="1:16">
      <c r="A39" s="4" t="s">
        <v>77</v>
      </c>
      <c r="B39" s="4">
        <v>37</v>
      </c>
      <c r="C39" s="4">
        <v>33.249000000000002</v>
      </c>
      <c r="D39" s="4">
        <v>0.84299999999999997</v>
      </c>
      <c r="E39" s="1">
        <f t="shared" si="0"/>
        <v>3678.6979282435982</v>
      </c>
      <c r="F39" s="4">
        <v>0.86799999999999999</v>
      </c>
      <c r="G39" s="1">
        <f t="shared" si="1"/>
        <v>6834.9916085809418</v>
      </c>
      <c r="H39" s="4">
        <v>64.114999999999995</v>
      </c>
      <c r="I39" s="4">
        <v>1.7999999999999999E-2</v>
      </c>
      <c r="J39" s="4">
        <v>1.6890000000000001</v>
      </c>
      <c r="K39" s="1">
        <f t="shared" si="2"/>
        <v>14322.290676317809</v>
      </c>
      <c r="L39" s="4">
        <v>100.782</v>
      </c>
      <c r="M39" s="4">
        <f t="shared" si="3"/>
        <v>37.960331557134396</v>
      </c>
      <c r="N39">
        <v>4.8151878171006501</v>
      </c>
      <c r="O39" s="11">
        <v>0.21153615353803656</v>
      </c>
      <c r="P39" s="4"/>
    </row>
    <row r="40" spans="1:16">
      <c r="A40" s="4" t="s">
        <v>77</v>
      </c>
      <c r="B40" s="4">
        <v>38</v>
      </c>
      <c r="C40" s="4">
        <v>33.406999999999996</v>
      </c>
      <c r="D40" s="4">
        <v>0.82599999999999996</v>
      </c>
      <c r="E40" s="1">
        <f t="shared" si="0"/>
        <v>3604.5130352659694</v>
      </c>
      <c r="F40" s="4">
        <v>0.81399999999999995</v>
      </c>
      <c r="G40" s="1">
        <f t="shared" si="1"/>
        <v>6409.7732366185319</v>
      </c>
      <c r="H40" s="4">
        <v>64.143000000000001</v>
      </c>
      <c r="I40" s="4">
        <v>0</v>
      </c>
      <c r="J40" s="4">
        <v>1.746</v>
      </c>
      <c r="K40" s="1">
        <f t="shared" si="2"/>
        <v>14805.63618759674</v>
      </c>
      <c r="L40" s="4">
        <v>100.93600000000001</v>
      </c>
      <c r="M40" s="4">
        <f t="shared" si="3"/>
        <v>36.737113402061858</v>
      </c>
      <c r="N40" s="11"/>
      <c r="O40" s="11">
        <v>0.21153615353803656</v>
      </c>
      <c r="P40" s="4"/>
    </row>
    <row r="41" spans="1:16">
      <c r="E41" s="1"/>
      <c r="G41" s="1"/>
      <c r="K41" s="1"/>
      <c r="N41" s="12"/>
      <c r="O41" s="12">
        <v>0.21153615353803656</v>
      </c>
      <c r="P41" s="2" t="s">
        <v>79</v>
      </c>
    </row>
    <row r="42" spans="1:16">
      <c r="A42" s="1" t="s">
        <v>80</v>
      </c>
      <c r="B42" s="1">
        <v>40</v>
      </c>
      <c r="C42" s="1">
        <v>33.390999999999998</v>
      </c>
      <c r="D42" s="1">
        <v>0.66500000000000004</v>
      </c>
      <c r="E42" s="1">
        <f t="shared" si="0"/>
        <v>2901.9384605954838</v>
      </c>
      <c r="F42" s="1">
        <v>1.1919999999999999</v>
      </c>
      <c r="G42" s="1">
        <f t="shared" si="1"/>
        <v>9386.3018403553924</v>
      </c>
      <c r="H42" s="1">
        <v>63.293999999999997</v>
      </c>
      <c r="I42" s="1">
        <v>2.5000000000000001E-2</v>
      </c>
      <c r="J42" s="1">
        <v>1.75</v>
      </c>
      <c r="K42" s="1">
        <f t="shared" si="2"/>
        <v>14839.555170844384</v>
      </c>
      <c r="L42" s="1">
        <v>100.31699999999999</v>
      </c>
      <c r="M42" s="4">
        <f t="shared" si="3"/>
        <v>36.167999999999999</v>
      </c>
      <c r="N42" s="12"/>
      <c r="O42" s="12">
        <v>0.21153615353803656</v>
      </c>
      <c r="P42" s="2" t="s">
        <v>81</v>
      </c>
    </row>
    <row r="43" spans="1:16">
      <c r="A43" s="1" t="s">
        <v>80</v>
      </c>
      <c r="B43" s="1">
        <v>41</v>
      </c>
      <c r="C43" s="1">
        <v>32.920999999999999</v>
      </c>
      <c r="D43" s="1">
        <v>0.86599999999999999</v>
      </c>
      <c r="E43" s="1">
        <f t="shared" si="0"/>
        <v>3779.0657246250962</v>
      </c>
      <c r="F43" s="1">
        <v>1.653</v>
      </c>
      <c r="G43" s="1">
        <f t="shared" si="1"/>
        <v>13016.406830627069</v>
      </c>
      <c r="H43" s="1">
        <v>62.518000000000001</v>
      </c>
      <c r="I43" s="1">
        <v>3.2000000000000001E-2</v>
      </c>
      <c r="J43" s="1">
        <v>1.617</v>
      </c>
      <c r="K43" s="1">
        <f t="shared" si="2"/>
        <v>13711.74897786021</v>
      </c>
      <c r="L43" s="1">
        <v>99.606999999999999</v>
      </c>
      <c r="M43" s="4">
        <f t="shared" si="3"/>
        <v>38.662956091527519</v>
      </c>
      <c r="N43">
        <v>4.6364267982160072</v>
      </c>
      <c r="O43" s="12">
        <v>0.21153615353803656</v>
      </c>
    </row>
    <row r="44" spans="1:16">
      <c r="B44">
        <v>42</v>
      </c>
      <c r="C44">
        <v>33.633000000000003</v>
      </c>
      <c r="D44">
        <v>0.41399999999999998</v>
      </c>
      <c r="E44" s="1">
        <f t="shared" si="0"/>
        <v>1806.6203348669626</v>
      </c>
      <c r="F44">
        <v>0.64700000000000002</v>
      </c>
      <c r="G44" s="1">
        <f t="shared" si="1"/>
        <v>5094.7460492533055</v>
      </c>
      <c r="H44">
        <v>65.078999999999994</v>
      </c>
      <c r="I44">
        <v>0.01</v>
      </c>
      <c r="J44">
        <v>1.675</v>
      </c>
      <c r="K44" s="1">
        <f t="shared" si="2"/>
        <v>14203.574234951053</v>
      </c>
      <c r="L44">
        <v>101.458</v>
      </c>
      <c r="M44" s="4">
        <f t="shared" si="3"/>
        <v>38.853134328358202</v>
      </c>
    </row>
    <row r="45" spans="1:16">
      <c r="B45">
        <v>43</v>
      </c>
      <c r="C45">
        <v>33.802</v>
      </c>
      <c r="D45">
        <v>0.23</v>
      </c>
      <c r="E45" s="1">
        <f t="shared" si="0"/>
        <v>1003.6779638149794</v>
      </c>
      <c r="F45">
        <v>0.33200000000000002</v>
      </c>
      <c r="G45" s="1">
        <f t="shared" si="1"/>
        <v>2614.3055461392541</v>
      </c>
      <c r="H45">
        <v>65.296999999999997</v>
      </c>
      <c r="I45">
        <v>0</v>
      </c>
      <c r="J45">
        <v>1.8049999999999999</v>
      </c>
      <c r="K45" s="1">
        <f t="shared" si="2"/>
        <v>15305.941190499492</v>
      </c>
      <c r="L45">
        <v>101.46599999999999</v>
      </c>
      <c r="M45" s="4">
        <f t="shared" si="3"/>
        <v>36.175623268698061</v>
      </c>
    </row>
    <row r="46" spans="1:16">
      <c r="B46">
        <v>44</v>
      </c>
      <c r="C46">
        <v>33.457000000000001</v>
      </c>
      <c r="D46">
        <v>0.28499999999999998</v>
      </c>
      <c r="E46" s="1">
        <f t="shared" si="0"/>
        <v>1243.6879116837786</v>
      </c>
      <c r="F46">
        <v>0.435</v>
      </c>
      <c r="G46" s="1">
        <f t="shared" si="1"/>
        <v>3425.3702185860707</v>
      </c>
      <c r="H46">
        <v>64.760000000000005</v>
      </c>
      <c r="I46">
        <v>1.2999999999999999E-2</v>
      </c>
      <c r="J46">
        <v>1.7889999999999999</v>
      </c>
      <c r="K46" s="1">
        <f t="shared" si="2"/>
        <v>15170.265257508914</v>
      </c>
      <c r="L46">
        <v>100.739</v>
      </c>
      <c r="M46" s="4">
        <f t="shared" si="3"/>
        <v>36.198993851313588</v>
      </c>
    </row>
    <row r="47" spans="1:16">
      <c r="B47">
        <v>45</v>
      </c>
      <c r="C47">
        <v>33.840000000000003</v>
      </c>
      <c r="D47">
        <v>0.23</v>
      </c>
      <c r="E47" s="1">
        <f t="shared" si="0"/>
        <v>1003.6779638149794</v>
      </c>
      <c r="F47">
        <v>0.624</v>
      </c>
      <c r="G47" s="1">
        <f t="shared" si="1"/>
        <v>4913.6345204545014</v>
      </c>
      <c r="H47">
        <v>65.509</v>
      </c>
      <c r="I47">
        <v>8.9999999999999993E-3</v>
      </c>
      <c r="J47">
        <v>1.4239999999999999</v>
      </c>
      <c r="K47" s="1">
        <f t="shared" si="2"/>
        <v>12075.158036161372</v>
      </c>
      <c r="L47">
        <v>101.636</v>
      </c>
      <c r="M47" s="4">
        <f t="shared" si="3"/>
        <v>46.00351123595506</v>
      </c>
    </row>
    <row r="48" spans="1:16">
      <c r="B48">
        <v>46</v>
      </c>
      <c r="C48">
        <v>33.542999999999999</v>
      </c>
      <c r="D48">
        <v>0.217</v>
      </c>
      <c r="E48" s="1">
        <f t="shared" si="0"/>
        <v>946.94833977326311</v>
      </c>
      <c r="F48">
        <v>0.60499999999999998</v>
      </c>
      <c r="G48" s="1">
        <f t="shared" si="1"/>
        <v>4764.0206488380982</v>
      </c>
      <c r="H48">
        <v>65.338999999999999</v>
      </c>
      <c r="I48">
        <v>1.2E-2</v>
      </c>
      <c r="J48">
        <v>1.3939999999999999</v>
      </c>
      <c r="K48" s="1">
        <f t="shared" si="2"/>
        <v>11820.76566180404</v>
      </c>
      <c r="L48">
        <v>101.11</v>
      </c>
      <c r="M48" s="4">
        <f t="shared" si="3"/>
        <v>46.871592539454809</v>
      </c>
    </row>
    <row r="49" spans="1:16">
      <c r="B49">
        <v>47</v>
      </c>
      <c r="C49">
        <v>34.165999999999997</v>
      </c>
      <c r="D49">
        <v>0.32600000000000001</v>
      </c>
      <c r="E49" s="1">
        <f t="shared" si="0"/>
        <v>1422.6044182768837</v>
      </c>
      <c r="F49">
        <v>0.505</v>
      </c>
      <c r="G49" s="1">
        <f t="shared" si="1"/>
        <v>3976.5792192780823</v>
      </c>
      <c r="H49">
        <v>64.370999999999995</v>
      </c>
      <c r="I49">
        <v>1.6E-2</v>
      </c>
      <c r="J49">
        <v>1.647</v>
      </c>
      <c r="K49" s="1">
        <f t="shared" si="2"/>
        <v>13966.141352217543</v>
      </c>
      <c r="L49">
        <v>101.03100000000001</v>
      </c>
      <c r="M49" s="4">
        <f t="shared" si="3"/>
        <v>39.083788706739526</v>
      </c>
    </row>
    <row r="50" spans="1:16">
      <c r="B50">
        <v>48</v>
      </c>
      <c r="C50">
        <v>33.625999999999998</v>
      </c>
      <c r="D50">
        <v>0.39700000000000002</v>
      </c>
      <c r="E50" s="1">
        <f t="shared" si="0"/>
        <v>1732.435441889334</v>
      </c>
      <c r="F50">
        <v>0.85299999999999998</v>
      </c>
      <c r="G50" s="1">
        <f t="shared" si="1"/>
        <v>6716.8753941469386</v>
      </c>
      <c r="H50">
        <v>63.609000000000002</v>
      </c>
      <c r="I50">
        <v>7.0000000000000001E-3</v>
      </c>
      <c r="J50">
        <v>1.68</v>
      </c>
      <c r="K50" s="1">
        <f t="shared" si="2"/>
        <v>14245.972964010607</v>
      </c>
      <c r="L50">
        <v>100.172</v>
      </c>
      <c r="M50" s="4">
        <f t="shared" si="3"/>
        <v>37.862500000000004</v>
      </c>
    </row>
    <row r="51" spans="1:16">
      <c r="B51">
        <v>49</v>
      </c>
      <c r="C51">
        <v>33.472000000000001</v>
      </c>
      <c r="D51">
        <v>0.48099999999999998</v>
      </c>
      <c r="E51" s="1">
        <f t="shared" si="0"/>
        <v>2098.9960895435001</v>
      </c>
      <c r="F51">
        <v>0.90300000000000002</v>
      </c>
      <c r="G51" s="1">
        <f t="shared" si="1"/>
        <v>7110.5961089269476</v>
      </c>
      <c r="H51">
        <v>63.54</v>
      </c>
      <c r="I51">
        <v>1.0999999999999999E-2</v>
      </c>
      <c r="J51">
        <v>1.89</v>
      </c>
      <c r="K51" s="1">
        <f t="shared" si="2"/>
        <v>16026.719584511933</v>
      </c>
      <c r="L51">
        <v>100.297</v>
      </c>
      <c r="M51" s="4">
        <f t="shared" si="3"/>
        <v>33.61904761904762</v>
      </c>
    </row>
    <row r="52" spans="1:16">
      <c r="A52" s="13" t="s">
        <v>82</v>
      </c>
      <c r="B52" s="1">
        <v>50</v>
      </c>
      <c r="C52" s="1">
        <v>33.277000000000001</v>
      </c>
      <c r="D52" s="1">
        <v>0.59399999999999997</v>
      </c>
      <c r="E52" s="1">
        <f t="shared" si="0"/>
        <v>2592.107436983033</v>
      </c>
      <c r="F52" s="1">
        <v>1.2390000000000001</v>
      </c>
      <c r="G52" s="1">
        <f t="shared" si="1"/>
        <v>9756.3993122486027</v>
      </c>
      <c r="H52" s="1">
        <v>63.353000000000002</v>
      </c>
      <c r="I52" s="1">
        <v>8.9999999999999993E-3</v>
      </c>
      <c r="J52" s="1">
        <v>1.653</v>
      </c>
      <c r="K52" s="1">
        <f t="shared" si="2"/>
        <v>14017.019827089009</v>
      </c>
      <c r="L52" s="1">
        <v>100.125</v>
      </c>
      <c r="M52" s="4">
        <f t="shared" si="3"/>
        <v>38.326073805202661</v>
      </c>
      <c r="O52" s="1">
        <v>0.21153615353803656</v>
      </c>
      <c r="P52" s="1" t="s">
        <v>83</v>
      </c>
    </row>
    <row r="53" spans="1:16">
      <c r="A53" s="13" t="s">
        <v>82</v>
      </c>
      <c r="B53" s="1">
        <v>51</v>
      </c>
      <c r="C53" s="1">
        <v>33.314</v>
      </c>
      <c r="D53" s="1">
        <v>0.53100000000000003</v>
      </c>
      <c r="E53" s="1">
        <f t="shared" si="0"/>
        <v>2317.1869512424091</v>
      </c>
      <c r="F53" s="1">
        <v>1.0880000000000001</v>
      </c>
      <c r="G53" s="1">
        <f t="shared" si="1"/>
        <v>8567.3627536129788</v>
      </c>
      <c r="H53" s="1">
        <v>63.908999999999999</v>
      </c>
      <c r="I53" s="1">
        <v>1.2E-2</v>
      </c>
      <c r="J53" s="1">
        <v>1.704</v>
      </c>
      <c r="K53" s="1">
        <f t="shared" si="2"/>
        <v>14449.486863496473</v>
      </c>
      <c r="L53" s="1">
        <v>100.55800000000001</v>
      </c>
      <c r="M53" s="4">
        <f t="shared" si="3"/>
        <v>37.505281690140848</v>
      </c>
      <c r="N53" s="1"/>
      <c r="O53" s="1">
        <v>0.21153615353803656</v>
      </c>
    </row>
    <row r="54" spans="1:16">
      <c r="A54" s="13" t="s">
        <v>82</v>
      </c>
      <c r="B54" s="1">
        <v>52</v>
      </c>
      <c r="C54" s="1">
        <v>33.597999999999999</v>
      </c>
      <c r="D54" s="1">
        <v>0.47599999999999998</v>
      </c>
      <c r="E54" s="1">
        <f t="shared" si="0"/>
        <v>2077.1770033736093</v>
      </c>
      <c r="F54" s="1">
        <v>0.94699999999999995</v>
      </c>
      <c r="G54" s="1">
        <f t="shared" si="1"/>
        <v>7457.0703379333536</v>
      </c>
      <c r="H54" s="1">
        <v>64.260000000000005</v>
      </c>
      <c r="I54" s="1">
        <v>1.4999999999999999E-2</v>
      </c>
      <c r="J54" s="1">
        <v>1.827</v>
      </c>
      <c r="K54" s="1">
        <f t="shared" si="2"/>
        <v>15492.495598361536</v>
      </c>
      <c r="L54" s="1">
        <v>101.123</v>
      </c>
      <c r="M54" s="4">
        <f t="shared" si="3"/>
        <v>35.172413793103452</v>
      </c>
      <c r="N54">
        <v>5.4613240138505716</v>
      </c>
      <c r="O54" s="12">
        <v>0.21153615353803656</v>
      </c>
    </row>
    <row r="55" spans="1:16">
      <c r="A55" s="13" t="s">
        <v>82</v>
      </c>
      <c r="B55" s="1">
        <v>53</v>
      </c>
      <c r="C55" s="1">
        <v>32.704000000000001</v>
      </c>
      <c r="D55" s="1">
        <v>1.03</v>
      </c>
      <c r="E55" s="1">
        <f t="shared" si="0"/>
        <v>4494.7317509975164</v>
      </c>
      <c r="F55" s="1">
        <v>1.5129999999999999</v>
      </c>
      <c r="G55" s="1">
        <f t="shared" si="1"/>
        <v>11913.988829243046</v>
      </c>
      <c r="H55" s="1">
        <v>63.036999999999999</v>
      </c>
      <c r="I55" s="1">
        <v>3.9E-2</v>
      </c>
      <c r="J55" s="1">
        <v>1.907</v>
      </c>
      <c r="K55" s="1">
        <f t="shared" si="2"/>
        <v>16170.875263314423</v>
      </c>
      <c r="L55" s="1">
        <v>100.23</v>
      </c>
      <c r="M55" s="4">
        <f t="shared" si="3"/>
        <v>33.055584687991612</v>
      </c>
      <c r="N55" s="12"/>
      <c r="O55" s="12">
        <v>0.21153615353803656</v>
      </c>
    </row>
    <row r="56" spans="1:16">
      <c r="B56">
        <v>54</v>
      </c>
      <c r="C56">
        <v>33.39</v>
      </c>
      <c r="D56">
        <v>0.61899999999999999</v>
      </c>
      <c r="E56" s="1">
        <f t="shared" si="0"/>
        <v>2701.2028678324878</v>
      </c>
      <c r="F56">
        <v>1.155</v>
      </c>
      <c r="G56" s="1">
        <f t="shared" si="1"/>
        <v>9094.948511418188</v>
      </c>
      <c r="H56">
        <v>63.624000000000002</v>
      </c>
      <c r="I56">
        <v>2.7E-2</v>
      </c>
      <c r="J56">
        <v>1.504</v>
      </c>
      <c r="K56" s="1">
        <f t="shared" si="2"/>
        <v>12753.537701114259</v>
      </c>
      <c r="L56">
        <v>100.319</v>
      </c>
      <c r="M56" s="4">
        <f t="shared" si="3"/>
        <v>42.303191489361701</v>
      </c>
    </row>
    <row r="57" spans="1:16">
      <c r="B57">
        <v>55</v>
      </c>
      <c r="C57">
        <v>33.456000000000003</v>
      </c>
      <c r="D57">
        <v>0.60899999999999999</v>
      </c>
      <c r="E57" s="1">
        <f t="shared" si="0"/>
        <v>2657.5646954927061</v>
      </c>
      <c r="F57">
        <v>1.093</v>
      </c>
      <c r="G57" s="1">
        <f t="shared" si="1"/>
        <v>8606.7348250909781</v>
      </c>
      <c r="H57">
        <v>64.495999999999995</v>
      </c>
      <c r="I57">
        <v>2.7E-2</v>
      </c>
      <c r="J57">
        <v>1.552</v>
      </c>
      <c r="K57" s="1">
        <f t="shared" si="2"/>
        <v>13160.56550008599</v>
      </c>
      <c r="L57">
        <v>101.233</v>
      </c>
      <c r="M57" s="4">
        <f t="shared" si="3"/>
        <v>41.556701030927833</v>
      </c>
    </row>
    <row r="58" spans="1:16">
      <c r="B58">
        <v>56</v>
      </c>
      <c r="C58">
        <v>33.677999999999997</v>
      </c>
      <c r="D58">
        <v>0.371</v>
      </c>
      <c r="E58" s="1">
        <f t="shared" si="0"/>
        <v>1618.9761938059014</v>
      </c>
      <c r="F58">
        <v>0.61499999999999999</v>
      </c>
      <c r="G58" s="1">
        <f t="shared" si="1"/>
        <v>4842.7647917941003</v>
      </c>
      <c r="H58">
        <v>65.17</v>
      </c>
      <c r="I58">
        <v>8.0000000000000002E-3</v>
      </c>
      <c r="J58">
        <v>1.631</v>
      </c>
      <c r="K58" s="1">
        <f t="shared" si="2"/>
        <v>13830.465419226965</v>
      </c>
      <c r="L58">
        <v>101.473</v>
      </c>
      <c r="M58" s="4">
        <f t="shared" si="3"/>
        <v>39.957081545064376</v>
      </c>
    </row>
    <row r="59" spans="1:16">
      <c r="B59">
        <v>57</v>
      </c>
      <c r="C59">
        <v>32.426000000000002</v>
      </c>
      <c r="D59">
        <v>0.99</v>
      </c>
      <c r="E59" s="1">
        <f t="shared" si="0"/>
        <v>4320.1790616383896</v>
      </c>
      <c r="F59">
        <v>1.35</v>
      </c>
      <c r="G59" s="1">
        <f t="shared" si="1"/>
        <v>10630.45929906022</v>
      </c>
      <c r="H59">
        <v>61.7</v>
      </c>
      <c r="I59">
        <v>7.9000000000000001E-2</v>
      </c>
      <c r="J59">
        <v>2.63</v>
      </c>
      <c r="K59" s="1">
        <f t="shared" si="2"/>
        <v>22301.73148532613</v>
      </c>
      <c r="L59">
        <v>99.174999999999997</v>
      </c>
      <c r="M59" s="4">
        <f t="shared" si="3"/>
        <v>23.460076045627378</v>
      </c>
    </row>
    <row r="60" spans="1:16">
      <c r="A60" s="2" t="s">
        <v>84</v>
      </c>
      <c r="B60" s="1">
        <v>58</v>
      </c>
      <c r="C60" s="1">
        <v>33.042000000000002</v>
      </c>
      <c r="D60" s="1">
        <v>0.71899999999999997</v>
      </c>
      <c r="E60" s="1">
        <f t="shared" si="0"/>
        <v>3137.5845912303048</v>
      </c>
      <c r="F60" s="1">
        <v>1.0229999999999999</v>
      </c>
      <c r="G60" s="1">
        <f t="shared" si="1"/>
        <v>8055.5258243989656</v>
      </c>
      <c r="H60" s="1">
        <v>63.085999999999999</v>
      </c>
      <c r="I60" s="1">
        <v>0.03</v>
      </c>
      <c r="J60" s="1">
        <v>2.431</v>
      </c>
      <c r="K60" s="1">
        <f t="shared" si="2"/>
        <v>20614.262068755826</v>
      </c>
      <c r="L60" s="1">
        <v>100.331</v>
      </c>
      <c r="M60" s="1">
        <f t="shared" si="3"/>
        <v>25.950637597696421</v>
      </c>
      <c r="N60" s="12"/>
      <c r="O60" s="12">
        <v>0.21153615353803656</v>
      </c>
      <c r="P60" s="2" t="s">
        <v>85</v>
      </c>
    </row>
    <row r="61" spans="1:16">
      <c r="A61" s="2" t="s">
        <v>84</v>
      </c>
      <c r="B61" s="1">
        <v>59</v>
      </c>
      <c r="C61" s="1">
        <v>33.436999999999998</v>
      </c>
      <c r="D61" s="1">
        <v>0.67400000000000004</v>
      </c>
      <c r="E61" s="1">
        <f t="shared" si="0"/>
        <v>2941.2128157012871</v>
      </c>
      <c r="F61" s="1">
        <v>1.2010000000000001</v>
      </c>
      <c r="G61" s="1">
        <f t="shared" si="1"/>
        <v>9457.1715690157962</v>
      </c>
      <c r="H61" s="1">
        <v>63.768000000000001</v>
      </c>
      <c r="I61" s="1">
        <v>2.5000000000000001E-2</v>
      </c>
      <c r="J61" s="1">
        <v>1.9590000000000001</v>
      </c>
      <c r="K61" s="1">
        <f t="shared" si="2"/>
        <v>16611.822045533798</v>
      </c>
      <c r="L61" s="1">
        <v>101.06399999999999</v>
      </c>
      <c r="M61" s="1">
        <f t="shared" si="3"/>
        <v>32.551301684532923</v>
      </c>
      <c r="N61" s="12"/>
      <c r="O61" s="12">
        <v>0.21153615353803656</v>
      </c>
      <c r="P61" s="2" t="s">
        <v>86</v>
      </c>
    </row>
    <row r="62" spans="1:16">
      <c r="A62" s="2" t="s">
        <v>84</v>
      </c>
      <c r="B62" s="1">
        <v>60</v>
      </c>
      <c r="C62" s="1">
        <v>33.692</v>
      </c>
      <c r="D62" s="1">
        <v>0.60899999999999999</v>
      </c>
      <c r="E62" s="1">
        <f t="shared" si="0"/>
        <v>2657.5646954927061</v>
      </c>
      <c r="F62" s="1">
        <v>0.60899999999999999</v>
      </c>
      <c r="G62" s="1">
        <f t="shared" si="1"/>
        <v>4795.518306020499</v>
      </c>
      <c r="H62" s="1">
        <v>64.489999999999995</v>
      </c>
      <c r="I62" s="1">
        <v>7.0000000000000001E-3</v>
      </c>
      <c r="J62" s="1">
        <v>1.8320000000000001</v>
      </c>
      <c r="K62" s="1">
        <f t="shared" si="2"/>
        <v>15534.894327421092</v>
      </c>
      <c r="L62" s="1">
        <v>101.239</v>
      </c>
      <c r="M62" s="1">
        <f t="shared" si="3"/>
        <v>35.201965065502179</v>
      </c>
      <c r="N62">
        <v>4.8825976985236821</v>
      </c>
      <c r="O62" s="12">
        <v>0.21153615353803656</v>
      </c>
    </row>
    <row r="63" spans="1:16">
      <c r="A63" s="2" t="s">
        <v>84</v>
      </c>
      <c r="B63" s="1">
        <v>61</v>
      </c>
      <c r="C63" s="1">
        <v>34.11</v>
      </c>
      <c r="D63" s="1">
        <v>0.435</v>
      </c>
      <c r="E63" s="1">
        <f t="shared" si="0"/>
        <v>1898.2604967805044</v>
      </c>
      <c r="F63" s="1">
        <v>0.78600000000000003</v>
      </c>
      <c r="G63" s="1">
        <f t="shared" si="1"/>
        <v>6189.2896363417285</v>
      </c>
      <c r="H63" s="1">
        <v>64.766000000000005</v>
      </c>
      <c r="I63" s="1">
        <v>2.1000000000000001E-2</v>
      </c>
      <c r="J63" s="1">
        <v>1.9379999999999999</v>
      </c>
      <c r="K63" s="1">
        <f t="shared" si="2"/>
        <v>16433.747383483664</v>
      </c>
      <c r="L63" s="1">
        <v>102.056</v>
      </c>
      <c r="M63" s="1">
        <f t="shared" si="3"/>
        <v>33.418988648090817</v>
      </c>
      <c r="N63" s="12"/>
      <c r="O63" s="12">
        <v>0.21153615353803656</v>
      </c>
    </row>
    <row r="64" spans="1:16">
      <c r="B64">
        <v>62</v>
      </c>
      <c r="C64">
        <v>33.343000000000004</v>
      </c>
      <c r="D64">
        <v>0.67500000000000004</v>
      </c>
      <c r="E64" s="1">
        <f t="shared" si="0"/>
        <v>2945.5766329352655</v>
      </c>
      <c r="F64">
        <v>0.69499999999999995</v>
      </c>
      <c r="G64" s="1">
        <f t="shared" si="1"/>
        <v>5472.7179354421132</v>
      </c>
      <c r="H64">
        <v>64.599000000000004</v>
      </c>
      <c r="I64">
        <v>1.4E-2</v>
      </c>
      <c r="J64">
        <v>1.6839999999999999</v>
      </c>
      <c r="K64" s="1">
        <f t="shared" si="2"/>
        <v>14279.891947258251</v>
      </c>
      <c r="L64">
        <v>101.01</v>
      </c>
      <c r="M64" s="4">
        <f t="shared" si="3"/>
        <v>38.360451306413303</v>
      </c>
    </row>
    <row r="65" spans="1:16">
      <c r="B65">
        <v>63</v>
      </c>
      <c r="C65">
        <v>33.725000000000001</v>
      </c>
      <c r="D65">
        <v>0.68400000000000005</v>
      </c>
      <c r="E65" s="1">
        <f t="shared" si="0"/>
        <v>2984.8509880410697</v>
      </c>
      <c r="F65">
        <v>0.71399999999999997</v>
      </c>
      <c r="G65" s="1">
        <f t="shared" si="1"/>
        <v>5622.3318070585156</v>
      </c>
      <c r="H65">
        <v>64.135000000000005</v>
      </c>
      <c r="I65">
        <v>1E-3</v>
      </c>
      <c r="J65">
        <v>1.6859999999999999</v>
      </c>
      <c r="K65" s="1">
        <f t="shared" si="2"/>
        <v>14296.851438882073</v>
      </c>
      <c r="L65">
        <v>100.94499999999999</v>
      </c>
      <c r="M65" s="4">
        <f t="shared" si="3"/>
        <v>38.039739027283517</v>
      </c>
    </row>
    <row r="66" spans="1:16">
      <c r="B66">
        <v>64</v>
      </c>
      <c r="C66">
        <v>32.884</v>
      </c>
      <c r="D66">
        <v>1.1439999999999999</v>
      </c>
      <c r="E66" s="1">
        <f t="shared" si="0"/>
        <v>4992.2069156710277</v>
      </c>
      <c r="F66">
        <v>1.5089999999999999</v>
      </c>
      <c r="G66" s="1">
        <f t="shared" si="1"/>
        <v>11882.491172060645</v>
      </c>
      <c r="H66">
        <v>62.722000000000001</v>
      </c>
      <c r="I66">
        <v>5.3999999999999999E-2</v>
      </c>
      <c r="J66">
        <v>2.14</v>
      </c>
      <c r="K66" s="1">
        <f t="shared" si="2"/>
        <v>18146.656037489705</v>
      </c>
      <c r="L66">
        <v>100.453</v>
      </c>
      <c r="M66" s="4">
        <f t="shared" si="3"/>
        <v>29.309345794392524</v>
      </c>
    </row>
    <row r="67" spans="1:16">
      <c r="B67">
        <v>65</v>
      </c>
      <c r="C67">
        <v>33.726999999999997</v>
      </c>
      <c r="D67">
        <v>0.32400000000000001</v>
      </c>
      <c r="E67" s="1">
        <f t="shared" si="0"/>
        <v>1413.8767838089275</v>
      </c>
      <c r="F67">
        <v>0.72599999999999998</v>
      </c>
      <c r="G67" s="1">
        <f t="shared" si="1"/>
        <v>5716.8247786057182</v>
      </c>
      <c r="H67">
        <v>64.692999999999998</v>
      </c>
      <c r="I67">
        <v>5.0000000000000001E-3</v>
      </c>
      <c r="J67">
        <v>1.6160000000000001</v>
      </c>
      <c r="K67" s="1">
        <f t="shared" si="2"/>
        <v>13703.2692320483</v>
      </c>
      <c r="L67">
        <v>101.09099999999999</v>
      </c>
      <c r="M67" s="4">
        <f t="shared" si="3"/>
        <v>40.032797029702969</v>
      </c>
    </row>
    <row r="68" spans="1:16">
      <c r="B68">
        <v>66</v>
      </c>
      <c r="C68">
        <v>33.908999999999999</v>
      </c>
      <c r="D68">
        <v>0.35699999999999998</v>
      </c>
      <c r="E68" s="1">
        <f t="shared" ref="E68:E89" si="4">((2*30.97)/(2*30.97+5*15.99999))*D68*10000</f>
        <v>1557.882752530207</v>
      </c>
      <c r="F68">
        <v>0.85399999999999998</v>
      </c>
      <c r="G68" s="1">
        <f t="shared" ref="G68:G89" si="5">((2*88.91)/(2*88.91+3*15.99999))*F68*10000</f>
        <v>6724.7498084425397</v>
      </c>
      <c r="H68">
        <v>64.167000000000002</v>
      </c>
      <c r="I68">
        <v>1.7000000000000001E-2</v>
      </c>
      <c r="J68">
        <v>1.544</v>
      </c>
      <c r="K68" s="1">
        <f t="shared" ref="K68:K89" si="6">(178.49/(178.49+15.9999*2))*10000*J68</f>
        <v>13092.727533590702</v>
      </c>
      <c r="L68">
        <v>100.848</v>
      </c>
      <c r="M68" s="4">
        <f t="shared" ref="M68:M89" si="7">H68/J68</f>
        <v>41.558937823834199</v>
      </c>
    </row>
    <row r="69" spans="1:16">
      <c r="B69">
        <v>67</v>
      </c>
      <c r="C69">
        <v>33.521000000000001</v>
      </c>
      <c r="D69">
        <v>0.35799999999999998</v>
      </c>
      <c r="E69" s="1">
        <f t="shared" si="4"/>
        <v>1562.2465697641851</v>
      </c>
      <c r="F69">
        <v>0.85599999999999998</v>
      </c>
      <c r="G69" s="1">
        <f t="shared" si="5"/>
        <v>6740.4986370337392</v>
      </c>
      <c r="H69">
        <v>64.465000000000003</v>
      </c>
      <c r="I69">
        <v>1.4E-2</v>
      </c>
      <c r="J69">
        <v>1.5660000000000001</v>
      </c>
      <c r="K69" s="1">
        <f t="shared" si="6"/>
        <v>13279.281941452746</v>
      </c>
      <c r="L69">
        <v>100.78</v>
      </c>
      <c r="M69" s="4">
        <f t="shared" si="7"/>
        <v>41.165389527458494</v>
      </c>
    </row>
    <row r="70" spans="1:16">
      <c r="B70">
        <v>68</v>
      </c>
      <c r="C70">
        <v>33.695</v>
      </c>
      <c r="D70">
        <v>0.45400000000000001</v>
      </c>
      <c r="E70" s="1">
        <f t="shared" si="4"/>
        <v>1981.1730242260896</v>
      </c>
      <c r="F70">
        <v>0.98599999999999999</v>
      </c>
      <c r="G70" s="1">
        <f t="shared" si="5"/>
        <v>7764.1724954617612</v>
      </c>
      <c r="H70">
        <v>64.478999999999999</v>
      </c>
      <c r="I70">
        <v>7.0000000000000001E-3</v>
      </c>
      <c r="J70">
        <v>1.6459999999999999</v>
      </c>
      <c r="K70" s="1">
        <f t="shared" si="6"/>
        <v>13957.661606405631</v>
      </c>
      <c r="L70">
        <v>101.267</v>
      </c>
      <c r="M70" s="4">
        <f t="shared" si="7"/>
        <v>39.173147023086273</v>
      </c>
    </row>
    <row r="71" spans="1:16">
      <c r="A71" s="1" t="s">
        <v>87</v>
      </c>
      <c r="B71" s="1">
        <v>69</v>
      </c>
      <c r="C71" s="1">
        <v>33.82</v>
      </c>
      <c r="D71" s="1">
        <v>0.375</v>
      </c>
      <c r="E71" s="1">
        <f t="shared" si="4"/>
        <v>1636.4314627418141</v>
      </c>
      <c r="F71" s="1">
        <v>0.60599999999999998</v>
      </c>
      <c r="G71" s="1">
        <f t="shared" si="5"/>
        <v>4771.8950631336984</v>
      </c>
      <c r="H71" s="1">
        <v>64.808999999999997</v>
      </c>
      <c r="I71" s="1">
        <v>2.5000000000000001E-2</v>
      </c>
      <c r="J71" s="1">
        <v>1.635</v>
      </c>
      <c r="K71" s="1">
        <f t="shared" si="6"/>
        <v>13864.384402474609</v>
      </c>
      <c r="L71" s="1">
        <v>101.27</v>
      </c>
      <c r="M71" s="4">
        <f t="shared" si="7"/>
        <v>39.638532110091738</v>
      </c>
      <c r="N71">
        <v>5.452835362115934</v>
      </c>
      <c r="O71" s="12">
        <v>0.21153615353803656</v>
      </c>
      <c r="P71" s="1" t="s">
        <v>88</v>
      </c>
    </row>
    <row r="72" spans="1:16">
      <c r="A72" s="1" t="s">
        <v>87</v>
      </c>
      <c r="B72" s="1">
        <v>70</v>
      </c>
      <c r="C72" s="1">
        <v>33.631999999999998</v>
      </c>
      <c r="D72" s="1">
        <v>0.47199999999999998</v>
      </c>
      <c r="E72" s="1">
        <f t="shared" si="4"/>
        <v>2059.7217344376968</v>
      </c>
      <c r="F72" s="1">
        <v>0.755</v>
      </c>
      <c r="G72" s="1">
        <f t="shared" si="5"/>
        <v>5945.1827931781236</v>
      </c>
      <c r="H72" s="1">
        <v>64.701999999999998</v>
      </c>
      <c r="I72" s="1">
        <v>1.4E-2</v>
      </c>
      <c r="J72" s="1">
        <v>1.696</v>
      </c>
      <c r="K72" s="1">
        <f t="shared" si="6"/>
        <v>14381.648897001185</v>
      </c>
      <c r="L72" s="1">
        <v>101.271</v>
      </c>
      <c r="M72" s="4">
        <f t="shared" si="7"/>
        <v>38.149764150943398</v>
      </c>
      <c r="N72" s="12"/>
      <c r="O72" s="12">
        <v>0.21153615353803656</v>
      </c>
      <c r="P72" s="1"/>
    </row>
    <row r="73" spans="1:16">
      <c r="A73" s="1" t="s">
        <v>87</v>
      </c>
      <c r="B73" s="1">
        <v>71</v>
      </c>
      <c r="C73" s="1">
        <v>32.348999999999997</v>
      </c>
      <c r="D73" s="1">
        <v>1.4410000000000001</v>
      </c>
      <c r="E73" s="1">
        <f t="shared" si="4"/>
        <v>6288.2606341625451</v>
      </c>
      <c r="F73" s="1">
        <v>2.0390000000000001</v>
      </c>
      <c r="G73" s="1">
        <f t="shared" si="5"/>
        <v>16055.930748728733</v>
      </c>
      <c r="H73" s="1">
        <v>61.816000000000003</v>
      </c>
      <c r="I73" s="1">
        <v>3.6999999999999998E-2</v>
      </c>
      <c r="J73" s="1">
        <v>2.0099999999999998</v>
      </c>
      <c r="K73" s="1">
        <f t="shared" si="6"/>
        <v>17044.289081941261</v>
      </c>
      <c r="L73" s="1">
        <v>99.691999999999993</v>
      </c>
      <c r="M73" s="4">
        <f t="shared" si="7"/>
        <v>30.754228855721397</v>
      </c>
      <c r="N73" s="12"/>
      <c r="O73" s="12">
        <v>0.21153615353803656</v>
      </c>
      <c r="P73" s="1"/>
    </row>
    <row r="74" spans="1:16">
      <c r="A74" s="4" t="s">
        <v>89</v>
      </c>
      <c r="B74">
        <v>72</v>
      </c>
      <c r="C74">
        <v>33.264000000000003</v>
      </c>
      <c r="D74">
        <v>0.505</v>
      </c>
      <c r="E74" s="1">
        <f t="shared" si="4"/>
        <v>2203.7277031589765</v>
      </c>
      <c r="F74">
        <v>0.999</v>
      </c>
      <c r="G74" s="1">
        <f t="shared" si="5"/>
        <v>7866.5398813045631</v>
      </c>
      <c r="H74">
        <v>63.273000000000003</v>
      </c>
      <c r="I74">
        <v>1.4E-2</v>
      </c>
      <c r="J74">
        <v>1.7589999999999999</v>
      </c>
      <c r="K74" s="1">
        <f t="shared" si="6"/>
        <v>14915.872883151582</v>
      </c>
      <c r="L74">
        <v>99.813999999999993</v>
      </c>
      <c r="M74" s="4">
        <f t="shared" si="7"/>
        <v>35.971006253553156</v>
      </c>
      <c r="N74">
        <v>5.6500716818346746</v>
      </c>
      <c r="O74" s="11">
        <v>0.21153615353803656</v>
      </c>
      <c r="P74" s="2" t="s">
        <v>90</v>
      </c>
    </row>
    <row r="75" spans="1:16">
      <c r="A75" s="4" t="s">
        <v>89</v>
      </c>
      <c r="B75">
        <v>73</v>
      </c>
      <c r="C75">
        <v>33.223999999999997</v>
      </c>
      <c r="D75">
        <v>0.72899999999999998</v>
      </c>
      <c r="E75" s="1">
        <f t="shared" si="4"/>
        <v>3181.222763570087</v>
      </c>
      <c r="F75">
        <v>0.81399999999999995</v>
      </c>
      <c r="G75" s="1">
        <f t="shared" si="5"/>
        <v>6409.7732366185319</v>
      </c>
      <c r="H75">
        <v>64.046999999999997</v>
      </c>
      <c r="I75">
        <v>6.0000000000000001E-3</v>
      </c>
      <c r="J75">
        <v>1.677</v>
      </c>
      <c r="K75" s="1">
        <f t="shared" si="6"/>
        <v>14220.533726574875</v>
      </c>
      <c r="L75">
        <v>100.497</v>
      </c>
      <c r="M75" s="4">
        <f t="shared" si="7"/>
        <v>38.191413237924863</v>
      </c>
      <c r="N75" s="11"/>
      <c r="O75" s="11">
        <v>0.21153615353803656</v>
      </c>
    </row>
    <row r="76" spans="1:16">
      <c r="A76" s="4" t="s">
        <v>89</v>
      </c>
      <c r="B76">
        <v>74</v>
      </c>
      <c r="C76">
        <v>33.296999999999997</v>
      </c>
      <c r="D76">
        <v>0.80300000000000005</v>
      </c>
      <c r="E76" s="1">
        <f t="shared" si="4"/>
        <v>3504.1452388844718</v>
      </c>
      <c r="F76">
        <v>0.88300000000000001</v>
      </c>
      <c r="G76" s="1">
        <f t="shared" si="5"/>
        <v>6953.1078230149433</v>
      </c>
      <c r="H76">
        <v>63.593000000000004</v>
      </c>
      <c r="I76">
        <v>1.4999999999999999E-2</v>
      </c>
      <c r="J76">
        <v>1.67</v>
      </c>
      <c r="K76" s="1">
        <f t="shared" si="6"/>
        <v>14161.175505891497</v>
      </c>
      <c r="L76">
        <v>100.261</v>
      </c>
      <c r="M76" s="4">
        <f t="shared" si="7"/>
        <v>38.079640718562878</v>
      </c>
      <c r="N76" s="11"/>
      <c r="O76" s="11">
        <v>0.21153615353803656</v>
      </c>
    </row>
    <row r="77" spans="1:16">
      <c r="A77" s="1" t="s">
        <v>91</v>
      </c>
      <c r="B77" s="1">
        <v>75</v>
      </c>
      <c r="C77" s="1">
        <v>33.545000000000002</v>
      </c>
      <c r="D77" s="1">
        <v>0.53400000000000003</v>
      </c>
      <c r="E77" s="1">
        <f t="shared" si="4"/>
        <v>2330.2784029443437</v>
      </c>
      <c r="F77" s="1">
        <v>1.087</v>
      </c>
      <c r="G77" s="1">
        <f t="shared" si="5"/>
        <v>8559.4883393173768</v>
      </c>
      <c r="H77" s="1">
        <v>63.878</v>
      </c>
      <c r="I77" s="1">
        <v>2.4E-2</v>
      </c>
      <c r="J77" s="1">
        <v>1.7230000000000001</v>
      </c>
      <c r="K77" s="1">
        <f t="shared" si="6"/>
        <v>14610.602033922785</v>
      </c>
      <c r="L77" s="1">
        <v>100.791</v>
      </c>
      <c r="M77" s="4">
        <f t="shared" si="7"/>
        <v>37.073708647707484</v>
      </c>
      <c r="N77">
        <v>5.2655856914966535</v>
      </c>
      <c r="O77" s="12">
        <v>0.21153615353803656</v>
      </c>
      <c r="P77" s="1" t="s">
        <v>92</v>
      </c>
    </row>
    <row r="78" spans="1:16">
      <c r="A78" s="1" t="s">
        <v>91</v>
      </c>
      <c r="B78" s="1">
        <v>76</v>
      </c>
      <c r="C78" s="1">
        <v>33.656999999999996</v>
      </c>
      <c r="D78" s="1">
        <v>0.58899999999999997</v>
      </c>
      <c r="E78" s="1">
        <f t="shared" si="4"/>
        <v>2570.2883508131426</v>
      </c>
      <c r="F78" s="1">
        <v>1.2230000000000001</v>
      </c>
      <c r="G78" s="1">
        <f t="shared" si="5"/>
        <v>9630.4086835189992</v>
      </c>
      <c r="H78" s="1">
        <v>63.209000000000003</v>
      </c>
      <c r="I78" s="1">
        <v>2.4E-2</v>
      </c>
      <c r="J78" s="1">
        <v>1.7210000000000001</v>
      </c>
      <c r="K78" s="1">
        <f t="shared" si="6"/>
        <v>14593.642542298963</v>
      </c>
      <c r="L78" s="1">
        <v>100.423</v>
      </c>
      <c r="M78" s="4">
        <f t="shared" si="7"/>
        <v>36.728065078442768</v>
      </c>
      <c r="N78" s="12"/>
      <c r="O78" s="12">
        <v>0.21153615353803656</v>
      </c>
      <c r="P78" s="1"/>
    </row>
    <row r="79" spans="1:16">
      <c r="A79" s="1" t="s">
        <v>91</v>
      </c>
      <c r="B79" s="1">
        <v>77</v>
      </c>
      <c r="C79" s="1">
        <v>33.106000000000002</v>
      </c>
      <c r="D79" s="1">
        <v>0.66900000000000004</v>
      </c>
      <c r="E79" s="1">
        <f t="shared" si="4"/>
        <v>2919.3937295313967</v>
      </c>
      <c r="F79" s="1">
        <v>1.4019999999999999</v>
      </c>
      <c r="G79" s="1">
        <f t="shared" si="5"/>
        <v>11039.928842431427</v>
      </c>
      <c r="H79" s="1">
        <v>63.143000000000001</v>
      </c>
      <c r="I79" s="1">
        <v>3.2000000000000001E-2</v>
      </c>
      <c r="J79" s="1">
        <v>1.6479999999999999</v>
      </c>
      <c r="K79" s="1">
        <f t="shared" si="6"/>
        <v>13974.621098029453</v>
      </c>
      <c r="L79" s="1">
        <v>100</v>
      </c>
      <c r="M79" s="4">
        <f t="shared" si="7"/>
        <v>38.314927184466022</v>
      </c>
      <c r="N79" s="12"/>
      <c r="O79" s="12">
        <v>0.21153615353803656</v>
      </c>
      <c r="P79" s="1"/>
    </row>
    <row r="80" spans="1:16">
      <c r="A80" s="1" t="s">
        <v>91</v>
      </c>
      <c r="B80" s="1">
        <v>78</v>
      </c>
      <c r="C80" s="1">
        <v>33.337000000000003</v>
      </c>
      <c r="D80" s="1">
        <v>0.59799999999999998</v>
      </c>
      <c r="E80" s="1">
        <f t="shared" si="4"/>
        <v>2609.5627059189464</v>
      </c>
      <c r="F80" s="1">
        <v>0.91</v>
      </c>
      <c r="G80" s="1">
        <f t="shared" si="5"/>
        <v>7165.7170089961483</v>
      </c>
      <c r="H80" s="1">
        <v>63.82</v>
      </c>
      <c r="I80" s="1">
        <v>0.03</v>
      </c>
      <c r="J80" s="1">
        <v>2.0110000000000001</v>
      </c>
      <c r="K80" s="1">
        <f t="shared" si="6"/>
        <v>17052.768827753174</v>
      </c>
      <c r="L80" s="1">
        <v>100.706</v>
      </c>
      <c r="M80" s="4">
        <f t="shared" si="7"/>
        <v>31.735454997513674</v>
      </c>
      <c r="N80" s="12"/>
      <c r="O80" s="12">
        <v>0.21153615353803656</v>
      </c>
      <c r="P80" s="1"/>
    </row>
    <row r="81" spans="1:16">
      <c r="A81" s="4" t="s">
        <v>93</v>
      </c>
      <c r="B81" s="4">
        <v>79</v>
      </c>
      <c r="C81" s="4">
        <v>33.301000000000002</v>
      </c>
      <c r="D81" s="4">
        <v>0.874</v>
      </c>
      <c r="E81" s="1">
        <f t="shared" si="4"/>
        <v>3813.9762624969217</v>
      </c>
      <c r="F81" s="4">
        <v>1.593</v>
      </c>
      <c r="G81" s="1">
        <f t="shared" si="5"/>
        <v>12543.94197289106</v>
      </c>
      <c r="H81" s="4">
        <v>62.936999999999998</v>
      </c>
      <c r="I81" s="4">
        <v>2.9000000000000001E-2</v>
      </c>
      <c r="J81" s="4">
        <v>1.718</v>
      </c>
      <c r="K81" s="1">
        <f t="shared" si="6"/>
        <v>14568.203304863229</v>
      </c>
      <c r="L81" s="4">
        <v>100.452</v>
      </c>
      <c r="M81" s="4">
        <f t="shared" si="7"/>
        <v>36.633876600698486</v>
      </c>
      <c r="N81" s="11"/>
      <c r="O81" s="11">
        <v>0.21153615353803656</v>
      </c>
      <c r="P81" s="4" t="s">
        <v>94</v>
      </c>
    </row>
    <row r="82" spans="1:16">
      <c r="A82" s="4" t="s">
        <v>93</v>
      </c>
      <c r="B82" s="4">
        <v>80</v>
      </c>
      <c r="C82" s="4">
        <v>33.250999999999998</v>
      </c>
      <c r="D82" s="4">
        <v>0.90700000000000003</v>
      </c>
      <c r="E82" s="1">
        <f t="shared" si="4"/>
        <v>3957.9822312182009</v>
      </c>
      <c r="F82" s="4">
        <v>1.6890000000000001</v>
      </c>
      <c r="G82" s="1">
        <f t="shared" si="5"/>
        <v>13299.885745268675</v>
      </c>
      <c r="H82" s="4">
        <v>62.44</v>
      </c>
      <c r="I82" s="4">
        <v>3.7999999999999999E-2</v>
      </c>
      <c r="J82" s="4">
        <v>1.7430000000000001</v>
      </c>
      <c r="K82" s="1">
        <f t="shared" si="6"/>
        <v>14780.196950161007</v>
      </c>
      <c r="L82" s="4">
        <v>100.068</v>
      </c>
      <c r="M82" s="4">
        <f t="shared" si="7"/>
        <v>35.823293172690761</v>
      </c>
      <c r="N82" s="11"/>
      <c r="O82" s="11">
        <v>0.21153615353803656</v>
      </c>
      <c r="P82" s="4"/>
    </row>
    <row r="83" spans="1:16">
      <c r="A83" s="4" t="s">
        <v>93</v>
      </c>
      <c r="B83" s="4">
        <v>81</v>
      </c>
      <c r="C83" s="4">
        <v>33.853999999999999</v>
      </c>
      <c r="D83" s="4">
        <v>0.53600000000000003</v>
      </c>
      <c r="E83" s="1">
        <f t="shared" si="4"/>
        <v>2339.0060374123</v>
      </c>
      <c r="F83" s="4">
        <v>0.77700000000000002</v>
      </c>
      <c r="G83" s="1">
        <f t="shared" si="5"/>
        <v>6118.4199076813265</v>
      </c>
      <c r="H83" s="4">
        <v>64.563000000000002</v>
      </c>
      <c r="I83" s="4">
        <v>2.5999999999999999E-2</v>
      </c>
      <c r="J83" s="4">
        <v>2.0750000000000002</v>
      </c>
      <c r="K83" s="1">
        <f t="shared" si="6"/>
        <v>17595.472559715483</v>
      </c>
      <c r="L83" s="4">
        <v>101.831</v>
      </c>
      <c r="M83" s="4">
        <f t="shared" si="7"/>
        <v>31.114698795180722</v>
      </c>
      <c r="N83">
        <v>5.6540663414746177</v>
      </c>
      <c r="O83" s="11">
        <v>0.21153615353803656</v>
      </c>
      <c r="P83" s="4"/>
    </row>
    <row r="84" spans="1:16">
      <c r="A84" s="1" t="s">
        <v>95</v>
      </c>
      <c r="B84" s="1">
        <v>82</v>
      </c>
      <c r="C84" s="1">
        <v>33.863999999999997</v>
      </c>
      <c r="D84" s="1">
        <v>0.255</v>
      </c>
      <c r="E84" s="1">
        <f t="shared" si="4"/>
        <v>1112.7733946644337</v>
      </c>
      <c r="F84" s="1">
        <v>0.35499999999999998</v>
      </c>
      <c r="G84" s="1">
        <f t="shared" si="5"/>
        <v>2795.4170749380573</v>
      </c>
      <c r="H84" s="1">
        <v>65.192999999999998</v>
      </c>
      <c r="I84" s="1">
        <v>0</v>
      </c>
      <c r="J84" s="1">
        <v>1.61</v>
      </c>
      <c r="K84" s="1">
        <f t="shared" si="6"/>
        <v>13652.390757176834</v>
      </c>
      <c r="L84" s="1">
        <v>101.277</v>
      </c>
      <c r="M84" s="4">
        <f t="shared" si="7"/>
        <v>40.492546583850931</v>
      </c>
      <c r="N84">
        <v>5.7479408430117473</v>
      </c>
      <c r="O84" s="12">
        <v>0.21153615353803656</v>
      </c>
      <c r="P84" s="1" t="s">
        <v>96</v>
      </c>
    </row>
    <row r="85" spans="1:16">
      <c r="A85" s="1" t="s">
        <v>95</v>
      </c>
      <c r="B85" s="1">
        <v>83</v>
      </c>
      <c r="C85" s="1">
        <v>33.732999999999997</v>
      </c>
      <c r="D85" s="1">
        <v>0.33900000000000002</v>
      </c>
      <c r="E85" s="1">
        <f t="shared" si="4"/>
        <v>1479.3340423186003</v>
      </c>
      <c r="F85" s="1">
        <v>0.46899999999999997</v>
      </c>
      <c r="G85" s="1">
        <f t="shared" si="5"/>
        <v>3693.1003046364763</v>
      </c>
      <c r="H85" s="1">
        <v>64.715999999999994</v>
      </c>
      <c r="I85" s="1">
        <v>5.0000000000000001E-3</v>
      </c>
      <c r="J85" s="1">
        <v>1.847</v>
      </c>
      <c r="K85" s="1">
        <f t="shared" si="6"/>
        <v>15662.090514599757</v>
      </c>
      <c r="L85" s="1">
        <v>101.10899999999999</v>
      </c>
      <c r="M85" s="4">
        <f t="shared" si="7"/>
        <v>35.03844071467244</v>
      </c>
      <c r="N85" s="12"/>
      <c r="O85" s="12">
        <v>0.21153615353803656</v>
      </c>
      <c r="P85" s="1"/>
    </row>
    <row r="86" spans="1:16">
      <c r="E86" s="1"/>
      <c r="G86" s="1"/>
      <c r="K86" s="1"/>
      <c r="N86" s="11"/>
      <c r="O86" s="11">
        <v>0.21153615353803656</v>
      </c>
      <c r="P86" s="4" t="s">
        <v>97</v>
      </c>
    </row>
    <row r="87" spans="1:16">
      <c r="A87" s="4" t="s">
        <v>98</v>
      </c>
      <c r="B87" s="4">
        <v>85</v>
      </c>
      <c r="C87" s="4">
        <v>33.064999999999998</v>
      </c>
      <c r="D87" s="4">
        <v>0.55700000000000005</v>
      </c>
      <c r="E87" s="1">
        <f t="shared" si="4"/>
        <v>2430.6461993258417</v>
      </c>
      <c r="F87" s="4">
        <v>1.1930000000000001</v>
      </c>
      <c r="G87" s="1">
        <f t="shared" si="5"/>
        <v>9394.1762546509945</v>
      </c>
      <c r="H87" s="4">
        <v>63.368000000000002</v>
      </c>
      <c r="I87" s="4">
        <v>2.5000000000000001E-2</v>
      </c>
      <c r="J87" s="4">
        <v>1.754</v>
      </c>
      <c r="K87" s="1">
        <f t="shared" si="6"/>
        <v>14873.474154092028</v>
      </c>
      <c r="L87" s="4">
        <v>99.962000000000003</v>
      </c>
      <c r="M87" s="4">
        <f t="shared" si="7"/>
        <v>36.127708095781074</v>
      </c>
      <c r="N87">
        <v>5.5112572593490086</v>
      </c>
      <c r="O87" s="11">
        <v>0.21153615353803656</v>
      </c>
      <c r="P87" s="4"/>
    </row>
    <row r="88" spans="1:16">
      <c r="A88" s="4" t="s">
        <v>98</v>
      </c>
      <c r="B88" s="4">
        <v>86</v>
      </c>
      <c r="C88" s="4">
        <v>33.119999999999997</v>
      </c>
      <c r="D88" s="4">
        <v>0.51400000000000001</v>
      </c>
      <c r="E88" s="1">
        <f t="shared" si="4"/>
        <v>2243.0020582647799</v>
      </c>
      <c r="F88" s="4">
        <v>1.1459999999999999</v>
      </c>
      <c r="G88" s="1">
        <f t="shared" si="5"/>
        <v>9024.078782757786</v>
      </c>
      <c r="H88" s="4">
        <v>63.857999999999997</v>
      </c>
      <c r="I88" s="4">
        <v>0.02</v>
      </c>
      <c r="J88" s="4">
        <v>1.6339999999999999</v>
      </c>
      <c r="K88" s="1">
        <f t="shared" si="6"/>
        <v>13855.904656662697</v>
      </c>
      <c r="L88" s="4">
        <v>100.292</v>
      </c>
      <c r="M88" s="4">
        <f t="shared" si="7"/>
        <v>39.080783353733167</v>
      </c>
      <c r="N88" s="11"/>
      <c r="O88" s="11">
        <v>0.21153615353803656</v>
      </c>
      <c r="P88" s="4"/>
    </row>
    <row r="89" spans="1:16">
      <c r="A89" s="4" t="s">
        <v>98</v>
      </c>
      <c r="B89" s="4">
        <v>87</v>
      </c>
      <c r="C89" s="4">
        <v>33.478000000000002</v>
      </c>
      <c r="D89" s="4">
        <v>0.56699999999999995</v>
      </c>
      <c r="E89" s="1">
        <f t="shared" si="4"/>
        <v>2474.284371665623</v>
      </c>
      <c r="F89" s="4">
        <v>1.1599999999999999</v>
      </c>
      <c r="G89" s="1">
        <f t="shared" si="5"/>
        <v>9134.3205828961891</v>
      </c>
      <c r="H89" s="4">
        <v>63.801000000000002</v>
      </c>
      <c r="I89" s="4">
        <v>2.1999999999999999E-2</v>
      </c>
      <c r="J89" s="4">
        <v>1.5820000000000001</v>
      </c>
      <c r="K89" s="1">
        <f t="shared" si="6"/>
        <v>13414.957874443324</v>
      </c>
      <c r="L89" s="4">
        <v>100.61</v>
      </c>
      <c r="M89" s="4">
        <f t="shared" si="7"/>
        <v>40.329329962073324</v>
      </c>
      <c r="N89">
        <v>5.2206457705480034</v>
      </c>
      <c r="O89" s="11">
        <v>0.21153615353803656</v>
      </c>
      <c r="P89" s="4"/>
    </row>
    <row r="90" spans="1:16">
      <c r="A90" s="2" t="s">
        <v>99</v>
      </c>
      <c r="E90" s="1"/>
      <c r="N90" s="12">
        <v>5.1994974665057399</v>
      </c>
      <c r="O90" s="12">
        <v>0.21153615353803656</v>
      </c>
      <c r="P90" s="2" t="s">
        <v>100</v>
      </c>
    </row>
    <row r="91" spans="1:16">
      <c r="A91" s="2" t="s">
        <v>101</v>
      </c>
      <c r="E91" s="1"/>
      <c r="N91" s="12">
        <v>5.4624694319803853</v>
      </c>
      <c r="O91" s="12">
        <v>0.21153615353803656</v>
      </c>
      <c r="P91" s="2" t="s">
        <v>100</v>
      </c>
    </row>
    <row r="92" spans="1:16">
      <c r="A92" s="2" t="s">
        <v>102</v>
      </c>
      <c r="E92" s="1"/>
      <c r="N92" s="12">
        <v>5.1841739121264636</v>
      </c>
      <c r="O92" s="12">
        <v>0.21153615353803656</v>
      </c>
      <c r="P92" s="2" t="s">
        <v>100</v>
      </c>
    </row>
    <row r="93" spans="1:16">
      <c r="A93" s="2" t="s">
        <v>103</v>
      </c>
      <c r="B93" t="s">
        <v>0</v>
      </c>
      <c r="E93" s="1"/>
      <c r="N93" s="12">
        <v>5.7007259871665523</v>
      </c>
      <c r="O93" s="12">
        <v>0.21153615353803656</v>
      </c>
      <c r="P93" s="2" t="s">
        <v>100</v>
      </c>
    </row>
    <row r="94" spans="1:16">
      <c r="A94" s="2" t="s">
        <v>104</v>
      </c>
      <c r="E94" s="1"/>
      <c r="N94" s="12">
        <v>5.5366156628473746</v>
      </c>
      <c r="O94" s="12">
        <v>0.21153615353803656</v>
      </c>
      <c r="P94" s="2" t="s">
        <v>100</v>
      </c>
    </row>
    <row r="95" spans="1:16">
      <c r="A95" s="2" t="s">
        <v>105</v>
      </c>
      <c r="E95" s="1"/>
      <c r="N95" s="12">
        <v>5.5727001618696343</v>
      </c>
      <c r="O95" s="12">
        <v>0.21153615353803656</v>
      </c>
      <c r="P95" s="2" t="s">
        <v>100</v>
      </c>
    </row>
    <row r="96" spans="1:16">
      <c r="A96" s="2" t="s">
        <v>106</v>
      </c>
      <c r="E96" s="1"/>
      <c r="N96" s="12">
        <v>4.7832899572391092</v>
      </c>
      <c r="O96" s="12">
        <v>0.21153615353803656</v>
      </c>
      <c r="P96" s="2" t="s">
        <v>100</v>
      </c>
    </row>
    <row r="97" spans="1:15">
      <c r="E97" s="1"/>
      <c r="N97" s="12"/>
      <c r="O97" s="12"/>
    </row>
    <row r="98" spans="1:15">
      <c r="A98" s="4" t="s">
        <v>98</v>
      </c>
      <c r="B98" s="4">
        <v>84</v>
      </c>
      <c r="C98" s="4">
        <v>30.977</v>
      </c>
      <c r="D98" s="4">
        <v>2.2509999999999999</v>
      </c>
      <c r="E98" s="1"/>
      <c r="F98" s="4">
        <v>2.9889999999999999</v>
      </c>
      <c r="G98" s="4"/>
      <c r="H98" s="4">
        <v>58.615000000000002</v>
      </c>
      <c r="I98" s="4">
        <v>0.20699999999999999</v>
      </c>
      <c r="J98" s="4">
        <v>2.6850000000000001</v>
      </c>
      <c r="K98" s="4"/>
      <c r="L98" s="4">
        <v>97.724000000000004</v>
      </c>
      <c r="M98" s="4">
        <f>H98/J98</f>
        <v>21.830540037243949</v>
      </c>
    </row>
    <row r="99" spans="1:15">
      <c r="A99" s="1" t="s">
        <v>80</v>
      </c>
      <c r="B99" s="1">
        <v>39</v>
      </c>
      <c r="C99" s="1">
        <v>33.351999999999997</v>
      </c>
      <c r="D99" s="1">
        <v>0.79900000000000004</v>
      </c>
      <c r="E99" s="1"/>
      <c r="F99" s="1">
        <v>1.0649999999999999</v>
      </c>
      <c r="G99" s="1"/>
      <c r="H99" s="1">
        <v>61.621000000000002</v>
      </c>
      <c r="I99" s="1">
        <v>0.13800000000000001</v>
      </c>
      <c r="J99" s="1">
        <v>4.218</v>
      </c>
      <c r="K99" s="1"/>
      <c r="L99" s="1">
        <v>101.193</v>
      </c>
      <c r="M99" s="4">
        <f>H99/J99</f>
        <v>14.6090564248459</v>
      </c>
    </row>
    <row r="102" spans="1:15">
      <c r="C102">
        <v>50</v>
      </c>
      <c r="D102" s="1">
        <v>0</v>
      </c>
      <c r="E102">
        <v>4.6814402107286242</v>
      </c>
    </row>
    <row r="103" spans="1:15">
      <c r="D103" s="1">
        <v>0</v>
      </c>
      <c r="E103" s="1"/>
    </row>
    <row r="104" spans="1:15">
      <c r="D104" s="1">
        <v>0</v>
      </c>
      <c r="E104">
        <v>4.4712237392941461</v>
      </c>
    </row>
    <row r="105" spans="1:15">
      <c r="D105" s="1">
        <v>2.7E-2</v>
      </c>
      <c r="E105" s="1"/>
    </row>
    <row r="106" spans="1:15">
      <c r="D106" s="14">
        <v>0.14299999999999999</v>
      </c>
      <c r="E106">
        <v>4.1326803482427295</v>
      </c>
    </row>
    <row r="107" spans="1:15">
      <c r="D107" s="14">
        <v>0.156</v>
      </c>
      <c r="E107" s="14"/>
    </row>
    <row r="108" spans="1:15">
      <c r="D108" s="14">
        <v>8.5000000000000006E-2</v>
      </c>
      <c r="E108" s="14"/>
    </row>
    <row r="109" spans="1:15">
      <c r="D109" s="1">
        <v>2.7E-2</v>
      </c>
    </row>
    <row r="110" spans="1:15">
      <c r="D110" s="1">
        <v>1.7999999999999999E-2</v>
      </c>
      <c r="E110">
        <v>4.9680536420906947</v>
      </c>
    </row>
    <row r="111" spans="1:15">
      <c r="D111" s="1">
        <v>1.7000000000000001E-2</v>
      </c>
    </row>
    <row r="112" spans="1:15">
      <c r="D112" s="4">
        <v>6.5000000000000002E-2</v>
      </c>
    </row>
    <row r="113" spans="4:5">
      <c r="D113" s="4">
        <v>5.6000000000000001E-2</v>
      </c>
    </row>
    <row r="114" spans="4:5">
      <c r="D114" s="4">
        <v>3.1E-2</v>
      </c>
      <c r="E114">
        <v>3.9918702652391858</v>
      </c>
    </row>
    <row r="115" spans="4:5">
      <c r="D115" s="8">
        <v>0.85499999999999998</v>
      </c>
      <c r="E115">
        <v>3.4950403624425235</v>
      </c>
    </row>
    <row r="116" spans="4:5">
      <c r="D116" s="8">
        <v>1.0640000000000001</v>
      </c>
    </row>
    <row r="117" spans="4:5">
      <c r="D117" s="3">
        <v>3.5999999999999997E-2</v>
      </c>
    </row>
    <row r="118" spans="4:5">
      <c r="D118" s="3">
        <v>4.3999999999999997E-2</v>
      </c>
      <c r="E118">
        <v>4.6514806186002033</v>
      </c>
    </row>
    <row r="119" spans="4:5">
      <c r="D119" s="3">
        <v>0.05</v>
      </c>
    </row>
    <row r="120" spans="4:5">
      <c r="D120" s="14">
        <v>0.106</v>
      </c>
      <c r="E120" s="14"/>
    </row>
    <row r="121" spans="4:5">
      <c r="D121" s="14">
        <v>9.1999999999999998E-2</v>
      </c>
      <c r="E121">
        <v>3.730722487186199</v>
      </c>
    </row>
    <row r="122" spans="4:5">
      <c r="D122" s="14">
        <v>9.7000000000000003E-2</v>
      </c>
      <c r="E122" s="14"/>
    </row>
    <row r="123" spans="4:5">
      <c r="D123" s="14">
        <v>0.14899999999999999</v>
      </c>
      <c r="E123">
        <v>4.3618712280252794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6:T239"/>
  <sheetViews>
    <sheetView tabSelected="1" topLeftCell="A175" workbookViewId="0">
      <selection activeCell="P189" sqref="P189:P239"/>
    </sheetView>
  </sheetViews>
  <sheetFormatPr defaultRowHeight="12.75"/>
  <cols>
    <col min="3" max="3" width="17.7109375" customWidth="1"/>
  </cols>
  <sheetData>
    <row r="6" spans="1:20" ht="15">
      <c r="A6" s="21" t="s">
        <v>159</v>
      </c>
      <c r="B6" s="29" t="s">
        <v>5</v>
      </c>
      <c r="C6" s="29" t="s">
        <v>149</v>
      </c>
      <c r="D6" s="29" t="s">
        <v>152</v>
      </c>
      <c r="E6" s="29" t="s">
        <v>153</v>
      </c>
      <c r="F6" s="29" t="s">
        <v>151</v>
      </c>
      <c r="G6" s="29" t="s">
        <v>154</v>
      </c>
      <c r="H6" s="29" t="s">
        <v>50</v>
      </c>
      <c r="I6" s="29" t="s">
        <v>155</v>
      </c>
      <c r="J6" s="29" t="s">
        <v>156</v>
      </c>
      <c r="K6" s="29" t="s">
        <v>157</v>
      </c>
      <c r="L6" s="29" t="s">
        <v>42</v>
      </c>
      <c r="M6" s="29" t="s">
        <v>12</v>
      </c>
      <c r="N6" s="29"/>
      <c r="O6" s="29" t="s">
        <v>24</v>
      </c>
      <c r="P6" s="30" t="s">
        <v>158</v>
      </c>
      <c r="Q6" s="17"/>
      <c r="R6" s="2"/>
      <c r="S6" s="2"/>
      <c r="T6" s="2"/>
    </row>
    <row r="7" spans="1:20">
      <c r="A7">
        <v>1</v>
      </c>
      <c r="B7" s="17">
        <v>77</v>
      </c>
      <c r="C7" s="17">
        <v>1</v>
      </c>
      <c r="D7" s="17">
        <v>34.158999999999999</v>
      </c>
      <c r="E7" s="17">
        <v>0</v>
      </c>
      <c r="F7" s="17">
        <v>0</v>
      </c>
      <c r="G7" s="17">
        <v>0.152</v>
      </c>
      <c r="H7" s="17">
        <v>1196.9109729312247</v>
      </c>
      <c r="I7" s="17">
        <v>66.007000000000005</v>
      </c>
      <c r="J7" s="17">
        <v>3.0000000000000001E-3</v>
      </c>
      <c r="K7" s="17">
        <v>0.496</v>
      </c>
      <c r="L7" s="17">
        <v>4205.953922707894</v>
      </c>
      <c r="M7" s="17">
        <v>100.81699999999999</v>
      </c>
      <c r="N7" s="17" t="s">
        <v>14</v>
      </c>
      <c r="O7" s="17">
        <v>133.07862903225808</v>
      </c>
      <c r="P7" s="17">
        <v>4.6814402107286242</v>
      </c>
      <c r="Q7" s="17"/>
      <c r="R7" s="12"/>
      <c r="S7" s="12"/>
    </row>
    <row r="8" spans="1:20">
      <c r="A8">
        <v>1</v>
      </c>
      <c r="B8" s="17">
        <v>78</v>
      </c>
      <c r="C8" s="17">
        <v>1</v>
      </c>
      <c r="D8" s="17">
        <v>33.975999999999999</v>
      </c>
      <c r="E8" s="17">
        <v>0</v>
      </c>
      <c r="F8" s="17">
        <v>0</v>
      </c>
      <c r="G8" s="17">
        <v>0.14699999999999999</v>
      </c>
      <c r="H8" s="17">
        <v>1157.5389014532238</v>
      </c>
      <c r="I8" s="17">
        <v>65.278999999999996</v>
      </c>
      <c r="J8" s="17">
        <v>7.0000000000000001E-3</v>
      </c>
      <c r="K8" s="17">
        <v>0.47899999999999998</v>
      </c>
      <c r="L8" s="17">
        <v>4061.7982439054053</v>
      </c>
      <c r="M8" s="17">
        <v>99.888000000000005</v>
      </c>
      <c r="N8" s="17" t="s">
        <v>14</v>
      </c>
      <c r="O8" s="17">
        <v>136.28183716075156</v>
      </c>
      <c r="P8" s="17"/>
      <c r="Q8" s="17"/>
      <c r="R8" s="12"/>
      <c r="S8" s="12"/>
    </row>
    <row r="9" spans="1:20">
      <c r="A9">
        <v>1</v>
      </c>
      <c r="B9" s="17">
        <v>79</v>
      </c>
      <c r="C9" s="17">
        <v>1</v>
      </c>
      <c r="D9" s="17">
        <v>34.182000000000002</v>
      </c>
      <c r="E9" s="17">
        <v>0</v>
      </c>
      <c r="F9" s="17">
        <v>0</v>
      </c>
      <c r="G9" s="17">
        <v>3.5000000000000003E-2</v>
      </c>
      <c r="H9" s="17">
        <v>275.60450034600575</v>
      </c>
      <c r="I9" s="17">
        <v>66.186999999999998</v>
      </c>
      <c r="J9" s="17">
        <v>8.0000000000000002E-3</v>
      </c>
      <c r="K9" s="17">
        <v>0.60599999999999998</v>
      </c>
      <c r="L9" s="17">
        <v>5138.7259620181121</v>
      </c>
      <c r="M9" s="17">
        <v>101.018</v>
      </c>
      <c r="N9" s="17" t="s">
        <v>14</v>
      </c>
      <c r="O9" s="17">
        <v>109.21947194719472</v>
      </c>
      <c r="P9" s="17">
        <v>4.4712237392941461</v>
      </c>
      <c r="Q9" s="17"/>
      <c r="R9" s="12"/>
      <c r="S9" s="12"/>
    </row>
    <row r="10" spans="1:20">
      <c r="A10">
        <v>1</v>
      </c>
      <c r="B10" s="17">
        <v>80</v>
      </c>
      <c r="C10" s="17">
        <v>1</v>
      </c>
      <c r="D10" s="17">
        <v>34.366999999999997</v>
      </c>
      <c r="E10" s="17">
        <v>2.7E-2</v>
      </c>
      <c r="F10" s="17">
        <v>117.82306531741062</v>
      </c>
      <c r="G10" s="17">
        <v>9.2999999999999999E-2</v>
      </c>
      <c r="H10" s="17">
        <v>732.32052949081515</v>
      </c>
      <c r="I10" s="17">
        <v>66.668999999999997</v>
      </c>
      <c r="J10" s="17">
        <v>0</v>
      </c>
      <c r="K10" s="17">
        <v>0.67600000000000005</v>
      </c>
      <c r="L10" s="17">
        <v>5732.3081688518878</v>
      </c>
      <c r="M10" s="17">
        <v>101.83199999999999</v>
      </c>
      <c r="N10" s="17" t="s">
        <v>14</v>
      </c>
      <c r="O10" s="17">
        <v>98.622781065088745</v>
      </c>
      <c r="P10" s="17"/>
      <c r="Q10" s="17"/>
      <c r="R10" s="12"/>
      <c r="S10" s="12"/>
    </row>
    <row r="11" spans="1:20" s="14" customFormat="1">
      <c r="A11" s="14">
        <v>1</v>
      </c>
      <c r="B11" s="17">
        <v>81</v>
      </c>
      <c r="C11" s="17">
        <v>2</v>
      </c>
      <c r="D11" s="17">
        <v>33.850999999999999</v>
      </c>
      <c r="E11" s="17">
        <v>0.14299999999999999</v>
      </c>
      <c r="F11" s="17">
        <v>624.02586445887846</v>
      </c>
      <c r="G11" s="17">
        <v>0.39100000000000001</v>
      </c>
      <c r="H11" s="17">
        <v>3078.8959895796638</v>
      </c>
      <c r="I11" s="17">
        <v>64.83</v>
      </c>
      <c r="J11" s="17">
        <v>0</v>
      </c>
      <c r="K11" s="17">
        <v>1.0269999999999999</v>
      </c>
      <c r="L11" s="17">
        <v>8708.6989488326744</v>
      </c>
      <c r="M11" s="17">
        <v>100.242</v>
      </c>
      <c r="N11" s="17" t="s">
        <v>14</v>
      </c>
      <c r="O11" s="17">
        <v>63.125608568646548</v>
      </c>
      <c r="P11" s="17">
        <v>4.1326803482427295</v>
      </c>
      <c r="Q11" s="17"/>
      <c r="R11" s="15"/>
      <c r="S11" s="15"/>
    </row>
    <row r="12" spans="1:20" s="14" customFormat="1">
      <c r="A12" s="14">
        <v>1</v>
      </c>
      <c r="B12" s="17">
        <v>82</v>
      </c>
      <c r="C12" s="17">
        <v>2</v>
      </c>
      <c r="D12" s="17">
        <v>33.881</v>
      </c>
      <c r="E12" s="17">
        <v>0.156</v>
      </c>
      <c r="F12" s="17">
        <v>680.75548850059465</v>
      </c>
      <c r="G12" s="17">
        <v>0.46800000000000003</v>
      </c>
      <c r="H12" s="17">
        <v>3685.2258903408765</v>
      </c>
      <c r="I12" s="17">
        <v>64.606999999999999</v>
      </c>
      <c r="J12" s="17">
        <v>0</v>
      </c>
      <c r="K12" s="17">
        <v>0.995</v>
      </c>
      <c r="L12" s="17">
        <v>8437.3470828515201</v>
      </c>
      <c r="M12" s="17">
        <v>100.107</v>
      </c>
      <c r="N12" s="17" t="s">
        <v>14</v>
      </c>
      <c r="O12" s="17">
        <v>64.931658291457282</v>
      </c>
      <c r="P12" s="17"/>
      <c r="Q12" s="17"/>
      <c r="R12" s="15"/>
      <c r="S12" s="15"/>
    </row>
    <row r="13" spans="1:20" s="14" customFormat="1">
      <c r="A13" s="14">
        <v>1</v>
      </c>
      <c r="B13" s="17">
        <v>83</v>
      </c>
      <c r="C13" s="17">
        <v>2</v>
      </c>
      <c r="D13" s="17">
        <v>33.917000000000002</v>
      </c>
      <c r="E13" s="17">
        <v>8.5000000000000006E-2</v>
      </c>
      <c r="F13" s="17">
        <v>370.92446488814454</v>
      </c>
      <c r="G13" s="17">
        <v>0.14599999999999999</v>
      </c>
      <c r="H13" s="17">
        <v>1149.6644871576236</v>
      </c>
      <c r="I13" s="17">
        <v>65.343000000000004</v>
      </c>
      <c r="J13" s="17">
        <v>0</v>
      </c>
      <c r="K13" s="17">
        <v>1.06</v>
      </c>
      <c r="L13" s="17">
        <v>8988.5305606257407</v>
      </c>
      <c r="M13" s="17">
        <v>100.551</v>
      </c>
      <c r="N13" s="17" t="s">
        <v>14</v>
      </c>
      <c r="O13" s="17">
        <v>61.64433962264151</v>
      </c>
      <c r="P13" s="17"/>
      <c r="Q13" s="17"/>
    </row>
    <row r="14" spans="1:20">
      <c r="A14" s="14">
        <v>1</v>
      </c>
      <c r="B14" s="17">
        <v>84</v>
      </c>
      <c r="C14" s="17" t="s">
        <v>150</v>
      </c>
      <c r="D14" s="17">
        <v>33.558999999999997</v>
      </c>
      <c r="E14" s="17">
        <v>2.7E-2</v>
      </c>
      <c r="F14" s="17">
        <v>117.82306531741062</v>
      </c>
      <c r="G14" s="17">
        <v>0.182</v>
      </c>
      <c r="H14" s="17">
        <v>1433.1434017992294</v>
      </c>
      <c r="I14" s="17">
        <v>65.475999999999999</v>
      </c>
      <c r="J14" s="17">
        <v>3.2000000000000001E-2</v>
      </c>
      <c r="K14" s="17">
        <v>0.64400000000000002</v>
      </c>
      <c r="L14" s="17">
        <v>5460.9563028707335</v>
      </c>
      <c r="M14" s="17">
        <v>99.92</v>
      </c>
      <c r="N14" s="17" t="s">
        <v>14</v>
      </c>
      <c r="O14" s="17">
        <v>101.67080745341615</v>
      </c>
      <c r="P14" s="17"/>
      <c r="Q14" s="17"/>
    </row>
    <row r="15" spans="1:20">
      <c r="A15" s="14">
        <v>1</v>
      </c>
      <c r="B15" s="17">
        <v>85</v>
      </c>
      <c r="C15" s="17" t="s">
        <v>150</v>
      </c>
      <c r="D15" s="17">
        <v>33.765000000000001</v>
      </c>
      <c r="E15" s="17">
        <v>1.7999999999999999E-2</v>
      </c>
      <c r="F15" s="17">
        <v>78.548710211607073</v>
      </c>
      <c r="G15" s="17">
        <v>9.8000000000000004E-2</v>
      </c>
      <c r="H15" s="17">
        <v>771.69260096881601</v>
      </c>
      <c r="I15" s="17">
        <v>65.462000000000003</v>
      </c>
      <c r="J15" s="17">
        <v>0.01</v>
      </c>
      <c r="K15" s="17">
        <v>0.61</v>
      </c>
      <c r="L15" s="17">
        <v>5172.6449452657562</v>
      </c>
      <c r="M15" s="17">
        <v>99.962999999999994</v>
      </c>
      <c r="N15" s="17" t="s">
        <v>14</v>
      </c>
      <c r="O15" s="17">
        <v>107.31475409836067</v>
      </c>
      <c r="P15" s="17">
        <v>4.9680536420906947</v>
      </c>
      <c r="Q15" s="17"/>
      <c r="R15" s="12"/>
      <c r="S15" s="12"/>
    </row>
    <row r="16" spans="1:20">
      <c r="A16" s="14">
        <v>1</v>
      </c>
      <c r="B16" s="17">
        <v>86</v>
      </c>
      <c r="C16" s="17" t="s">
        <v>150</v>
      </c>
      <c r="D16" s="17">
        <v>33.426000000000002</v>
      </c>
      <c r="E16" s="17">
        <v>1.7000000000000001E-2</v>
      </c>
      <c r="F16" s="17">
        <v>74.184892977628905</v>
      </c>
      <c r="G16" s="17">
        <v>0.16600000000000001</v>
      </c>
      <c r="H16" s="17">
        <v>1307.1527730696271</v>
      </c>
      <c r="I16" s="17">
        <v>65.203999999999994</v>
      </c>
      <c r="J16" s="17">
        <v>1.2E-2</v>
      </c>
      <c r="K16" s="17">
        <v>0.59</v>
      </c>
      <c r="L16" s="17">
        <v>5003.0500290275349</v>
      </c>
      <c r="M16" s="17">
        <v>99.415000000000006</v>
      </c>
      <c r="N16" s="17" t="s">
        <v>14</v>
      </c>
      <c r="O16" s="17">
        <v>110.51525423728813</v>
      </c>
      <c r="P16" s="17"/>
      <c r="Q16" s="17"/>
    </row>
    <row r="17" spans="1:19">
      <c r="A17" s="14">
        <v>1</v>
      </c>
      <c r="B17" s="17">
        <v>87</v>
      </c>
      <c r="C17" s="17">
        <v>3</v>
      </c>
      <c r="D17" s="17">
        <v>34.305999999999997</v>
      </c>
      <c r="E17" s="17">
        <v>6.5000000000000002E-2</v>
      </c>
      <c r="F17" s="17">
        <v>283.64812020858113</v>
      </c>
      <c r="G17" s="17">
        <v>0.08</v>
      </c>
      <c r="H17" s="17">
        <v>629.953143648013</v>
      </c>
      <c r="I17" s="17">
        <v>66.361999999999995</v>
      </c>
      <c r="J17" s="17">
        <v>0</v>
      </c>
      <c r="K17" s="17">
        <v>0.53900000000000003</v>
      </c>
      <c r="L17" s="17">
        <v>4570.5829926200704</v>
      </c>
      <c r="M17" s="17">
        <v>101.352</v>
      </c>
      <c r="N17" s="17" t="s">
        <v>14</v>
      </c>
      <c r="O17" s="17">
        <v>123.12059369202224</v>
      </c>
      <c r="P17" s="17"/>
      <c r="Q17" s="17"/>
    </row>
    <row r="18" spans="1:19">
      <c r="A18" s="14">
        <v>1</v>
      </c>
      <c r="B18" s="17">
        <v>88</v>
      </c>
      <c r="C18" s="17">
        <v>3</v>
      </c>
      <c r="D18" s="17">
        <v>34.103000000000002</v>
      </c>
      <c r="E18" s="17">
        <v>5.6000000000000001E-2</v>
      </c>
      <c r="F18" s="17">
        <v>244.37376510277758</v>
      </c>
      <c r="G18" s="17">
        <v>0.105</v>
      </c>
      <c r="H18" s="17">
        <v>826.81350103801708</v>
      </c>
      <c r="I18" s="17">
        <v>65.59</v>
      </c>
      <c r="J18" s="17">
        <v>0</v>
      </c>
      <c r="K18" s="17">
        <v>0.503</v>
      </c>
      <c r="L18" s="17">
        <v>4265.3121433912711</v>
      </c>
      <c r="M18" s="17">
        <v>100.357</v>
      </c>
      <c r="N18" s="17" t="s">
        <v>14</v>
      </c>
      <c r="O18" s="17">
        <v>130.39761431411532</v>
      </c>
      <c r="P18" s="17"/>
      <c r="Q18" s="17"/>
    </row>
    <row r="19" spans="1:19">
      <c r="A19" s="14">
        <v>1</v>
      </c>
      <c r="B19" s="17">
        <v>89</v>
      </c>
      <c r="C19" s="17">
        <v>3</v>
      </c>
      <c r="D19" s="17">
        <v>33.912999999999997</v>
      </c>
      <c r="E19" s="17">
        <v>3.1E-2</v>
      </c>
      <c r="F19" s="17">
        <v>135.27833425332329</v>
      </c>
      <c r="G19" s="17">
        <v>0.151</v>
      </c>
      <c r="H19" s="17">
        <v>1189.0365586356245</v>
      </c>
      <c r="I19" s="17">
        <v>65.685000000000002</v>
      </c>
      <c r="J19" s="17">
        <v>0.01</v>
      </c>
      <c r="K19" s="17">
        <v>0.624</v>
      </c>
      <c r="L19" s="17">
        <v>5291.3613866325113</v>
      </c>
      <c r="M19" s="17">
        <v>100.414</v>
      </c>
      <c r="N19" s="17" t="s">
        <v>14</v>
      </c>
      <c r="O19" s="17">
        <v>105.26442307692308</v>
      </c>
      <c r="P19" s="17">
        <v>3.9918702652391858</v>
      </c>
      <c r="Q19" s="17"/>
      <c r="R19" s="12"/>
      <c r="S19" s="12"/>
    </row>
    <row r="20" spans="1:19">
      <c r="A20" s="14">
        <v>1</v>
      </c>
      <c r="B20" s="17">
        <v>90</v>
      </c>
      <c r="C20" s="17">
        <v>4</v>
      </c>
      <c r="D20" s="17">
        <v>32.9</v>
      </c>
      <c r="E20" s="17">
        <v>0.85499999999999998</v>
      </c>
      <c r="F20" s="17">
        <v>3731.0637350513366</v>
      </c>
      <c r="G20" s="17">
        <v>1.425</v>
      </c>
      <c r="H20" s="17">
        <v>11221.040371230232</v>
      </c>
      <c r="I20" s="17">
        <v>61.81</v>
      </c>
      <c r="J20" s="17">
        <v>0.16800000000000001</v>
      </c>
      <c r="K20" s="17">
        <v>2.1280000000000001</v>
      </c>
      <c r="L20" s="17">
        <v>18044.89908774677</v>
      </c>
      <c r="M20" s="17">
        <v>99.286000000000001</v>
      </c>
      <c r="N20" s="17" t="s">
        <v>14</v>
      </c>
      <c r="O20" s="17">
        <v>29.046052631578945</v>
      </c>
      <c r="P20" s="17">
        <v>3.4950403624425235</v>
      </c>
      <c r="Q20" s="17"/>
      <c r="R20" s="12"/>
      <c r="S20" s="12"/>
    </row>
    <row r="21" spans="1:19">
      <c r="A21" s="14">
        <v>1</v>
      </c>
      <c r="B21" s="17">
        <v>91</v>
      </c>
      <c r="C21" s="17">
        <v>4</v>
      </c>
      <c r="D21" s="17">
        <v>32.435000000000002</v>
      </c>
      <c r="E21" s="17">
        <v>1.0640000000000001</v>
      </c>
      <c r="F21" s="17">
        <v>4643.1015369527749</v>
      </c>
      <c r="G21" s="17">
        <v>1.62</v>
      </c>
      <c r="H21" s="17">
        <v>12756.551158872264</v>
      </c>
      <c r="I21" s="17">
        <v>60.389000000000003</v>
      </c>
      <c r="J21" s="17">
        <v>0.14399999999999999</v>
      </c>
      <c r="K21" s="17">
        <v>2.3860000000000001</v>
      </c>
      <c r="L21" s="17">
        <v>20232.673507219828</v>
      </c>
      <c r="M21" s="17">
        <v>98.037999999999997</v>
      </c>
      <c r="N21" s="17" t="s">
        <v>14</v>
      </c>
      <c r="O21" s="17">
        <v>25.309723386420789</v>
      </c>
      <c r="P21" s="17"/>
      <c r="Q21" s="17"/>
    </row>
    <row r="22" spans="1:19">
      <c r="A22" s="14">
        <v>1</v>
      </c>
      <c r="B22" s="17">
        <v>92</v>
      </c>
      <c r="C22" s="17">
        <v>5</v>
      </c>
      <c r="D22" s="17">
        <v>34.018999999999998</v>
      </c>
      <c r="E22" s="17">
        <v>3.5999999999999997E-2</v>
      </c>
      <c r="F22" s="17">
        <v>157.09742042321415</v>
      </c>
      <c r="G22" s="17">
        <v>0.04</v>
      </c>
      <c r="H22" s="17">
        <v>314.9765718240065</v>
      </c>
      <c r="I22" s="17">
        <v>65.567999999999998</v>
      </c>
      <c r="J22" s="17">
        <v>1E-3</v>
      </c>
      <c r="K22" s="17">
        <v>1.2729999999999999</v>
      </c>
      <c r="L22" s="17">
        <v>10794.716418562799</v>
      </c>
      <c r="M22" s="17">
        <v>100.937</v>
      </c>
      <c r="N22" s="17" t="s">
        <v>14</v>
      </c>
      <c r="O22" s="17">
        <v>51.50667714061273</v>
      </c>
      <c r="P22" s="17"/>
      <c r="Q22" s="17"/>
    </row>
    <row r="23" spans="1:19">
      <c r="A23" s="14">
        <v>1</v>
      </c>
      <c r="B23" s="17">
        <v>93</v>
      </c>
      <c r="C23" s="17">
        <v>5</v>
      </c>
      <c r="D23" s="17">
        <v>33.787999999999997</v>
      </c>
      <c r="E23" s="17">
        <v>4.3999999999999997E-2</v>
      </c>
      <c r="F23" s="17">
        <v>192.00795829503951</v>
      </c>
      <c r="G23" s="17">
        <v>0.107</v>
      </c>
      <c r="H23" s="17">
        <v>842.5623296292174</v>
      </c>
      <c r="I23" s="17">
        <v>65.906999999999996</v>
      </c>
      <c r="J23" s="17">
        <v>1.2E-2</v>
      </c>
      <c r="K23" s="17">
        <v>0.75700000000000001</v>
      </c>
      <c r="L23" s="17">
        <v>6419.1675796166846</v>
      </c>
      <c r="M23" s="17">
        <v>100.61499999999999</v>
      </c>
      <c r="N23" s="17" t="s">
        <v>14</v>
      </c>
      <c r="O23" s="17">
        <v>87.063408190224564</v>
      </c>
      <c r="P23" s="17">
        <v>4.6514806186002033</v>
      </c>
      <c r="Q23" s="17"/>
    </row>
    <row r="24" spans="1:19">
      <c r="A24" s="14">
        <v>1</v>
      </c>
      <c r="B24" s="17">
        <v>94</v>
      </c>
      <c r="C24" s="17">
        <v>5</v>
      </c>
      <c r="D24" s="17">
        <v>33.956000000000003</v>
      </c>
      <c r="E24" s="17">
        <v>0.05</v>
      </c>
      <c r="F24" s="17">
        <v>218.19086169890855</v>
      </c>
      <c r="G24" s="17">
        <v>0.113</v>
      </c>
      <c r="H24" s="17">
        <v>889.80881540281848</v>
      </c>
      <c r="I24" s="17">
        <v>64.688999999999993</v>
      </c>
      <c r="J24" s="17">
        <v>0.11600000000000001</v>
      </c>
      <c r="K24" s="17">
        <v>1.958</v>
      </c>
      <c r="L24" s="17">
        <v>16603.342299721888</v>
      </c>
      <c r="M24" s="17">
        <v>100.88200000000001</v>
      </c>
      <c r="N24" s="17" t="s">
        <v>14</v>
      </c>
      <c r="O24" s="17">
        <v>33.038304392236974</v>
      </c>
      <c r="P24" s="17"/>
      <c r="Q24" s="17"/>
    </row>
    <row r="25" spans="1:19" s="14" customFormat="1">
      <c r="A25" s="14">
        <v>1</v>
      </c>
      <c r="B25" s="17">
        <v>95</v>
      </c>
      <c r="C25" s="17">
        <v>6</v>
      </c>
      <c r="D25" s="17">
        <v>33.834000000000003</v>
      </c>
      <c r="E25" s="17">
        <v>0.106</v>
      </c>
      <c r="F25" s="17">
        <v>462.56462680168613</v>
      </c>
      <c r="G25" s="17">
        <v>0.14699999999999999</v>
      </c>
      <c r="H25" s="17">
        <v>1157.5389014532238</v>
      </c>
      <c r="I25" s="17">
        <v>65.706000000000003</v>
      </c>
      <c r="J25" s="17">
        <v>5.0000000000000001E-3</v>
      </c>
      <c r="K25" s="17">
        <v>1.2350000000000001</v>
      </c>
      <c r="L25" s="17">
        <v>10472.48607771018</v>
      </c>
      <c r="M25" s="17">
        <v>101.033</v>
      </c>
      <c r="N25" s="17" t="s">
        <v>14</v>
      </c>
      <c r="O25" s="17">
        <v>53.203238866396759</v>
      </c>
      <c r="P25" s="17"/>
      <c r="Q25" s="17"/>
      <c r="R25" s="15"/>
      <c r="S25" s="15"/>
    </row>
    <row r="26" spans="1:19" s="14" customFormat="1">
      <c r="A26" s="14">
        <v>1</v>
      </c>
      <c r="B26" s="17">
        <v>96</v>
      </c>
      <c r="C26" s="17">
        <v>6</v>
      </c>
      <c r="D26" s="17">
        <v>33.884</v>
      </c>
      <c r="E26" s="17">
        <v>9.1999999999999998E-2</v>
      </c>
      <c r="F26" s="17">
        <v>401.4711855259917</v>
      </c>
      <c r="G26" s="17">
        <v>0.152</v>
      </c>
      <c r="H26" s="17">
        <v>1196.9109729312247</v>
      </c>
      <c r="I26" s="17">
        <v>65.414000000000001</v>
      </c>
      <c r="J26" s="17">
        <v>6.0000000000000001E-3</v>
      </c>
      <c r="K26" s="17">
        <v>1.204</v>
      </c>
      <c r="L26" s="17">
        <v>10209.613957540936</v>
      </c>
      <c r="M26" s="17">
        <v>100.752</v>
      </c>
      <c r="N26" s="17" t="s">
        <v>14</v>
      </c>
      <c r="O26" s="17">
        <v>54.330564784053159</v>
      </c>
      <c r="P26" s="17">
        <v>3.730722487186199</v>
      </c>
      <c r="Q26" s="17"/>
      <c r="R26" s="15"/>
      <c r="S26" s="15"/>
    </row>
    <row r="27" spans="1:19" s="14" customFormat="1">
      <c r="A27" s="14">
        <v>1</v>
      </c>
      <c r="B27" s="17">
        <v>97</v>
      </c>
      <c r="C27" s="17">
        <v>6</v>
      </c>
      <c r="D27" s="17">
        <v>33.753</v>
      </c>
      <c r="E27" s="17">
        <v>9.7000000000000003E-2</v>
      </c>
      <c r="F27" s="17">
        <v>423.29027169588261</v>
      </c>
      <c r="G27" s="17">
        <v>0.14000000000000001</v>
      </c>
      <c r="H27" s="17">
        <v>1102.418001384023</v>
      </c>
      <c r="I27" s="17">
        <v>64.682000000000002</v>
      </c>
      <c r="J27" s="17">
        <v>0</v>
      </c>
      <c r="K27" s="17">
        <v>1.181</v>
      </c>
      <c r="L27" s="17">
        <v>10014.579803866982</v>
      </c>
      <c r="M27" s="17">
        <v>99.852999999999994</v>
      </c>
      <c r="N27" s="17" t="s">
        <v>14</v>
      </c>
      <c r="O27" s="17">
        <v>54.7688399661304</v>
      </c>
      <c r="P27" s="17"/>
      <c r="Q27" s="17"/>
      <c r="R27" s="15"/>
      <c r="S27" s="15"/>
    </row>
    <row r="28" spans="1:19" s="14" customFormat="1">
      <c r="A28" s="14">
        <v>1</v>
      </c>
      <c r="B28" s="17">
        <v>98</v>
      </c>
      <c r="C28" s="17">
        <v>6</v>
      </c>
      <c r="D28" s="17">
        <v>33.973999999999997</v>
      </c>
      <c r="E28" s="17">
        <v>0.14899999999999999</v>
      </c>
      <c r="F28" s="17">
        <v>650.20876786274744</v>
      </c>
      <c r="G28" s="17">
        <v>0.20699999999999999</v>
      </c>
      <c r="H28" s="17">
        <v>1630.0037591892335</v>
      </c>
      <c r="I28" s="17">
        <v>64.688000000000002</v>
      </c>
      <c r="J28" s="17">
        <v>8.0000000000000002E-3</v>
      </c>
      <c r="K28" s="17">
        <v>1.006</v>
      </c>
      <c r="L28" s="17">
        <v>8530.6242867825422</v>
      </c>
      <c r="M28" s="17">
        <v>100.032</v>
      </c>
      <c r="N28" s="17" t="s">
        <v>14</v>
      </c>
      <c r="O28" s="17">
        <v>64.302186878727639</v>
      </c>
      <c r="P28" s="17">
        <v>4.3618712280252794</v>
      </c>
      <c r="Q28" s="17"/>
      <c r="R28" s="15"/>
      <c r="S28" s="15"/>
    </row>
    <row r="30" spans="1:19">
      <c r="A30" s="17"/>
      <c r="B30" s="17"/>
      <c r="C30" s="29" t="s">
        <v>160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9">
      <c r="A31" s="17">
        <v>2</v>
      </c>
      <c r="B31" s="17">
        <v>6</v>
      </c>
      <c r="C31" s="17">
        <v>1</v>
      </c>
      <c r="D31" s="17">
        <v>33.817</v>
      </c>
      <c r="E31" s="17">
        <v>0.105</v>
      </c>
      <c r="F31" s="17">
        <v>591.56828949471242</v>
      </c>
      <c r="G31" s="17">
        <v>0.153</v>
      </c>
      <c r="H31" s="17">
        <v>1204.7853872268249</v>
      </c>
      <c r="I31" s="17">
        <v>64.95</v>
      </c>
      <c r="J31" s="17">
        <v>1E-3</v>
      </c>
      <c r="K31" s="17">
        <v>1.4770000000000001</v>
      </c>
      <c r="L31" s="17">
        <v>12524.584564192661</v>
      </c>
      <c r="M31" s="17">
        <v>100.503</v>
      </c>
      <c r="N31" s="17" t="s">
        <v>14</v>
      </c>
      <c r="O31" s="17">
        <v>43.974272173324309</v>
      </c>
      <c r="P31" s="17"/>
    </row>
    <row r="32" spans="1:19">
      <c r="A32" s="17">
        <v>2</v>
      </c>
      <c r="B32" s="17">
        <v>7</v>
      </c>
      <c r="C32" s="17">
        <v>1</v>
      </c>
      <c r="D32" s="17">
        <v>34.22</v>
      </c>
      <c r="E32" s="17">
        <v>0.19</v>
      </c>
      <c r="F32" s="17">
        <v>1070.4569047999557</v>
      </c>
      <c r="G32" s="17">
        <v>0.255</v>
      </c>
      <c r="H32" s="17">
        <v>2007.9756453780415</v>
      </c>
      <c r="I32" s="17">
        <v>65.206999999999994</v>
      </c>
      <c r="J32" s="17">
        <v>3.0000000000000001E-3</v>
      </c>
      <c r="K32" s="17">
        <v>1.4750000000000001</v>
      </c>
      <c r="L32" s="17">
        <v>12507.625072568839</v>
      </c>
      <c r="M32" s="17">
        <v>101.35</v>
      </c>
      <c r="N32" s="17" t="s">
        <v>14</v>
      </c>
      <c r="O32" s="17">
        <v>44.208135593220334</v>
      </c>
      <c r="P32" s="17"/>
    </row>
    <row r="33" spans="1:16">
      <c r="A33" s="17">
        <v>2</v>
      </c>
      <c r="B33" s="17">
        <v>8</v>
      </c>
      <c r="C33" s="17">
        <v>1</v>
      </c>
      <c r="D33" s="17">
        <v>33.328000000000003</v>
      </c>
      <c r="E33" s="17">
        <v>0.28000000000000003</v>
      </c>
      <c r="F33" s="17">
        <v>1577.5154386525664</v>
      </c>
      <c r="G33" s="17">
        <v>0.40400000000000003</v>
      </c>
      <c r="H33" s="17">
        <v>3181.2633754224662</v>
      </c>
      <c r="I33" s="17">
        <v>64.432000000000002</v>
      </c>
      <c r="J33" s="17">
        <v>0.02</v>
      </c>
      <c r="K33" s="17">
        <v>1.514</v>
      </c>
      <c r="L33" s="17">
        <v>12838.335159233369</v>
      </c>
      <c r="M33" s="17">
        <v>99.977999999999994</v>
      </c>
      <c r="N33" s="17" t="s">
        <v>14</v>
      </c>
      <c r="O33" s="17">
        <v>42.557463672391016</v>
      </c>
      <c r="P33" s="17"/>
    </row>
    <row r="34" spans="1:16">
      <c r="A34" s="17">
        <v>2</v>
      </c>
      <c r="B34" s="17">
        <v>9</v>
      </c>
      <c r="C34" s="17">
        <v>2</v>
      </c>
      <c r="D34" s="17">
        <v>33.634999999999998</v>
      </c>
      <c r="E34" s="17">
        <v>0.151</v>
      </c>
      <c r="F34" s="17">
        <v>850.73154013049111</v>
      </c>
      <c r="G34" s="17">
        <v>0.38100000000000001</v>
      </c>
      <c r="H34" s="17">
        <v>3000.1518466236621</v>
      </c>
      <c r="I34" s="17">
        <v>64.849000000000004</v>
      </c>
      <c r="J34" s="17">
        <v>1.0999999999999999E-2</v>
      </c>
      <c r="K34" s="17">
        <v>1.357</v>
      </c>
      <c r="L34" s="17">
        <v>11507.01506676333</v>
      </c>
      <c r="M34" s="17">
        <v>100.384</v>
      </c>
      <c r="N34" s="17" t="s">
        <v>14</v>
      </c>
      <c r="O34" s="17">
        <v>47.788504053058219</v>
      </c>
      <c r="P34" s="17">
        <v>5.7395131393980137</v>
      </c>
    </row>
    <row r="35" spans="1:16">
      <c r="A35" s="17">
        <v>2</v>
      </c>
      <c r="B35" s="17">
        <v>10</v>
      </c>
      <c r="C35" s="17">
        <v>2</v>
      </c>
      <c r="D35" s="17">
        <v>33.667999999999999</v>
      </c>
      <c r="E35" s="17">
        <v>0.182</v>
      </c>
      <c r="F35" s="17">
        <v>1025.3850351241681</v>
      </c>
      <c r="G35" s="17">
        <v>0.41899999999999998</v>
      </c>
      <c r="H35" s="17">
        <v>3299.3795898564681</v>
      </c>
      <c r="I35" s="17">
        <v>65.200999999999993</v>
      </c>
      <c r="J35" s="17">
        <v>0</v>
      </c>
      <c r="K35" s="17">
        <v>1.329</v>
      </c>
      <c r="L35" s="17">
        <v>11269.582184029819</v>
      </c>
      <c r="M35" s="17">
        <v>100.79900000000001</v>
      </c>
      <c r="N35" s="17" t="s">
        <v>14</v>
      </c>
      <c r="O35" s="17">
        <v>49.060195635816399</v>
      </c>
      <c r="P35" s="17"/>
    </row>
    <row r="36" spans="1:16">
      <c r="A36" s="17">
        <v>2</v>
      </c>
      <c r="B36" s="17">
        <v>11</v>
      </c>
      <c r="C36" s="17">
        <v>2</v>
      </c>
      <c r="D36" s="17">
        <v>33.799999999999997</v>
      </c>
      <c r="E36" s="17">
        <v>0.17100000000000001</v>
      </c>
      <c r="F36" s="17">
        <v>963.41121431996021</v>
      </c>
      <c r="G36" s="17">
        <v>0.4</v>
      </c>
      <c r="H36" s="17">
        <v>3149.7657182400653</v>
      </c>
      <c r="I36" s="17">
        <v>64.83</v>
      </c>
      <c r="J36" s="17">
        <v>1E-3</v>
      </c>
      <c r="K36" s="17">
        <v>1.37</v>
      </c>
      <c r="L36" s="17">
        <v>11617.251762318176</v>
      </c>
      <c r="M36" s="17">
        <v>100.572</v>
      </c>
      <c r="N36" s="17" t="s">
        <v>14</v>
      </c>
      <c r="O36" s="17">
        <v>47.321167883211672</v>
      </c>
      <c r="P36" s="17"/>
    </row>
    <row r="37" spans="1:16">
      <c r="A37" s="17">
        <v>2</v>
      </c>
      <c r="B37" s="17">
        <v>12</v>
      </c>
      <c r="C37" s="17">
        <v>2</v>
      </c>
      <c r="D37" s="17">
        <v>33.932000000000002</v>
      </c>
      <c r="E37" s="17">
        <v>0.17899999999999999</v>
      </c>
      <c r="F37" s="17">
        <v>1008.4830839957477</v>
      </c>
      <c r="G37" s="17">
        <v>0.28999999999999998</v>
      </c>
      <c r="H37" s="17">
        <v>2283.5801457240473</v>
      </c>
      <c r="I37" s="17">
        <v>65.427999999999997</v>
      </c>
      <c r="J37" s="17">
        <v>3.0000000000000001E-3</v>
      </c>
      <c r="K37" s="17">
        <v>1.3180000000000001</v>
      </c>
      <c r="L37" s="17">
        <v>11176.304980098799</v>
      </c>
      <c r="M37" s="17">
        <v>101.15</v>
      </c>
      <c r="N37" s="17" t="s">
        <v>14</v>
      </c>
      <c r="O37" s="17">
        <v>49.641881638846733</v>
      </c>
      <c r="P37" s="17"/>
    </row>
    <row r="38" spans="1:16">
      <c r="A38" s="17">
        <v>2</v>
      </c>
      <c r="B38" s="17">
        <v>13</v>
      </c>
      <c r="C38" s="17">
        <v>3</v>
      </c>
      <c r="D38" s="17">
        <v>33.933</v>
      </c>
      <c r="E38" s="17">
        <v>0.129</v>
      </c>
      <c r="F38" s="17">
        <v>726.78389852207522</v>
      </c>
      <c r="G38" s="17">
        <v>0.19400000000000001</v>
      </c>
      <c r="H38" s="17">
        <v>1527.6363733464316</v>
      </c>
      <c r="I38" s="17">
        <v>65.135000000000005</v>
      </c>
      <c r="J38" s="17">
        <v>0</v>
      </c>
      <c r="K38" s="17">
        <v>1.294</v>
      </c>
      <c r="L38" s="17">
        <v>10972.791080612933</v>
      </c>
      <c r="M38" s="17">
        <v>100.685</v>
      </c>
      <c r="N38" s="17" t="s">
        <v>14</v>
      </c>
      <c r="O38" s="17">
        <v>50.336166924265846</v>
      </c>
      <c r="P38" s="17">
        <v>5.6316586077355169</v>
      </c>
    </row>
    <row r="39" spans="1:16">
      <c r="A39" s="17">
        <v>2</v>
      </c>
      <c r="B39" s="17">
        <v>14</v>
      </c>
      <c r="C39" s="17">
        <v>3</v>
      </c>
      <c r="D39" s="17">
        <v>33.466999999999999</v>
      </c>
      <c r="E39" s="17">
        <v>0.26500000000000001</v>
      </c>
      <c r="F39" s="17">
        <v>1493.0056830104645</v>
      </c>
      <c r="G39" s="17">
        <v>0.42499999999999999</v>
      </c>
      <c r="H39" s="17">
        <v>3346.6260756300694</v>
      </c>
      <c r="I39" s="17">
        <v>64.358999999999995</v>
      </c>
      <c r="J39" s="17">
        <v>0</v>
      </c>
      <c r="K39" s="17">
        <v>1.4750000000000001</v>
      </c>
      <c r="L39" s="17">
        <v>12507.625072568839</v>
      </c>
      <c r="M39" s="17">
        <v>99.991</v>
      </c>
      <c r="N39" s="17" t="s">
        <v>14</v>
      </c>
      <c r="O39" s="17">
        <v>43.633220338983044</v>
      </c>
      <c r="P39" s="17"/>
    </row>
    <row r="40" spans="1:16">
      <c r="A40" s="17">
        <v>2</v>
      </c>
      <c r="B40" s="17">
        <v>15</v>
      </c>
      <c r="C40" s="17">
        <v>3</v>
      </c>
      <c r="D40" s="17">
        <v>33.795999999999999</v>
      </c>
      <c r="E40" s="17">
        <v>0.33</v>
      </c>
      <c r="F40" s="17">
        <v>1859.214624126239</v>
      </c>
      <c r="G40" s="17">
        <v>0.48599999999999999</v>
      </c>
      <c r="H40" s="17">
        <v>3826.9653476616791</v>
      </c>
      <c r="I40" s="17">
        <v>64.94</v>
      </c>
      <c r="J40" s="17">
        <v>1.4999999999999999E-2</v>
      </c>
      <c r="K40" s="17">
        <v>1.5940000000000001</v>
      </c>
      <c r="L40" s="17">
        <v>13516.714824186256</v>
      </c>
      <c r="M40" s="17">
        <v>101.161</v>
      </c>
      <c r="N40" s="17" t="s">
        <v>14</v>
      </c>
      <c r="O40" s="17">
        <v>40.740276035131743</v>
      </c>
      <c r="P40" s="17"/>
    </row>
    <row r="41" spans="1:16">
      <c r="A41" s="17">
        <v>2</v>
      </c>
      <c r="B41" s="17">
        <v>16</v>
      </c>
      <c r="C41" s="17">
        <v>4</v>
      </c>
      <c r="D41" s="17">
        <v>34.064</v>
      </c>
      <c r="E41" s="17">
        <v>0.152</v>
      </c>
      <c r="F41" s="17">
        <v>856.36552383996468</v>
      </c>
      <c r="G41" s="17">
        <v>0.25</v>
      </c>
      <c r="H41" s="17">
        <v>1968.6035739000406</v>
      </c>
      <c r="I41" s="17">
        <v>65.061999999999998</v>
      </c>
      <c r="J41" s="17">
        <v>0</v>
      </c>
      <c r="K41" s="17">
        <v>1.2490000000000001</v>
      </c>
      <c r="L41" s="17">
        <v>10591.202519076935</v>
      </c>
      <c r="M41" s="17">
        <v>100.777</v>
      </c>
      <c r="N41" s="17" t="s">
        <v>15</v>
      </c>
      <c r="O41" s="17">
        <v>52.091273018414725</v>
      </c>
      <c r="P41" s="17">
        <v>5.4648835448872433</v>
      </c>
    </row>
    <row r="42" spans="1:16">
      <c r="A42" s="17">
        <v>2</v>
      </c>
      <c r="B42" s="17">
        <v>17</v>
      </c>
      <c r="C42" s="17">
        <v>4</v>
      </c>
      <c r="D42" s="17">
        <v>33.881</v>
      </c>
      <c r="E42" s="17">
        <v>0.15</v>
      </c>
      <c r="F42" s="17">
        <v>845.09755642101766</v>
      </c>
      <c r="G42" s="17">
        <v>0.20899999999999999</v>
      </c>
      <c r="H42" s="17">
        <v>1645.7525877804342</v>
      </c>
      <c r="I42" s="17">
        <v>64.900999999999996</v>
      </c>
      <c r="J42" s="17">
        <v>0</v>
      </c>
      <c r="K42" s="17">
        <v>1.284</v>
      </c>
      <c r="L42" s="17">
        <v>10887.993622493823</v>
      </c>
      <c r="M42" s="17">
        <v>100.425</v>
      </c>
      <c r="N42" s="17" t="s">
        <v>16</v>
      </c>
      <c r="O42" s="17">
        <v>50.545950155763236</v>
      </c>
      <c r="P42" s="17"/>
    </row>
    <row r="43" spans="1:16">
      <c r="A43" s="17">
        <v>2</v>
      </c>
      <c r="B43" s="17">
        <v>18</v>
      </c>
      <c r="C43" s="17">
        <v>4</v>
      </c>
      <c r="D43" s="17">
        <v>33.828000000000003</v>
      </c>
      <c r="E43" s="17">
        <v>0.159</v>
      </c>
      <c r="F43" s="17">
        <v>895.80340980627875</v>
      </c>
      <c r="G43" s="17">
        <v>0.22700000000000001</v>
      </c>
      <c r="H43" s="17">
        <v>1787.492045101237</v>
      </c>
      <c r="I43" s="17">
        <v>64.902000000000001</v>
      </c>
      <c r="J43" s="17">
        <v>0</v>
      </c>
      <c r="K43" s="17">
        <v>1.2929999999999999</v>
      </c>
      <c r="L43" s="17">
        <v>10964.311334801021</v>
      </c>
      <c r="M43" s="17">
        <v>100.40900000000001</v>
      </c>
      <c r="N43" s="17" t="s">
        <v>17</v>
      </c>
      <c r="O43" s="17">
        <v>50.194895591647338</v>
      </c>
      <c r="P43" s="17"/>
    </row>
    <row r="44" spans="1:16">
      <c r="A44" s="17">
        <v>2</v>
      </c>
      <c r="B44" s="17">
        <v>19</v>
      </c>
      <c r="C44" s="17">
        <v>4</v>
      </c>
      <c r="D44" s="17">
        <v>33.86</v>
      </c>
      <c r="E44" s="17">
        <v>0.21199999999999999</v>
      </c>
      <c r="F44" s="17">
        <v>1194.4045464083715</v>
      </c>
      <c r="G44" s="17">
        <v>0.44400000000000001</v>
      </c>
      <c r="H44" s="17">
        <v>3496.2399472464722</v>
      </c>
      <c r="I44" s="17">
        <v>64.489000000000004</v>
      </c>
      <c r="J44" s="17">
        <v>5.0000000000000001E-3</v>
      </c>
      <c r="K44" s="17">
        <v>1.4430000000000001</v>
      </c>
      <c r="L44" s="17">
        <v>12236.273206587683</v>
      </c>
      <c r="M44" s="17">
        <v>100.453</v>
      </c>
      <c r="N44" s="17" t="s">
        <v>18</v>
      </c>
      <c r="O44" s="17">
        <v>44.690921690921691</v>
      </c>
      <c r="P44" s="17">
        <v>5.7360178536497415</v>
      </c>
    </row>
    <row r="45" spans="1:16">
      <c r="A45" s="17">
        <v>2</v>
      </c>
      <c r="B45" s="17">
        <v>20</v>
      </c>
      <c r="C45" s="17">
        <v>5</v>
      </c>
      <c r="D45" s="17">
        <v>34.168999999999997</v>
      </c>
      <c r="E45" s="17">
        <v>0.14199999999999999</v>
      </c>
      <c r="F45" s="17">
        <v>800.02568674523002</v>
      </c>
      <c r="G45" s="17">
        <v>0.35699999999999998</v>
      </c>
      <c r="H45" s="17">
        <v>2811.1659035292578</v>
      </c>
      <c r="I45" s="17">
        <v>65.153999999999996</v>
      </c>
      <c r="J45" s="17">
        <v>0</v>
      </c>
      <c r="K45" s="17">
        <v>1.266</v>
      </c>
      <c r="L45" s="17">
        <v>10735.358197879423</v>
      </c>
      <c r="M45" s="17">
        <v>101.08799999999999</v>
      </c>
      <c r="N45" s="17" t="s">
        <v>15</v>
      </c>
      <c r="O45" s="17">
        <v>51.464454976303315</v>
      </c>
      <c r="P45" s="17">
        <v>5.2421839100660463</v>
      </c>
    </row>
    <row r="46" spans="1:16">
      <c r="A46" s="17">
        <v>2</v>
      </c>
      <c r="B46" s="17">
        <v>21</v>
      </c>
      <c r="C46" s="17">
        <v>5</v>
      </c>
      <c r="D46" s="17">
        <v>34.177</v>
      </c>
      <c r="E46" s="17">
        <v>0.127</v>
      </c>
      <c r="F46" s="17">
        <v>715.51593110312842</v>
      </c>
      <c r="G46" s="17">
        <v>0.17799999999999999</v>
      </c>
      <c r="H46" s="17">
        <v>1401.645744616829</v>
      </c>
      <c r="I46" s="17">
        <v>65.317999999999998</v>
      </c>
      <c r="J46" s="17">
        <v>0</v>
      </c>
      <c r="K46" s="17">
        <v>1.3240000000000001</v>
      </c>
      <c r="L46" s="17">
        <v>11227.183454970265</v>
      </c>
      <c r="M46" s="17">
        <v>101.124</v>
      </c>
      <c r="N46" s="17" t="s">
        <v>16</v>
      </c>
      <c r="O46" s="17">
        <v>49.333836858006038</v>
      </c>
      <c r="P46" s="17"/>
    </row>
    <row r="47" spans="1:16">
      <c r="A47" s="17">
        <v>2</v>
      </c>
      <c r="B47" s="17">
        <v>22</v>
      </c>
      <c r="C47" s="17">
        <v>5</v>
      </c>
      <c r="D47" s="17">
        <v>33.841000000000001</v>
      </c>
      <c r="E47" s="17">
        <v>0.26800000000000002</v>
      </c>
      <c r="F47" s="17">
        <v>1509.907634138885</v>
      </c>
      <c r="G47" s="17">
        <v>0.34300000000000003</v>
      </c>
      <c r="H47" s="17">
        <v>2700.9241033908561</v>
      </c>
      <c r="I47" s="17">
        <v>64.971000000000004</v>
      </c>
      <c r="J47" s="17">
        <v>8.9999999999999993E-3</v>
      </c>
      <c r="K47" s="17">
        <v>1.5389999999999999</v>
      </c>
      <c r="L47" s="17">
        <v>13050.328804531146</v>
      </c>
      <c r="M47" s="17">
        <v>100.971</v>
      </c>
      <c r="N47" s="17" t="s">
        <v>17</v>
      </c>
      <c r="O47" s="17">
        <v>42.216374269005854</v>
      </c>
      <c r="P47" s="17">
        <v>5.0154896629608174</v>
      </c>
    </row>
    <row r="48" spans="1:16">
      <c r="A48" s="17">
        <v>2</v>
      </c>
      <c r="B48" s="17">
        <v>23</v>
      </c>
      <c r="C48" s="17">
        <v>6</v>
      </c>
      <c r="D48" s="17">
        <v>34.076999999999998</v>
      </c>
      <c r="E48" s="17">
        <v>0.19600000000000001</v>
      </c>
      <c r="F48" s="17">
        <v>1104.2608070567965</v>
      </c>
      <c r="G48" s="17">
        <v>0.28999999999999998</v>
      </c>
      <c r="H48" s="17">
        <v>2283.5801457240473</v>
      </c>
      <c r="I48" s="17">
        <v>64.683000000000007</v>
      </c>
      <c r="J48" s="17">
        <v>1.4999999999999999E-2</v>
      </c>
      <c r="K48" s="17">
        <v>1.5009999999999999</v>
      </c>
      <c r="L48" s="17">
        <v>12728.098463678525</v>
      </c>
      <c r="M48" s="17">
        <v>100.762</v>
      </c>
      <c r="N48" s="17" t="s">
        <v>14</v>
      </c>
      <c r="O48" s="17">
        <v>43.093271152564967</v>
      </c>
      <c r="P48" s="17"/>
    </row>
    <row r="49" spans="1:16">
      <c r="A49" s="17">
        <v>2</v>
      </c>
      <c r="B49" s="17">
        <v>24</v>
      </c>
      <c r="C49" s="17">
        <v>6</v>
      </c>
      <c r="D49" s="17">
        <v>33.826000000000001</v>
      </c>
      <c r="E49" s="17">
        <v>0.185</v>
      </c>
      <c r="F49" s="17">
        <v>1042.2869862525886</v>
      </c>
      <c r="G49" s="17">
        <v>0.26700000000000002</v>
      </c>
      <c r="H49" s="17">
        <v>2102.4686169252436</v>
      </c>
      <c r="I49" s="17">
        <v>64.498000000000005</v>
      </c>
      <c r="J49" s="17">
        <v>0</v>
      </c>
      <c r="K49" s="17">
        <v>1.504</v>
      </c>
      <c r="L49" s="17">
        <v>12753.537701114259</v>
      </c>
      <c r="M49" s="17">
        <v>100.28</v>
      </c>
      <c r="N49" s="17" t="s">
        <v>14</v>
      </c>
      <c r="O49" s="17">
        <v>42.884308510638299</v>
      </c>
      <c r="P49" s="17"/>
    </row>
    <row r="50" spans="1:16">
      <c r="A50" s="17">
        <v>2</v>
      </c>
      <c r="B50" s="17">
        <v>25</v>
      </c>
      <c r="C50" s="17">
        <v>7</v>
      </c>
      <c r="D50" s="17">
        <v>33.680999999999997</v>
      </c>
      <c r="E50" s="17">
        <v>0.219</v>
      </c>
      <c r="F50" s="17">
        <v>1233.8424323746858</v>
      </c>
      <c r="G50" s="17">
        <v>0.46800000000000003</v>
      </c>
      <c r="H50" s="17">
        <v>3685.2258903408765</v>
      </c>
      <c r="I50" s="17">
        <v>65.521000000000001</v>
      </c>
      <c r="J50" s="17">
        <v>1.4999999999999999E-2</v>
      </c>
      <c r="K50" s="17">
        <v>1.3779999999999999</v>
      </c>
      <c r="L50" s="17">
        <v>11685.089728813462</v>
      </c>
      <c r="M50" s="17">
        <v>101.282</v>
      </c>
      <c r="N50" s="17" t="s">
        <v>14</v>
      </c>
      <c r="O50" s="17">
        <v>47.547895500725694</v>
      </c>
      <c r="P50" s="17"/>
    </row>
    <row r="51" spans="1:16">
      <c r="A51" s="17">
        <v>2</v>
      </c>
      <c r="B51" s="17">
        <v>26</v>
      </c>
      <c r="C51" s="17">
        <v>7</v>
      </c>
      <c r="D51" s="17">
        <v>33.935000000000002</v>
      </c>
      <c r="E51" s="17">
        <v>0.215</v>
      </c>
      <c r="F51" s="17">
        <v>1211.306497536792</v>
      </c>
      <c r="G51" s="17">
        <v>0.32300000000000001</v>
      </c>
      <c r="H51" s="17">
        <v>2543.4358174788522</v>
      </c>
      <c r="I51" s="17">
        <v>65.382999999999996</v>
      </c>
      <c r="J51" s="17">
        <v>0</v>
      </c>
      <c r="K51" s="17">
        <v>1.3859999999999999</v>
      </c>
      <c r="L51" s="17">
        <v>11752.92769530875</v>
      </c>
      <c r="M51" s="17">
        <v>101.242</v>
      </c>
      <c r="N51" s="17" t="s">
        <v>14</v>
      </c>
      <c r="O51" s="17">
        <v>47.173881673881674</v>
      </c>
      <c r="P51" s="17"/>
    </row>
    <row r="52" spans="1:16">
      <c r="A52" s="17">
        <v>2</v>
      </c>
      <c r="B52" s="17">
        <v>27</v>
      </c>
      <c r="C52" s="17">
        <v>8</v>
      </c>
      <c r="D52" s="17">
        <v>33.567999999999998</v>
      </c>
      <c r="E52" s="17">
        <v>0.15</v>
      </c>
      <c r="F52" s="17">
        <v>845.09755642101766</v>
      </c>
      <c r="G52" s="17">
        <v>0.38900000000000001</v>
      </c>
      <c r="H52" s="17">
        <v>3063.1471609884638</v>
      </c>
      <c r="I52" s="17">
        <v>64.831999999999994</v>
      </c>
      <c r="J52" s="17">
        <v>6.0000000000000001E-3</v>
      </c>
      <c r="K52" s="17">
        <v>1.2410000000000001</v>
      </c>
      <c r="L52" s="17">
        <v>10523.364552581646</v>
      </c>
      <c r="M52" s="17">
        <v>100.18600000000001</v>
      </c>
      <c r="N52" s="17" t="s">
        <v>14</v>
      </c>
      <c r="O52" s="17">
        <v>52.241740531829159</v>
      </c>
      <c r="P52" s="17"/>
    </row>
    <row r="53" spans="1:16">
      <c r="A53" s="17">
        <v>2</v>
      </c>
      <c r="B53" s="17">
        <v>28</v>
      </c>
      <c r="C53" s="17">
        <v>8</v>
      </c>
      <c r="D53" s="17">
        <v>33.563000000000002</v>
      </c>
      <c r="E53" s="17">
        <v>0.13600000000000001</v>
      </c>
      <c r="F53" s="17">
        <v>766.2217844883894</v>
      </c>
      <c r="G53" s="17">
        <v>0.29399999999999998</v>
      </c>
      <c r="H53" s="17">
        <v>2315.0778029064477</v>
      </c>
      <c r="I53" s="17">
        <v>64.92</v>
      </c>
      <c r="J53" s="17">
        <v>1E-3</v>
      </c>
      <c r="K53" s="17">
        <v>1.4850000000000001</v>
      </c>
      <c r="L53" s="17">
        <v>12592.422530687949</v>
      </c>
      <c r="M53" s="17">
        <v>100.399</v>
      </c>
      <c r="N53" s="17" t="s">
        <v>14</v>
      </c>
      <c r="O53" s="17">
        <v>43.717171717171716</v>
      </c>
      <c r="P53" s="17"/>
    </row>
    <row r="54" spans="1:16">
      <c r="A54" s="17">
        <v>2</v>
      </c>
      <c r="B54" s="17">
        <v>29</v>
      </c>
      <c r="C54" s="17">
        <v>8</v>
      </c>
      <c r="D54" s="17">
        <v>33.353000000000002</v>
      </c>
      <c r="E54" s="17">
        <v>0.14699999999999999</v>
      </c>
      <c r="F54" s="17">
        <v>828.19560529259729</v>
      </c>
      <c r="G54" s="17">
        <v>0.217</v>
      </c>
      <c r="H54" s="17">
        <v>1708.7479021452355</v>
      </c>
      <c r="I54" s="17">
        <v>65.114999999999995</v>
      </c>
      <c r="J54" s="17">
        <v>0</v>
      </c>
      <c r="K54" s="17">
        <v>1.488</v>
      </c>
      <c r="L54" s="17">
        <v>12617.861768123681</v>
      </c>
      <c r="M54" s="17">
        <v>100.32</v>
      </c>
      <c r="N54" s="17" t="s">
        <v>14</v>
      </c>
      <c r="O54" s="17">
        <v>43.760080645161288</v>
      </c>
      <c r="P54" s="17"/>
    </row>
    <row r="55" spans="1:16">
      <c r="A55" s="17">
        <v>2</v>
      </c>
      <c r="B55" s="17">
        <v>30</v>
      </c>
      <c r="C55" s="17">
        <v>9</v>
      </c>
      <c r="D55" s="17">
        <v>33.954000000000001</v>
      </c>
      <c r="E55" s="17">
        <v>0.13</v>
      </c>
      <c r="F55" s="17">
        <v>732.41788223154867</v>
      </c>
      <c r="G55" s="17">
        <v>0.193</v>
      </c>
      <c r="H55" s="17">
        <v>1519.7619590508316</v>
      </c>
      <c r="I55" s="17">
        <v>65.206999999999994</v>
      </c>
      <c r="J55" s="17">
        <v>0</v>
      </c>
      <c r="K55" s="17">
        <v>1.2250000000000001</v>
      </c>
      <c r="L55" s="17">
        <v>10387.688619591068</v>
      </c>
      <c r="M55" s="17">
        <v>100.709</v>
      </c>
      <c r="N55" s="17" t="s">
        <v>15</v>
      </c>
      <c r="O55" s="17">
        <v>53.230204081632642</v>
      </c>
      <c r="P55" s="17"/>
    </row>
    <row r="56" spans="1:16">
      <c r="A56" s="17">
        <v>2</v>
      </c>
      <c r="B56" s="17">
        <v>31</v>
      </c>
      <c r="C56" s="17">
        <v>9</v>
      </c>
      <c r="D56" s="17">
        <v>33.597000000000001</v>
      </c>
      <c r="E56" s="17">
        <v>0.151</v>
      </c>
      <c r="F56" s="17">
        <v>850.73154013049111</v>
      </c>
      <c r="G56" s="17">
        <v>0.254</v>
      </c>
      <c r="H56" s="17">
        <v>2000.1012310824415</v>
      </c>
      <c r="I56" s="17">
        <v>64.867999999999995</v>
      </c>
      <c r="J56" s="17">
        <v>8.9999999999999993E-3</v>
      </c>
      <c r="K56" s="17">
        <v>1.282</v>
      </c>
      <c r="L56" s="17">
        <v>10871.034130869999</v>
      </c>
      <c r="M56" s="17">
        <v>100.161</v>
      </c>
      <c r="N56" s="17" t="s">
        <v>16</v>
      </c>
      <c r="O56" s="17">
        <v>50.599063962558496</v>
      </c>
      <c r="P56" s="17"/>
    </row>
    <row r="57" spans="1:16">
      <c r="A57" s="17">
        <v>2</v>
      </c>
      <c r="B57" s="17">
        <v>32</v>
      </c>
      <c r="C57" s="17">
        <v>9</v>
      </c>
      <c r="D57" s="17">
        <v>34.100999999999999</v>
      </c>
      <c r="E57" s="17">
        <v>0.14199999999999999</v>
      </c>
      <c r="F57" s="17">
        <v>800.02568674523002</v>
      </c>
      <c r="G57" s="17">
        <v>0.21199999999999999</v>
      </c>
      <c r="H57" s="17">
        <v>1669.3758306672346</v>
      </c>
      <c r="I57" s="17">
        <v>65.007999999999996</v>
      </c>
      <c r="J57" s="17">
        <v>1.0999999999999999E-2</v>
      </c>
      <c r="K57" s="17">
        <v>1.367</v>
      </c>
      <c r="L57" s="17">
        <v>11591.812524882442</v>
      </c>
      <c r="M57" s="17">
        <v>100.84099999999999</v>
      </c>
      <c r="N57" s="17" t="s">
        <v>17</v>
      </c>
      <c r="O57" s="17">
        <v>47.555230431602048</v>
      </c>
      <c r="P57" s="17"/>
    </row>
    <row r="58" spans="1:16">
      <c r="A58" s="17">
        <v>2</v>
      </c>
      <c r="B58" s="17">
        <v>33</v>
      </c>
      <c r="C58" s="17">
        <v>9</v>
      </c>
      <c r="D58" s="17">
        <v>33.802999999999997</v>
      </c>
      <c r="E58" s="17">
        <v>0.219</v>
      </c>
      <c r="F58" s="17">
        <v>1233.8424323746858</v>
      </c>
      <c r="G58" s="17">
        <v>0.28799999999999998</v>
      </c>
      <c r="H58" s="17">
        <v>2267.8313171328468</v>
      </c>
      <c r="I58" s="17">
        <v>64.679000000000002</v>
      </c>
      <c r="J58" s="17">
        <v>0</v>
      </c>
      <c r="K58" s="17">
        <v>1.46</v>
      </c>
      <c r="L58" s="17">
        <v>12380.428885390171</v>
      </c>
      <c r="M58" s="17">
        <v>100.449</v>
      </c>
      <c r="N58" s="17" t="s">
        <v>18</v>
      </c>
      <c r="O58" s="17">
        <v>44.300684931506851</v>
      </c>
      <c r="P58" s="17"/>
    </row>
    <row r="59" spans="1:16">
      <c r="A59" s="17">
        <v>2</v>
      </c>
      <c r="B59" s="17">
        <v>34</v>
      </c>
      <c r="C59" s="17">
        <v>10</v>
      </c>
      <c r="D59" s="17">
        <v>33.103000000000002</v>
      </c>
      <c r="E59" s="17">
        <v>0.26300000000000001</v>
      </c>
      <c r="F59" s="17">
        <v>1481.7377155915176</v>
      </c>
      <c r="G59" s="17">
        <v>0.38</v>
      </c>
      <c r="H59" s="17">
        <v>2992.2774323280619</v>
      </c>
      <c r="I59" s="17">
        <v>63.545999999999999</v>
      </c>
      <c r="J59" s="17">
        <v>6.0000000000000001E-3</v>
      </c>
      <c r="K59" s="17">
        <v>1.55</v>
      </c>
      <c r="L59" s="17">
        <v>13143.606008462168</v>
      </c>
      <c r="M59" s="17">
        <v>98.847999999999999</v>
      </c>
      <c r="N59" s="17" t="s">
        <v>18</v>
      </c>
      <c r="O59" s="17">
        <v>40.997419354838705</v>
      </c>
      <c r="P59" s="17">
        <v>5.7125495064823326</v>
      </c>
    </row>
    <row r="60" spans="1:16">
      <c r="A60" s="17">
        <v>2</v>
      </c>
      <c r="B60" s="17">
        <v>35</v>
      </c>
      <c r="C60" s="17">
        <v>10</v>
      </c>
      <c r="D60" s="17">
        <v>33.43</v>
      </c>
      <c r="E60" s="17">
        <v>0.16200000000000001</v>
      </c>
      <c r="F60" s="17">
        <v>912.70536093469912</v>
      </c>
      <c r="G60" s="17">
        <v>0.23899999999999999</v>
      </c>
      <c r="H60" s="17">
        <v>1881.9850166484389</v>
      </c>
      <c r="I60" s="17">
        <v>64.099000000000004</v>
      </c>
      <c r="J60" s="17">
        <v>0</v>
      </c>
      <c r="K60" s="17">
        <v>1.5780000000000001</v>
      </c>
      <c r="L60" s="17">
        <v>13381.038891195678</v>
      </c>
      <c r="M60" s="17">
        <v>99.507999999999996</v>
      </c>
      <c r="N60" s="17" t="s">
        <v>14</v>
      </c>
      <c r="O60" s="17">
        <v>40.620405576679339</v>
      </c>
      <c r="P60" s="17"/>
    </row>
    <row r="61" spans="1:16">
      <c r="A61" s="17">
        <v>2</v>
      </c>
      <c r="B61" s="17">
        <v>36</v>
      </c>
      <c r="C61" s="17">
        <v>11</v>
      </c>
      <c r="D61" s="17">
        <v>33.988999999999997</v>
      </c>
      <c r="E61" s="17">
        <v>0.152</v>
      </c>
      <c r="F61" s="17">
        <v>856.36552383996468</v>
      </c>
      <c r="G61" s="17">
        <v>0.248</v>
      </c>
      <c r="H61" s="17">
        <v>1952.8547453088404</v>
      </c>
      <c r="I61" s="17">
        <v>64.775000000000006</v>
      </c>
      <c r="J61" s="17">
        <v>0</v>
      </c>
      <c r="K61" s="17">
        <v>1.3280000000000001</v>
      </c>
      <c r="L61" s="17">
        <v>11261.102438217909</v>
      </c>
      <c r="M61" s="17">
        <v>100.492</v>
      </c>
      <c r="N61" s="17" t="s">
        <v>14</v>
      </c>
      <c r="O61" s="17">
        <v>48.776355421686752</v>
      </c>
      <c r="P61" s="17">
        <v>5.4384192385072083</v>
      </c>
    </row>
    <row r="62" spans="1:16">
      <c r="A62" s="17">
        <v>2</v>
      </c>
      <c r="B62" s="17">
        <v>37</v>
      </c>
      <c r="C62" s="17">
        <v>11</v>
      </c>
      <c r="D62" s="17">
        <v>33.636000000000003</v>
      </c>
      <c r="E62" s="17">
        <v>0.17199999999999999</v>
      </c>
      <c r="F62" s="17">
        <v>969.04519802943355</v>
      </c>
      <c r="G62" s="17">
        <v>0.193</v>
      </c>
      <c r="H62" s="17">
        <v>1519.7619590508316</v>
      </c>
      <c r="I62" s="17">
        <v>64.706000000000003</v>
      </c>
      <c r="J62" s="17">
        <v>2E-3</v>
      </c>
      <c r="K62" s="17">
        <v>1.403</v>
      </c>
      <c r="L62" s="17">
        <v>11897.08337411124</v>
      </c>
      <c r="M62" s="17">
        <v>100.11199999999999</v>
      </c>
      <c r="N62" s="17" t="s">
        <v>14</v>
      </c>
      <c r="O62" s="17">
        <v>46.11974340698503</v>
      </c>
      <c r="P62" s="17"/>
    </row>
    <row r="63" spans="1:16">
      <c r="A63" s="17">
        <v>2</v>
      </c>
      <c r="B63" s="17">
        <v>38</v>
      </c>
      <c r="C63" s="17">
        <v>11</v>
      </c>
      <c r="D63" s="17">
        <v>33.853000000000002</v>
      </c>
      <c r="E63" s="17">
        <v>0.10299999999999999</v>
      </c>
      <c r="F63" s="17">
        <v>580.30032207576551</v>
      </c>
      <c r="G63" s="17">
        <v>0.13400000000000001</v>
      </c>
      <c r="H63" s="17">
        <v>1055.1715156104219</v>
      </c>
      <c r="I63" s="17">
        <v>64.11</v>
      </c>
      <c r="J63" s="17">
        <v>0.14099999999999999</v>
      </c>
      <c r="K63" s="17">
        <v>2.7679999999999998</v>
      </c>
      <c r="L63" s="17">
        <v>23471.936407369856</v>
      </c>
      <c r="M63" s="17">
        <v>101.10899999999999</v>
      </c>
      <c r="N63" s="17" t="s">
        <v>14</v>
      </c>
      <c r="O63" s="17">
        <v>23.16112716763006</v>
      </c>
      <c r="P63" s="17"/>
    </row>
    <row r="64" spans="1:16">
      <c r="A64" s="17">
        <v>2</v>
      </c>
      <c r="B64" s="17">
        <v>39</v>
      </c>
      <c r="C64" s="17">
        <v>12</v>
      </c>
      <c r="D64" s="17">
        <v>31.814</v>
      </c>
      <c r="E64" s="17">
        <v>1.637</v>
      </c>
      <c r="F64" s="17">
        <v>9222.8313324080409</v>
      </c>
      <c r="G64" s="17">
        <v>2.5569999999999999</v>
      </c>
      <c r="H64" s="17">
        <v>20134.877353849613</v>
      </c>
      <c r="I64" s="17">
        <v>59.896000000000001</v>
      </c>
      <c r="J64" s="17">
        <v>7.4999999999999997E-2</v>
      </c>
      <c r="K64" s="17">
        <v>1.573</v>
      </c>
      <c r="L64" s="17">
        <v>13338.640162136122</v>
      </c>
      <c r="M64" s="17">
        <v>97.552000000000007</v>
      </c>
      <c r="N64" s="17" t="s">
        <v>14</v>
      </c>
      <c r="O64" s="17">
        <v>38.077558804831533</v>
      </c>
      <c r="P64" s="17"/>
    </row>
    <row r="65" spans="1:16">
      <c r="A65" s="17">
        <v>2</v>
      </c>
      <c r="B65" s="17">
        <v>40</v>
      </c>
      <c r="C65" s="17">
        <v>12</v>
      </c>
      <c r="D65" s="17">
        <v>32.994</v>
      </c>
      <c r="E65" s="17">
        <v>0.91</v>
      </c>
      <c r="F65" s="17">
        <v>5126.9251756208414</v>
      </c>
      <c r="G65" s="17">
        <v>1.6639999999999999</v>
      </c>
      <c r="H65" s="17">
        <v>13103.02538787867</v>
      </c>
      <c r="I65" s="17">
        <v>61.588000000000001</v>
      </c>
      <c r="J65" s="17">
        <v>4.2999999999999997E-2</v>
      </c>
      <c r="K65" s="17">
        <v>1.5089999999999999</v>
      </c>
      <c r="L65" s="17">
        <v>12795.936430173813</v>
      </c>
      <c r="M65" s="17">
        <v>98.707999999999998</v>
      </c>
      <c r="N65" s="17" t="s">
        <v>14</v>
      </c>
      <c r="O65" s="17">
        <v>40.813783962889332</v>
      </c>
      <c r="P65" s="17"/>
    </row>
    <row r="66" spans="1:16">
      <c r="A66" s="17">
        <v>2</v>
      </c>
      <c r="B66" s="17">
        <v>41</v>
      </c>
      <c r="C66" s="17">
        <v>13</v>
      </c>
      <c r="D66" s="17">
        <v>33.534999999999997</v>
      </c>
      <c r="E66" s="17">
        <v>0.114</v>
      </c>
      <c r="F66" s="17">
        <v>642.2741428799734</v>
      </c>
      <c r="G66" s="17">
        <v>0.151</v>
      </c>
      <c r="H66" s="17">
        <v>1189.0365586356245</v>
      </c>
      <c r="I66" s="17">
        <v>65.08</v>
      </c>
      <c r="J66" s="17">
        <v>3.0000000000000001E-3</v>
      </c>
      <c r="K66" s="17">
        <v>1.5009999999999999</v>
      </c>
      <c r="L66" s="17">
        <v>12728.098463678525</v>
      </c>
      <c r="M66" s="17">
        <v>100.384</v>
      </c>
      <c r="N66" s="17" t="s">
        <v>14</v>
      </c>
      <c r="O66" s="17">
        <v>43.35776149233844</v>
      </c>
      <c r="P66" s="17"/>
    </row>
    <row r="67" spans="1:16">
      <c r="A67" s="17">
        <v>2</v>
      </c>
      <c r="B67" s="17">
        <v>42</v>
      </c>
      <c r="C67" s="17">
        <v>13</v>
      </c>
      <c r="D67" s="17">
        <v>33.226999999999997</v>
      </c>
      <c r="E67" s="17">
        <v>0.25900000000000001</v>
      </c>
      <c r="F67" s="17">
        <v>1459.201780753624</v>
      </c>
      <c r="G67" s="17">
        <v>0.39</v>
      </c>
      <c r="H67" s="17">
        <v>3071.0215752840636</v>
      </c>
      <c r="I67" s="17">
        <v>64.364000000000004</v>
      </c>
      <c r="J67" s="17">
        <v>1.2E-2</v>
      </c>
      <c r="K67" s="17">
        <v>1.5129999999999999</v>
      </c>
      <c r="L67" s="17">
        <v>12829.855413421457</v>
      </c>
      <c r="M67" s="17">
        <v>99.765000000000001</v>
      </c>
      <c r="N67" s="17" t="s">
        <v>14</v>
      </c>
      <c r="O67" s="17">
        <v>42.54064771976207</v>
      </c>
      <c r="P67" s="17"/>
    </row>
    <row r="68" spans="1:16">
      <c r="A68" s="17">
        <v>2</v>
      </c>
      <c r="B68" s="17">
        <v>43</v>
      </c>
      <c r="C68" s="17">
        <v>13</v>
      </c>
      <c r="D68" s="17">
        <v>33.093000000000004</v>
      </c>
      <c r="E68" s="17">
        <v>0.29899999999999999</v>
      </c>
      <c r="F68" s="17">
        <v>1684.5611291325617</v>
      </c>
      <c r="G68" s="17">
        <v>0.46500000000000002</v>
      </c>
      <c r="H68" s="17">
        <v>3661.6026474540758</v>
      </c>
      <c r="I68" s="17">
        <v>63.131</v>
      </c>
      <c r="J68" s="17">
        <v>8.0000000000000002E-3</v>
      </c>
      <c r="K68" s="17">
        <v>1.5880000000000001</v>
      </c>
      <c r="L68" s="17">
        <v>13465.83634931479</v>
      </c>
      <c r="M68" s="17">
        <v>98.584000000000003</v>
      </c>
      <c r="N68" s="17" t="s">
        <v>14</v>
      </c>
      <c r="O68" s="17">
        <v>39.755037783375315</v>
      </c>
      <c r="P68" s="17"/>
    </row>
    <row r="69" spans="1:16">
      <c r="A69" s="17">
        <v>2</v>
      </c>
      <c r="B69" s="17">
        <v>44</v>
      </c>
      <c r="C69" s="17">
        <v>14</v>
      </c>
      <c r="D69" s="17">
        <v>33.521999999999998</v>
      </c>
      <c r="E69" s="17">
        <v>0.16300000000000001</v>
      </c>
      <c r="F69" s="17">
        <v>918.33934464417257</v>
      </c>
      <c r="G69" s="17">
        <v>0.253</v>
      </c>
      <c r="H69" s="17">
        <v>1992.2268167868413</v>
      </c>
      <c r="I69" s="17">
        <v>64.599000000000004</v>
      </c>
      <c r="J69" s="17">
        <v>5.0000000000000001E-3</v>
      </c>
      <c r="K69" s="17">
        <v>1.4830000000000001</v>
      </c>
      <c r="L69" s="17">
        <v>12575.463039064127</v>
      </c>
      <c r="M69" s="17">
        <v>100.02500000000001</v>
      </c>
      <c r="N69" s="17" t="s">
        <v>14</v>
      </c>
      <c r="O69" s="17">
        <v>43.559676331759945</v>
      </c>
      <c r="P69" s="17">
        <v>5.2856253186520235</v>
      </c>
    </row>
    <row r="70" spans="1:16">
      <c r="A70" s="17">
        <v>2</v>
      </c>
      <c r="B70" s="17">
        <v>45</v>
      </c>
      <c r="C70" s="17">
        <v>14</v>
      </c>
      <c r="D70" s="17">
        <v>33.387999999999998</v>
      </c>
      <c r="E70" s="17">
        <v>0.217</v>
      </c>
      <c r="F70" s="17">
        <v>1222.5744649557389</v>
      </c>
      <c r="G70" s="17">
        <v>0.32700000000000001</v>
      </c>
      <c r="H70" s="17">
        <v>2574.9334746612535</v>
      </c>
      <c r="I70" s="17">
        <v>64.695999999999998</v>
      </c>
      <c r="J70" s="17">
        <v>1.2E-2</v>
      </c>
      <c r="K70" s="17">
        <v>1.4810000000000001</v>
      </c>
      <c r="L70" s="17">
        <v>12558.503547440305</v>
      </c>
      <c r="M70" s="17">
        <v>100.121</v>
      </c>
      <c r="N70" s="17" t="s">
        <v>14</v>
      </c>
      <c r="O70" s="17">
        <v>43.683997299122211</v>
      </c>
      <c r="P70" s="17"/>
    </row>
    <row r="71" spans="1:16">
      <c r="A71" s="17">
        <v>2</v>
      </c>
      <c r="B71" s="17">
        <v>46</v>
      </c>
      <c r="C71" s="17">
        <v>14</v>
      </c>
      <c r="D71" s="17">
        <v>33.405999999999999</v>
      </c>
      <c r="E71" s="17">
        <v>0.26400000000000001</v>
      </c>
      <c r="F71" s="17">
        <v>1487.3716993009912</v>
      </c>
      <c r="G71" s="17">
        <v>0.373</v>
      </c>
      <c r="H71" s="17">
        <v>2937.1565322588604</v>
      </c>
      <c r="I71" s="17">
        <v>64.100999999999999</v>
      </c>
      <c r="J71" s="17">
        <v>1.2999999999999999E-2</v>
      </c>
      <c r="K71" s="17">
        <v>1.5529999999999999</v>
      </c>
      <c r="L71" s="17">
        <v>13169.0452458979</v>
      </c>
      <c r="M71" s="17">
        <v>99.71</v>
      </c>
      <c r="N71" s="17" t="s">
        <v>14</v>
      </c>
      <c r="O71" s="17">
        <v>41.275595621377981</v>
      </c>
      <c r="P71" s="17"/>
    </row>
    <row r="72" spans="1:16">
      <c r="A72" s="17">
        <v>2</v>
      </c>
      <c r="B72" s="17">
        <v>47</v>
      </c>
      <c r="C72" s="17">
        <v>15</v>
      </c>
      <c r="D72" s="17">
        <v>33.246000000000002</v>
      </c>
      <c r="E72" s="17">
        <v>0.191</v>
      </c>
      <c r="F72" s="17">
        <v>1076.0908885094291</v>
      </c>
      <c r="G72" s="17">
        <v>0.43099999999999999</v>
      </c>
      <c r="H72" s="17">
        <v>3393.8725614036703</v>
      </c>
      <c r="I72" s="17">
        <v>64.619</v>
      </c>
      <c r="J72" s="17">
        <v>0</v>
      </c>
      <c r="K72" s="17">
        <v>1.44</v>
      </c>
      <c r="L72" s="17">
        <v>12210.833969151949</v>
      </c>
      <c r="M72" s="17">
        <v>99.927000000000007</v>
      </c>
      <c r="N72" s="17" t="s">
        <v>14</v>
      </c>
      <c r="O72" s="17">
        <v>44.874305555555559</v>
      </c>
      <c r="P72" s="17"/>
    </row>
    <row r="73" spans="1:16">
      <c r="A73" s="17">
        <v>2</v>
      </c>
      <c r="B73" s="17">
        <v>48</v>
      </c>
      <c r="C73" s="17">
        <v>15</v>
      </c>
      <c r="D73" s="17">
        <v>33.423999999999999</v>
      </c>
      <c r="E73" s="17">
        <v>0.247</v>
      </c>
      <c r="F73" s="17">
        <v>1391.5939762399423</v>
      </c>
      <c r="G73" s="17">
        <v>0.34399999999999997</v>
      </c>
      <c r="H73" s="17">
        <v>2708.7985176864559</v>
      </c>
      <c r="I73" s="17">
        <v>64.64</v>
      </c>
      <c r="J73" s="17">
        <v>1E-3</v>
      </c>
      <c r="K73" s="17">
        <v>1.5069999999999999</v>
      </c>
      <c r="L73" s="17">
        <v>12778.976938549991</v>
      </c>
      <c r="M73" s="17">
        <v>100.163</v>
      </c>
      <c r="N73" s="17" t="s">
        <v>14</v>
      </c>
      <c r="O73" s="17">
        <v>42.893165228931657</v>
      </c>
      <c r="P73" s="17"/>
    </row>
    <row r="74" spans="1:16">
      <c r="A74" s="17">
        <v>2</v>
      </c>
      <c r="B74" s="17">
        <v>49</v>
      </c>
      <c r="C74" s="17">
        <v>15</v>
      </c>
      <c r="D74" s="17">
        <v>33.408000000000001</v>
      </c>
      <c r="E74" s="17">
        <v>0.28899999999999998</v>
      </c>
      <c r="F74" s="17">
        <v>1628.2212920378272</v>
      </c>
      <c r="G74" s="17">
        <v>0.42399999999999999</v>
      </c>
      <c r="H74" s="17">
        <v>3338.7516613344692</v>
      </c>
      <c r="I74" s="17">
        <v>63.996000000000002</v>
      </c>
      <c r="J74" s="17">
        <v>8.0000000000000002E-3</v>
      </c>
      <c r="K74" s="17">
        <v>1.5089999999999999</v>
      </c>
      <c r="L74" s="17">
        <v>12795.936430173813</v>
      </c>
      <c r="M74" s="17">
        <v>99.634</v>
      </c>
      <c r="N74" s="17" t="s">
        <v>14</v>
      </c>
      <c r="O74" s="17">
        <v>42.409542743538772</v>
      </c>
      <c r="P74" s="17"/>
    </row>
    <row r="75" spans="1:16">
      <c r="A75" s="17">
        <v>2</v>
      </c>
      <c r="B75" s="17">
        <v>50</v>
      </c>
      <c r="C75" s="17">
        <v>16</v>
      </c>
      <c r="D75" s="17">
        <v>33.866999999999997</v>
      </c>
      <c r="E75" s="17">
        <v>0.251</v>
      </c>
      <c r="F75" s="17">
        <v>1414.1299110778364</v>
      </c>
      <c r="G75" s="17">
        <v>0.34399999999999997</v>
      </c>
      <c r="H75" s="17">
        <v>2708.7985176864559</v>
      </c>
      <c r="I75" s="17">
        <v>64.593999999999994</v>
      </c>
      <c r="J75" s="17">
        <v>0</v>
      </c>
      <c r="K75" s="17">
        <v>1.4770000000000001</v>
      </c>
      <c r="L75" s="17">
        <v>12524.584564192661</v>
      </c>
      <c r="M75" s="17">
        <v>100.533</v>
      </c>
      <c r="N75" s="17" t="s">
        <v>14</v>
      </c>
      <c r="O75" s="17">
        <v>43.733243060257273</v>
      </c>
      <c r="P75" s="17">
        <v>5.5018337085124358</v>
      </c>
    </row>
    <row r="76" spans="1:16">
      <c r="A76" s="17">
        <v>2</v>
      </c>
      <c r="B76" s="17">
        <v>51</v>
      </c>
      <c r="C76" s="17">
        <v>16</v>
      </c>
      <c r="D76" s="17">
        <v>33.795000000000002</v>
      </c>
      <c r="E76" s="17">
        <v>0.189</v>
      </c>
      <c r="F76" s="17">
        <v>1064.8229210904824</v>
      </c>
      <c r="G76" s="17">
        <v>0.30499999999999999</v>
      </c>
      <c r="H76" s="17">
        <v>2401.6963601580496</v>
      </c>
      <c r="I76" s="17">
        <v>64.741</v>
      </c>
      <c r="J76" s="17">
        <v>0.01</v>
      </c>
      <c r="K76" s="17">
        <v>1.54</v>
      </c>
      <c r="L76" s="17">
        <v>13058.808550343058</v>
      </c>
      <c r="M76" s="17">
        <v>100.58</v>
      </c>
      <c r="N76" s="17" t="s">
        <v>14</v>
      </c>
      <c r="O76" s="17">
        <v>42.039610389610388</v>
      </c>
      <c r="P76" s="17"/>
    </row>
    <row r="77" spans="1:16">
      <c r="A77" s="17">
        <v>2</v>
      </c>
      <c r="B77" s="17">
        <v>52</v>
      </c>
      <c r="C77" s="17">
        <v>16</v>
      </c>
      <c r="D77" s="17">
        <v>33.466000000000001</v>
      </c>
      <c r="E77" s="17">
        <v>0.26600000000000001</v>
      </c>
      <c r="F77" s="17">
        <v>1498.6396667199381</v>
      </c>
      <c r="G77" s="17">
        <v>0.39800000000000002</v>
      </c>
      <c r="H77" s="17">
        <v>3134.0168896488653</v>
      </c>
      <c r="I77" s="17">
        <v>64.135999999999996</v>
      </c>
      <c r="J77" s="17">
        <v>0</v>
      </c>
      <c r="K77" s="17">
        <v>1.6279999999999999</v>
      </c>
      <c r="L77" s="17">
        <v>13805.026181791231</v>
      </c>
      <c r="M77" s="17">
        <v>99.894000000000005</v>
      </c>
      <c r="N77" s="17" t="s">
        <v>14</v>
      </c>
      <c r="O77" s="17">
        <v>39.395577395577398</v>
      </c>
      <c r="P77" s="17"/>
    </row>
    <row r="78" spans="1:16">
      <c r="A78" s="17">
        <v>2</v>
      </c>
      <c r="B78" s="17">
        <v>53</v>
      </c>
      <c r="C78" s="17">
        <v>17</v>
      </c>
      <c r="D78" s="17">
        <v>33.390999999999998</v>
      </c>
      <c r="E78" s="17">
        <v>0.20699999999999999</v>
      </c>
      <c r="F78" s="17">
        <v>1166.2346278610044</v>
      </c>
      <c r="G78" s="17">
        <v>0.32300000000000001</v>
      </c>
      <c r="H78" s="17">
        <v>2543.4358174788522</v>
      </c>
      <c r="I78" s="17">
        <v>64.302000000000007</v>
      </c>
      <c r="J78" s="17">
        <v>1E-3</v>
      </c>
      <c r="K78" s="17">
        <v>1.6830000000000001</v>
      </c>
      <c r="L78" s="17">
        <v>14271.412201446341</v>
      </c>
      <c r="M78" s="17">
        <v>99.906999999999996</v>
      </c>
      <c r="N78" s="17" t="s">
        <v>14</v>
      </c>
      <c r="O78" s="17">
        <v>38.206773618538328</v>
      </c>
      <c r="P78" s="17"/>
    </row>
    <row r="79" spans="1:16">
      <c r="A79" s="17">
        <v>2</v>
      </c>
      <c r="B79" s="17">
        <v>54</v>
      </c>
      <c r="C79" s="17">
        <v>17</v>
      </c>
      <c r="D79" s="17">
        <v>33.774999999999999</v>
      </c>
      <c r="E79" s="17">
        <v>0.24299999999999999</v>
      </c>
      <c r="F79" s="17">
        <v>1369.0580414020487</v>
      </c>
      <c r="G79" s="17">
        <v>0.36699999999999999</v>
      </c>
      <c r="H79" s="17">
        <v>2889.9100464852595</v>
      </c>
      <c r="I79" s="17">
        <v>64.134</v>
      </c>
      <c r="J79" s="17">
        <v>0</v>
      </c>
      <c r="K79" s="17">
        <v>1.544</v>
      </c>
      <c r="L79" s="17">
        <v>13092.727533590702</v>
      </c>
      <c r="M79" s="17">
        <v>100.063</v>
      </c>
      <c r="N79" s="17" t="s">
        <v>14</v>
      </c>
      <c r="O79" s="17">
        <v>41.537564766839374</v>
      </c>
      <c r="P79" s="17"/>
    </row>
    <row r="80" spans="1:16">
      <c r="A80" s="17">
        <v>2</v>
      </c>
      <c r="B80" s="17">
        <v>55</v>
      </c>
      <c r="C80" s="17">
        <v>17</v>
      </c>
      <c r="D80" s="17">
        <v>33.554000000000002</v>
      </c>
      <c r="E80" s="17">
        <v>0.253</v>
      </c>
      <c r="F80" s="17">
        <v>1425.3978784967833</v>
      </c>
      <c r="G80" s="17">
        <v>0.39700000000000002</v>
      </c>
      <c r="H80" s="17">
        <v>3126.1424753532647</v>
      </c>
      <c r="I80" s="17">
        <v>64.882000000000005</v>
      </c>
      <c r="J80" s="17">
        <v>0.01</v>
      </c>
      <c r="K80" s="17">
        <v>1.51</v>
      </c>
      <c r="L80" s="17">
        <v>12804.416175985725</v>
      </c>
      <c r="M80" s="17">
        <v>100.60599999999999</v>
      </c>
      <c r="N80" s="17" t="s">
        <v>14</v>
      </c>
      <c r="O80" s="17">
        <v>42.968211920529804</v>
      </c>
      <c r="P80" s="17"/>
    </row>
    <row r="81" spans="1:16">
      <c r="A81" s="17">
        <v>2</v>
      </c>
      <c r="B81" s="17" t="s">
        <v>117</v>
      </c>
      <c r="C81" s="17">
        <v>17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>
        <v>5.614681505529461</v>
      </c>
    </row>
    <row r="82" spans="1:16">
      <c r="A82" s="17">
        <v>2</v>
      </c>
      <c r="B82" s="17">
        <v>56</v>
      </c>
      <c r="C82" s="17">
        <v>18</v>
      </c>
      <c r="D82" s="17">
        <v>33.978000000000002</v>
      </c>
      <c r="E82" s="17">
        <v>0.13800000000000001</v>
      </c>
      <c r="F82" s="17">
        <v>777.48975190733631</v>
      </c>
      <c r="G82" s="17">
        <v>0.19600000000000001</v>
      </c>
      <c r="H82" s="17">
        <v>1543.385201937632</v>
      </c>
      <c r="I82" s="17">
        <v>64.748000000000005</v>
      </c>
      <c r="J82" s="17">
        <v>0</v>
      </c>
      <c r="K82" s="17">
        <v>1.387</v>
      </c>
      <c r="L82" s="17">
        <v>11761.407441120662</v>
      </c>
      <c r="M82" s="17">
        <v>100.447</v>
      </c>
      <c r="N82" s="17" t="s">
        <v>15</v>
      </c>
      <c r="O82" s="17">
        <v>46.682047584715214</v>
      </c>
      <c r="P82" s="17"/>
    </row>
    <row r="83" spans="1:16">
      <c r="A83" s="17">
        <v>2</v>
      </c>
      <c r="B83" s="17">
        <v>57</v>
      </c>
      <c r="C83" s="17">
        <v>18</v>
      </c>
      <c r="D83" s="17">
        <v>33.905999999999999</v>
      </c>
      <c r="E83" s="17">
        <v>0.153</v>
      </c>
      <c r="F83" s="17">
        <v>861.99950754943802</v>
      </c>
      <c r="G83" s="17">
        <v>0.378</v>
      </c>
      <c r="H83" s="17">
        <v>2976.5286037368614</v>
      </c>
      <c r="I83" s="17">
        <v>64.974000000000004</v>
      </c>
      <c r="J83" s="17">
        <v>4.0000000000000001E-3</v>
      </c>
      <c r="K83" s="17">
        <v>1.2929999999999999</v>
      </c>
      <c r="L83" s="17">
        <v>10964.311334801021</v>
      </c>
      <c r="M83" s="17">
        <v>100.708</v>
      </c>
      <c r="N83" s="17" t="s">
        <v>16</v>
      </c>
      <c r="O83" s="17">
        <v>50.250580046403719</v>
      </c>
      <c r="P83" s="17"/>
    </row>
    <row r="84" spans="1:16">
      <c r="A84" s="17">
        <v>2</v>
      </c>
      <c r="B84" s="17">
        <v>58</v>
      </c>
      <c r="C84" s="17">
        <v>18</v>
      </c>
      <c r="D84" s="17">
        <v>33.468000000000004</v>
      </c>
      <c r="E84" s="17">
        <v>0.16700000000000001</v>
      </c>
      <c r="F84" s="17">
        <v>940.87527948206639</v>
      </c>
      <c r="G84" s="17">
        <v>0.39400000000000002</v>
      </c>
      <c r="H84" s="17">
        <v>3102.519232466464</v>
      </c>
      <c r="I84" s="17">
        <v>65.010000000000005</v>
      </c>
      <c r="J84" s="17">
        <v>2.3E-2</v>
      </c>
      <c r="K84" s="17">
        <v>1.306</v>
      </c>
      <c r="L84" s="17">
        <v>11074.548030355865</v>
      </c>
      <c r="M84" s="17">
        <v>100.36799999999999</v>
      </c>
      <c r="N84" s="17" t="s">
        <v>17</v>
      </c>
      <c r="O84" s="17">
        <v>49.777947932618687</v>
      </c>
      <c r="P84" s="17"/>
    </row>
    <row r="85" spans="1:16">
      <c r="A85" s="17">
        <v>2</v>
      </c>
      <c r="B85" s="17">
        <v>59</v>
      </c>
      <c r="C85" s="17">
        <v>18</v>
      </c>
      <c r="D85" s="17">
        <v>33.677999999999997</v>
      </c>
      <c r="E85" s="17">
        <v>0.157</v>
      </c>
      <c r="F85" s="17">
        <v>884.53544238733184</v>
      </c>
      <c r="G85" s="17">
        <v>0.36799999999999999</v>
      </c>
      <c r="H85" s="17">
        <v>2897.7844607808602</v>
      </c>
      <c r="I85" s="17">
        <v>64.298000000000002</v>
      </c>
      <c r="J85" s="17">
        <v>0</v>
      </c>
      <c r="K85" s="17">
        <v>1.3580000000000001</v>
      </c>
      <c r="L85" s="17">
        <v>11515.494812575242</v>
      </c>
      <c r="M85" s="17">
        <v>99.858999999999995</v>
      </c>
      <c r="N85" s="17" t="s">
        <v>18</v>
      </c>
      <c r="O85" s="17">
        <v>47.347569955817377</v>
      </c>
      <c r="P85" s="17"/>
    </row>
    <row r="86" spans="1:16">
      <c r="A86" s="17">
        <v>2</v>
      </c>
      <c r="B86" s="17">
        <v>60</v>
      </c>
      <c r="C86" s="17">
        <v>19</v>
      </c>
      <c r="D86" s="17">
        <v>34.244</v>
      </c>
      <c r="E86" s="17">
        <v>0.155</v>
      </c>
      <c r="F86" s="17">
        <v>873.26747496838493</v>
      </c>
      <c r="G86" s="17">
        <v>0.38500000000000001</v>
      </c>
      <c r="H86" s="17">
        <v>3031.6495038060625</v>
      </c>
      <c r="I86" s="17">
        <v>65.308999999999997</v>
      </c>
      <c r="J86" s="17">
        <v>0</v>
      </c>
      <c r="K86" s="17">
        <v>1.3009999999999999</v>
      </c>
      <c r="L86" s="17">
        <v>11032.149301296309</v>
      </c>
      <c r="M86" s="17">
        <v>101.39400000000001</v>
      </c>
      <c r="N86" s="17" t="s">
        <v>14</v>
      </c>
      <c r="O86" s="17">
        <v>50.199077632590317</v>
      </c>
      <c r="P86" s="17"/>
    </row>
    <row r="87" spans="1:16">
      <c r="A87" s="17">
        <v>2</v>
      </c>
      <c r="B87" s="17">
        <v>61</v>
      </c>
      <c r="C87" s="17">
        <v>19</v>
      </c>
      <c r="D87" s="17">
        <v>34.219000000000001</v>
      </c>
      <c r="E87" s="17">
        <v>0.15</v>
      </c>
      <c r="F87" s="17">
        <v>845.09755642101766</v>
      </c>
      <c r="G87" s="17">
        <v>0.22</v>
      </c>
      <c r="H87" s="17">
        <v>1732.3711450320359</v>
      </c>
      <c r="I87" s="17">
        <v>65.712000000000003</v>
      </c>
      <c r="J87" s="17">
        <v>3.0000000000000001E-3</v>
      </c>
      <c r="K87" s="17">
        <v>1.3480000000000001</v>
      </c>
      <c r="L87" s="17">
        <v>11430.697354456132</v>
      </c>
      <c r="M87" s="17">
        <v>101.652</v>
      </c>
      <c r="N87" s="17" t="s">
        <v>14</v>
      </c>
      <c r="O87" s="17">
        <v>48.747774480712167</v>
      </c>
      <c r="P87" s="17"/>
    </row>
    <row r="88" spans="1:16">
      <c r="A88" s="17">
        <v>2</v>
      </c>
      <c r="B88" s="17">
        <v>62</v>
      </c>
      <c r="C88" s="17">
        <v>19</v>
      </c>
      <c r="D88" s="17">
        <v>34.588000000000001</v>
      </c>
      <c r="E88" s="17">
        <v>0.17100000000000001</v>
      </c>
      <c r="F88" s="17">
        <v>963.41121431996021</v>
      </c>
      <c r="G88" s="17">
        <v>0.251</v>
      </c>
      <c r="H88" s="17">
        <v>1976.477988195641</v>
      </c>
      <c r="I88" s="17">
        <v>65.599000000000004</v>
      </c>
      <c r="J88" s="17">
        <v>0</v>
      </c>
      <c r="K88" s="17">
        <v>1.4339999999999999</v>
      </c>
      <c r="L88" s="17">
        <v>12159.955494280483</v>
      </c>
      <c r="M88" s="17">
        <v>102.04300000000001</v>
      </c>
      <c r="N88" s="17" t="s">
        <v>14</v>
      </c>
      <c r="O88" s="17">
        <v>45.745467224546729</v>
      </c>
      <c r="P88" s="17"/>
    </row>
    <row r="89" spans="1:16">
      <c r="A89" s="17">
        <v>2</v>
      </c>
      <c r="B89" s="17">
        <v>63</v>
      </c>
      <c r="C89" s="17">
        <v>20</v>
      </c>
      <c r="D89" s="17">
        <v>33.74</v>
      </c>
      <c r="E89" s="17">
        <v>0.16800000000000001</v>
      </c>
      <c r="F89" s="17">
        <v>946.50926319153996</v>
      </c>
      <c r="G89" s="17">
        <v>0.17699999999999999</v>
      </c>
      <c r="H89" s="17">
        <v>1393.7713303212288</v>
      </c>
      <c r="I89" s="17">
        <v>65.488</v>
      </c>
      <c r="J89" s="17">
        <v>1.6E-2</v>
      </c>
      <c r="K89" s="17">
        <v>1.367</v>
      </c>
      <c r="L89" s="17">
        <v>11591.812524882442</v>
      </c>
      <c r="M89" s="17">
        <v>100.956</v>
      </c>
      <c r="N89" s="17" t="s">
        <v>14</v>
      </c>
      <c r="O89" s="17">
        <v>47.906364301389907</v>
      </c>
      <c r="P89" s="17"/>
    </row>
    <row r="90" spans="1:16">
      <c r="A90" s="17">
        <v>2</v>
      </c>
      <c r="B90" s="17">
        <v>64</v>
      </c>
      <c r="C90" s="17">
        <v>20</v>
      </c>
      <c r="D90" s="17">
        <v>34.142000000000003</v>
      </c>
      <c r="E90" s="17">
        <v>0.14799999999999999</v>
      </c>
      <c r="F90" s="17">
        <v>833.82958900207063</v>
      </c>
      <c r="G90" s="17">
        <v>0.155</v>
      </c>
      <c r="H90" s="17">
        <v>1220.5342158180251</v>
      </c>
      <c r="I90" s="17">
        <v>65.206999999999994</v>
      </c>
      <c r="J90" s="17">
        <v>0</v>
      </c>
      <c r="K90" s="17">
        <v>1.401</v>
      </c>
      <c r="L90" s="17">
        <v>11880.123882487418</v>
      </c>
      <c r="M90" s="17">
        <v>101.053</v>
      </c>
      <c r="N90" s="17" t="s">
        <v>14</v>
      </c>
      <c r="O90" s="17">
        <v>46.543183440399709</v>
      </c>
      <c r="P90" s="17"/>
    </row>
    <row r="91" spans="1:16">
      <c r="A91" s="17">
        <v>2</v>
      </c>
      <c r="B91" s="17">
        <v>65</v>
      </c>
      <c r="C91" s="17">
        <v>20</v>
      </c>
      <c r="D91" s="17">
        <v>34.037999999999997</v>
      </c>
      <c r="E91" s="17">
        <v>0.126</v>
      </c>
      <c r="F91" s="17">
        <v>709.88194739365485</v>
      </c>
      <c r="G91" s="17">
        <v>0.182</v>
      </c>
      <c r="H91" s="17">
        <v>1433.1434017992294</v>
      </c>
      <c r="I91" s="17">
        <v>65.347999999999999</v>
      </c>
      <c r="J91" s="17">
        <v>2E-3</v>
      </c>
      <c r="K91" s="17">
        <v>1.4319999999999999</v>
      </c>
      <c r="L91" s="17">
        <v>12142.99600265666</v>
      </c>
      <c r="M91" s="17">
        <v>101.128</v>
      </c>
      <c r="N91" s="17" t="s">
        <v>14</v>
      </c>
      <c r="O91" s="17">
        <v>45.634078212290504</v>
      </c>
      <c r="P91" s="17"/>
    </row>
    <row r="92" spans="1:16">
      <c r="A92" s="17">
        <v>2</v>
      </c>
      <c r="B92" s="17" t="s">
        <v>120</v>
      </c>
      <c r="C92" s="17">
        <v>20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>
        <v>5.8283932627124386</v>
      </c>
    </row>
    <row r="93" spans="1:16">
      <c r="A93" s="17">
        <v>2</v>
      </c>
      <c r="B93" s="17">
        <v>66</v>
      </c>
      <c r="C93" s="17">
        <v>21</v>
      </c>
      <c r="D93" s="17">
        <v>33.267000000000003</v>
      </c>
      <c r="E93" s="17">
        <v>0.158</v>
      </c>
      <c r="F93" s="17">
        <v>890.1694260968053</v>
      </c>
      <c r="G93" s="17">
        <v>0.377</v>
      </c>
      <c r="H93" s="17">
        <v>2968.6541894412617</v>
      </c>
      <c r="I93" s="17">
        <v>64.355999999999995</v>
      </c>
      <c r="J93" s="17">
        <v>0</v>
      </c>
      <c r="K93" s="17">
        <v>1.345</v>
      </c>
      <c r="L93" s="17">
        <v>11405.258117020398</v>
      </c>
      <c r="M93" s="17">
        <v>99.503</v>
      </c>
      <c r="N93" s="17" t="s">
        <v>15</v>
      </c>
      <c r="O93" s="17">
        <v>47.848327137546462</v>
      </c>
      <c r="P93" s="17"/>
    </row>
    <row r="94" spans="1:16">
      <c r="A94" s="17">
        <v>2</v>
      </c>
      <c r="B94" s="17">
        <v>67</v>
      </c>
      <c r="C94" s="17">
        <v>21</v>
      </c>
      <c r="D94" s="17">
        <v>33.93</v>
      </c>
      <c r="E94" s="17">
        <v>0.154</v>
      </c>
      <c r="F94" s="17">
        <v>867.63349125891148</v>
      </c>
      <c r="G94" s="17">
        <v>0.37</v>
      </c>
      <c r="H94" s="17">
        <v>2913.5332893720602</v>
      </c>
      <c r="I94" s="17">
        <v>64.966999999999999</v>
      </c>
      <c r="J94" s="17">
        <v>0</v>
      </c>
      <c r="K94" s="17">
        <v>1.2889999999999999</v>
      </c>
      <c r="L94" s="17">
        <v>10930.392351553377</v>
      </c>
      <c r="M94" s="17">
        <v>100.71</v>
      </c>
      <c r="N94" s="17" t="s">
        <v>16</v>
      </c>
      <c r="O94" s="17">
        <v>50.401086113266096</v>
      </c>
      <c r="P94" s="17"/>
    </row>
    <row r="95" spans="1:16">
      <c r="A95" s="17">
        <v>2</v>
      </c>
      <c r="B95" s="17">
        <v>68</v>
      </c>
      <c r="C95" s="17">
        <v>21</v>
      </c>
      <c r="D95" s="17">
        <v>33.850999999999999</v>
      </c>
      <c r="E95" s="17">
        <v>0.19800000000000001</v>
      </c>
      <c r="F95" s="17">
        <v>1115.5287744757434</v>
      </c>
      <c r="G95" s="17">
        <v>0.29899999999999999</v>
      </c>
      <c r="H95" s="17">
        <v>2354.4498743844488</v>
      </c>
      <c r="I95" s="17">
        <v>64.701999999999998</v>
      </c>
      <c r="J95" s="17">
        <v>0</v>
      </c>
      <c r="K95" s="17">
        <v>1.5580000000000001</v>
      </c>
      <c r="L95" s="17">
        <v>13211.443974957458</v>
      </c>
      <c r="M95" s="17">
        <v>100.608</v>
      </c>
      <c r="N95" s="17" t="s">
        <v>17</v>
      </c>
      <c r="O95" s="17">
        <v>41.528883183568674</v>
      </c>
      <c r="P95" s="17"/>
    </row>
    <row r="96" spans="1:16">
      <c r="A96" s="17">
        <v>2</v>
      </c>
      <c r="B96" s="17">
        <v>69</v>
      </c>
      <c r="C96" s="17">
        <v>21</v>
      </c>
      <c r="D96" s="17">
        <v>33.853999999999999</v>
      </c>
      <c r="E96" s="17">
        <v>0.33600000000000002</v>
      </c>
      <c r="F96" s="17">
        <v>1893.0185263830799</v>
      </c>
      <c r="G96" s="17">
        <v>0.505</v>
      </c>
      <c r="H96" s="17">
        <v>3976.5792192780823</v>
      </c>
      <c r="I96" s="17">
        <v>64.09</v>
      </c>
      <c r="J96" s="17">
        <v>5.0000000000000001E-3</v>
      </c>
      <c r="K96" s="17">
        <v>1.653</v>
      </c>
      <c r="L96" s="17">
        <v>14017.019827089009</v>
      </c>
      <c r="M96" s="17">
        <v>100.443</v>
      </c>
      <c r="N96" s="17" t="s">
        <v>18</v>
      </c>
      <c r="O96" s="17">
        <v>38.771929824561404</v>
      </c>
      <c r="P96" s="17"/>
    </row>
    <row r="97" spans="1:16">
      <c r="A97" s="17">
        <v>2</v>
      </c>
      <c r="B97" s="17">
        <v>70</v>
      </c>
      <c r="C97" s="17">
        <v>22</v>
      </c>
      <c r="D97" s="17">
        <v>33.951000000000001</v>
      </c>
      <c r="E97" s="17">
        <v>0.25900000000000001</v>
      </c>
      <c r="F97" s="17">
        <v>1459.201780753624</v>
      </c>
      <c r="G97" s="17">
        <v>0.55800000000000005</v>
      </c>
      <c r="H97" s="17">
        <v>4393.9231769448907</v>
      </c>
      <c r="I97" s="17">
        <v>64.62</v>
      </c>
      <c r="J97" s="17">
        <v>8.0000000000000002E-3</v>
      </c>
      <c r="K97" s="17">
        <v>1.4930000000000001</v>
      </c>
      <c r="L97" s="17">
        <v>12660.260497183237</v>
      </c>
      <c r="M97" s="17">
        <v>100.889</v>
      </c>
      <c r="N97" s="17" t="s">
        <v>15</v>
      </c>
      <c r="O97" s="17">
        <v>43.281982585398524</v>
      </c>
      <c r="P97" s="17"/>
    </row>
    <row r="98" spans="1:16">
      <c r="A98" s="17">
        <v>2</v>
      </c>
      <c r="B98" s="17">
        <v>71</v>
      </c>
      <c r="C98" s="17">
        <v>22</v>
      </c>
      <c r="D98" s="17">
        <v>34.012</v>
      </c>
      <c r="E98" s="17">
        <v>0.186</v>
      </c>
      <c r="F98" s="17">
        <v>1047.9209699620619</v>
      </c>
      <c r="G98" s="17">
        <v>0.26400000000000001</v>
      </c>
      <c r="H98" s="17">
        <v>2078.845374038443</v>
      </c>
      <c r="I98" s="17">
        <v>65.242000000000004</v>
      </c>
      <c r="J98" s="17">
        <v>2E-3</v>
      </c>
      <c r="K98" s="17">
        <v>1.4390000000000001</v>
      </c>
      <c r="L98" s="17">
        <v>12202.354223340039</v>
      </c>
      <c r="M98" s="17">
        <v>101.145</v>
      </c>
      <c r="N98" s="17" t="s">
        <v>16</v>
      </c>
      <c r="O98" s="17">
        <v>45.338429464906184</v>
      </c>
      <c r="P98" s="17"/>
    </row>
    <row r="99" spans="1:16">
      <c r="A99" s="17">
        <v>2</v>
      </c>
      <c r="B99" s="17">
        <v>72</v>
      </c>
      <c r="C99" s="17">
        <v>22</v>
      </c>
      <c r="D99" s="17">
        <v>33.887999999999998</v>
      </c>
      <c r="E99" s="17">
        <v>0.16300000000000001</v>
      </c>
      <c r="F99" s="17">
        <v>918.33934464417257</v>
      </c>
      <c r="G99" s="17">
        <v>0.26300000000000001</v>
      </c>
      <c r="H99" s="17">
        <v>2070.9709597428432</v>
      </c>
      <c r="I99" s="17">
        <v>64.950999999999993</v>
      </c>
      <c r="J99" s="17">
        <v>1.4999999999999999E-2</v>
      </c>
      <c r="K99" s="17">
        <v>1.407</v>
      </c>
      <c r="L99" s="17">
        <v>11931.002357358884</v>
      </c>
      <c r="M99" s="17">
        <v>100.687</v>
      </c>
      <c r="N99" s="17" t="s">
        <v>17</v>
      </c>
      <c r="O99" s="17">
        <v>46.162757640369577</v>
      </c>
      <c r="P99" s="17"/>
    </row>
    <row r="100" spans="1:16">
      <c r="A100" s="17">
        <v>2</v>
      </c>
      <c r="B100" s="17">
        <v>73</v>
      </c>
      <c r="C100" s="17">
        <v>22</v>
      </c>
      <c r="D100" s="17">
        <v>33.531999999999996</v>
      </c>
      <c r="E100" s="17">
        <v>0.34799999999999998</v>
      </c>
      <c r="F100" s="17">
        <v>1960.6263308967609</v>
      </c>
      <c r="G100" s="17">
        <v>0.33600000000000002</v>
      </c>
      <c r="H100" s="17">
        <v>2645.803203321655</v>
      </c>
      <c r="I100" s="17">
        <v>64.227999999999994</v>
      </c>
      <c r="J100" s="17">
        <v>0.01</v>
      </c>
      <c r="K100" s="17">
        <v>1.5009999999999999</v>
      </c>
      <c r="L100" s="17">
        <v>12728.098463678525</v>
      </c>
      <c r="M100" s="17">
        <v>99.954999999999998</v>
      </c>
      <c r="N100" s="17" t="s">
        <v>18</v>
      </c>
      <c r="O100" s="17">
        <v>42.790139906728847</v>
      </c>
      <c r="P100" s="17"/>
    </row>
    <row r="101" spans="1:16">
      <c r="A101" s="17">
        <v>2</v>
      </c>
      <c r="B101" s="17">
        <v>74</v>
      </c>
      <c r="C101" s="17">
        <v>22</v>
      </c>
      <c r="D101" s="17">
        <v>33.502000000000002</v>
      </c>
      <c r="E101" s="17">
        <v>0.32600000000000001</v>
      </c>
      <c r="F101" s="17">
        <v>1836.6786892883451</v>
      </c>
      <c r="G101" s="17">
        <v>0.47099999999999997</v>
      </c>
      <c r="H101" s="17">
        <v>3708.8491332276762</v>
      </c>
      <c r="I101" s="17">
        <v>64.707999999999998</v>
      </c>
      <c r="J101" s="17">
        <v>1.7000000000000001E-2</v>
      </c>
      <c r="K101" s="17">
        <v>1.6060000000000001</v>
      </c>
      <c r="L101" s="17">
        <v>13618.471773929188</v>
      </c>
      <c r="M101" s="17">
        <v>100.63</v>
      </c>
      <c r="N101" s="17" t="s">
        <v>14</v>
      </c>
      <c r="O101" s="17">
        <v>40.291407222914067</v>
      </c>
      <c r="P101" s="17"/>
    </row>
    <row r="102" spans="1:16">
      <c r="A102" s="17">
        <v>2</v>
      </c>
      <c r="B102" s="17">
        <v>75</v>
      </c>
      <c r="C102" s="17">
        <v>23</v>
      </c>
      <c r="D102" s="17">
        <v>33.656999999999996</v>
      </c>
      <c r="E102" s="17">
        <v>0.22</v>
      </c>
      <c r="F102" s="17">
        <v>1239.4764160841592</v>
      </c>
      <c r="G102" s="17">
        <v>0.48099999999999998</v>
      </c>
      <c r="H102" s="17">
        <v>3787.5932761836784</v>
      </c>
      <c r="I102" s="17">
        <v>63.945</v>
      </c>
      <c r="J102" s="17">
        <v>1.2999999999999999E-2</v>
      </c>
      <c r="K102" s="17">
        <v>1.5229999999999999</v>
      </c>
      <c r="L102" s="17">
        <v>12914.652871540568</v>
      </c>
      <c r="M102" s="17">
        <v>99.838999999999999</v>
      </c>
      <c r="N102" s="17" t="s">
        <v>15</v>
      </c>
      <c r="O102" s="17">
        <v>41.986211424819437</v>
      </c>
      <c r="P102" s="17"/>
    </row>
    <row r="103" spans="1:16">
      <c r="A103" s="17">
        <v>2</v>
      </c>
      <c r="B103" s="17">
        <v>76</v>
      </c>
      <c r="C103" s="17">
        <v>23</v>
      </c>
      <c r="D103" s="17">
        <v>33.951999999999998</v>
      </c>
      <c r="E103" s="17">
        <v>0.156</v>
      </c>
      <c r="F103" s="17">
        <v>878.9014586778585</v>
      </c>
      <c r="G103" s="17">
        <v>0.21199999999999999</v>
      </c>
      <c r="H103" s="17">
        <v>1669.3758306672346</v>
      </c>
      <c r="I103" s="17">
        <v>65.066999999999993</v>
      </c>
      <c r="J103" s="17">
        <v>1.6E-2</v>
      </c>
      <c r="K103" s="17">
        <v>1.399</v>
      </c>
      <c r="L103" s="17">
        <v>11863.164390863596</v>
      </c>
      <c r="M103" s="17">
        <v>100.80200000000001</v>
      </c>
      <c r="N103" s="17" t="s">
        <v>16</v>
      </c>
      <c r="O103" s="17">
        <v>46.509649749821293</v>
      </c>
      <c r="P103" s="17"/>
    </row>
    <row r="104" spans="1:16">
      <c r="A104" s="17">
        <v>2</v>
      </c>
      <c r="B104" s="17">
        <v>77</v>
      </c>
      <c r="C104" s="17">
        <v>23</v>
      </c>
      <c r="D104" s="17">
        <v>33.719000000000001</v>
      </c>
      <c r="E104" s="17">
        <v>0.154</v>
      </c>
      <c r="F104" s="17">
        <v>867.63349125891148</v>
      </c>
      <c r="G104" s="17">
        <v>0.247</v>
      </c>
      <c r="H104" s="17">
        <v>1944.9803310132402</v>
      </c>
      <c r="I104" s="17">
        <v>64.771000000000001</v>
      </c>
      <c r="J104" s="17">
        <v>4.0000000000000001E-3</v>
      </c>
      <c r="K104" s="17">
        <v>1.33</v>
      </c>
      <c r="L104" s="17">
        <v>11278.061929841731</v>
      </c>
      <c r="M104" s="17">
        <v>100.22499999999999</v>
      </c>
      <c r="N104" s="17" t="s">
        <v>17</v>
      </c>
      <c r="O104" s="17">
        <v>48.699999999999996</v>
      </c>
      <c r="P104" s="17"/>
    </row>
    <row r="105" spans="1:16">
      <c r="A105" s="17">
        <v>2</v>
      </c>
      <c r="B105" s="17">
        <v>78</v>
      </c>
      <c r="C105" s="17">
        <v>23</v>
      </c>
      <c r="D105" s="17">
        <v>33.468000000000004</v>
      </c>
      <c r="E105" s="17">
        <v>0.152</v>
      </c>
      <c r="F105" s="17">
        <v>856.36552383996468</v>
      </c>
      <c r="G105" s="17">
        <v>0.23300000000000001</v>
      </c>
      <c r="H105" s="17">
        <v>1834.7385308748378</v>
      </c>
      <c r="I105" s="17">
        <v>65.153000000000006</v>
      </c>
      <c r="J105" s="17">
        <v>0</v>
      </c>
      <c r="K105" s="17">
        <v>1.3140000000000001</v>
      </c>
      <c r="L105" s="17">
        <v>11142.385996851155</v>
      </c>
      <c r="M105" s="17">
        <v>100.32</v>
      </c>
      <c r="N105" s="17" t="s">
        <v>18</v>
      </c>
      <c r="O105" s="17">
        <v>49.583713850837142</v>
      </c>
      <c r="P105" s="17"/>
    </row>
    <row r="106" spans="1:16">
      <c r="A106" s="28"/>
      <c r="B106" s="16"/>
      <c r="C106" s="17"/>
      <c r="D106" s="16"/>
      <c r="E106" s="16"/>
      <c r="F106" s="20"/>
      <c r="G106" s="16"/>
      <c r="H106" s="20"/>
      <c r="I106" s="16"/>
      <c r="J106" s="16"/>
      <c r="K106" s="16"/>
      <c r="L106" s="20"/>
      <c r="M106" s="16"/>
      <c r="N106" s="16"/>
      <c r="O106" s="16"/>
      <c r="P106" s="16"/>
    </row>
    <row r="107" spans="1:16">
      <c r="A107" s="28"/>
      <c r="B107" s="16"/>
      <c r="C107" s="29" t="s">
        <v>160</v>
      </c>
      <c r="D107" s="16"/>
      <c r="E107" s="16"/>
      <c r="F107" s="20"/>
      <c r="G107" s="16"/>
      <c r="H107" s="20"/>
      <c r="I107" s="16"/>
      <c r="J107" s="16"/>
      <c r="K107" s="16"/>
      <c r="L107" s="20"/>
      <c r="M107" s="16"/>
      <c r="N107" s="16"/>
      <c r="O107" s="16"/>
      <c r="P107" s="16"/>
    </row>
    <row r="108" spans="1:16" s="17" customFormat="1">
      <c r="A108" s="17">
        <v>3</v>
      </c>
      <c r="B108" s="17" t="s">
        <v>55</v>
      </c>
      <c r="C108" s="17">
        <v>1</v>
      </c>
      <c r="D108" s="17">
        <v>33.719000000000001</v>
      </c>
      <c r="E108" s="17">
        <v>0.33800000000000002</v>
      </c>
      <c r="F108" s="17">
        <v>1904.2864938020266</v>
      </c>
      <c r="G108" s="17">
        <v>0.78700000000000003</v>
      </c>
      <c r="H108" s="17">
        <v>6197.1640506373278</v>
      </c>
      <c r="I108" s="17">
        <v>63.997</v>
      </c>
      <c r="J108" s="17">
        <v>8.9999999999999993E-3</v>
      </c>
      <c r="K108" s="17">
        <v>1.554</v>
      </c>
      <c r="L108" s="17">
        <v>13177.524991709814</v>
      </c>
      <c r="M108" s="17">
        <v>100.404</v>
      </c>
      <c r="O108" s="17">
        <v>41.182110682110682</v>
      </c>
      <c r="P108" s="31">
        <v>5.6804593507294916</v>
      </c>
    </row>
    <row r="109" spans="1:16" s="17" customFormat="1">
      <c r="A109" s="17">
        <v>3</v>
      </c>
      <c r="B109" s="17" t="s">
        <v>55</v>
      </c>
      <c r="C109" s="17">
        <v>1</v>
      </c>
      <c r="D109" s="17">
        <v>33.576999999999998</v>
      </c>
      <c r="E109" s="17">
        <v>0.32100000000000001</v>
      </c>
      <c r="F109" s="17">
        <v>1808.5087707409778</v>
      </c>
      <c r="G109" s="17">
        <v>0.48299999999999998</v>
      </c>
      <c r="H109" s="17">
        <v>3803.3421047748784</v>
      </c>
      <c r="I109" s="17">
        <v>64.347999999999999</v>
      </c>
      <c r="J109" s="17">
        <v>2.3E-2</v>
      </c>
      <c r="K109" s="17">
        <v>1.6180000000000001</v>
      </c>
      <c r="L109" s="17">
        <v>13720.228723672122</v>
      </c>
      <c r="M109" s="17">
        <v>100.37</v>
      </c>
      <c r="O109" s="17">
        <v>39.770086526576016</v>
      </c>
      <c r="P109" s="31">
        <v>5.6804593507294916</v>
      </c>
    </row>
    <row r="110" spans="1:16" s="17" customFormat="1">
      <c r="A110" s="17">
        <v>3</v>
      </c>
      <c r="B110" s="17" t="s">
        <v>55</v>
      </c>
      <c r="C110" s="17">
        <v>1</v>
      </c>
      <c r="D110" s="17">
        <v>33.506</v>
      </c>
      <c r="E110" s="17">
        <v>0.41</v>
      </c>
      <c r="F110" s="17">
        <v>2309.9333208841149</v>
      </c>
      <c r="G110" s="17">
        <v>0.57199999999999995</v>
      </c>
      <c r="H110" s="17">
        <v>4504.1649770832928</v>
      </c>
      <c r="I110" s="17">
        <v>64.231999999999999</v>
      </c>
      <c r="J110" s="17">
        <v>0</v>
      </c>
      <c r="K110" s="17">
        <v>1.845</v>
      </c>
      <c r="L110" s="17">
        <v>15645.131022975935</v>
      </c>
      <c r="M110" s="17">
        <v>100.565</v>
      </c>
      <c r="O110" s="17">
        <v>34.81409214092141</v>
      </c>
      <c r="P110" s="31">
        <v>5.6804593507294916</v>
      </c>
    </row>
    <row r="111" spans="1:16" s="17" customFormat="1">
      <c r="A111" s="17">
        <v>3</v>
      </c>
      <c r="B111" s="17" t="s">
        <v>57</v>
      </c>
      <c r="C111" s="17">
        <v>2</v>
      </c>
      <c r="D111" s="17">
        <v>33.722999999999999</v>
      </c>
      <c r="E111" s="17">
        <v>0.28399999999999997</v>
      </c>
      <c r="F111" s="17">
        <v>1600.05137349046</v>
      </c>
      <c r="G111" s="17">
        <v>0.75</v>
      </c>
      <c r="H111" s="17">
        <v>5905.8107217001225</v>
      </c>
      <c r="I111" s="17">
        <v>64.218999999999994</v>
      </c>
      <c r="J111" s="17">
        <v>3.0000000000000001E-3</v>
      </c>
      <c r="K111" s="17">
        <v>1.444</v>
      </c>
      <c r="L111" s="17">
        <v>12244.752952399593</v>
      </c>
      <c r="M111" s="17">
        <v>100.423</v>
      </c>
      <c r="O111" s="17">
        <v>44.472991689750693</v>
      </c>
      <c r="P111" s="31">
        <v>5.5188205674394837</v>
      </c>
    </row>
    <row r="112" spans="1:16" s="17" customFormat="1">
      <c r="A112" s="17">
        <v>3</v>
      </c>
      <c r="B112" s="17" t="s">
        <v>57</v>
      </c>
      <c r="C112" s="17">
        <v>2</v>
      </c>
      <c r="D112" s="17">
        <v>33.655000000000001</v>
      </c>
      <c r="E112" s="17">
        <v>0.27300000000000002</v>
      </c>
      <c r="F112" s="17">
        <v>1538.0775526862521</v>
      </c>
      <c r="G112" s="17">
        <v>0.56000000000000005</v>
      </c>
      <c r="H112" s="17">
        <v>4409.672005536092</v>
      </c>
      <c r="I112" s="17">
        <v>64.471000000000004</v>
      </c>
      <c r="J112" s="17">
        <v>3.0000000000000001E-3</v>
      </c>
      <c r="K112" s="17">
        <v>1.49</v>
      </c>
      <c r="L112" s="17">
        <v>12634.821259747503</v>
      </c>
      <c r="M112" s="17">
        <v>100.452</v>
      </c>
      <c r="O112" s="17">
        <v>43.269127516778525</v>
      </c>
      <c r="P112" s="31">
        <v>5.5188205674394837</v>
      </c>
    </row>
    <row r="113" spans="1:16" s="17" customFormat="1">
      <c r="A113" s="17">
        <v>3</v>
      </c>
      <c r="B113" s="17" t="s">
        <v>57</v>
      </c>
      <c r="C113" s="17">
        <v>2</v>
      </c>
      <c r="D113" s="17">
        <v>33.595999999999997</v>
      </c>
      <c r="E113" s="17">
        <v>0.35</v>
      </c>
      <c r="F113" s="17">
        <v>1971.8942983157078</v>
      </c>
      <c r="G113" s="17">
        <v>0.78300000000000003</v>
      </c>
      <c r="H113" s="17">
        <v>6165.6663934549269</v>
      </c>
      <c r="I113" s="17">
        <v>63.802999999999997</v>
      </c>
      <c r="J113" s="17">
        <v>0</v>
      </c>
      <c r="K113" s="17">
        <v>1.6240000000000001</v>
      </c>
      <c r="L113" s="17">
        <v>13771.107198543588</v>
      </c>
      <c r="M113" s="17">
        <v>100.15600000000001</v>
      </c>
      <c r="O113" s="17">
        <v>39.287561576354676</v>
      </c>
      <c r="P113" s="31">
        <v>5.5188205674394837</v>
      </c>
    </row>
    <row r="114" spans="1:16" s="17" customFormat="1">
      <c r="A114" s="17">
        <v>3</v>
      </c>
      <c r="B114" s="17" t="s">
        <v>59</v>
      </c>
      <c r="C114" s="17">
        <v>3</v>
      </c>
      <c r="D114" s="17">
        <v>33.69</v>
      </c>
      <c r="E114" s="17">
        <v>0.246</v>
      </c>
      <c r="F114" s="17">
        <v>1385.9599925304688</v>
      </c>
      <c r="G114" s="17">
        <v>0.40500000000000003</v>
      </c>
      <c r="H114" s="17">
        <v>3189.137789718066</v>
      </c>
      <c r="I114" s="17">
        <v>64.787999999999997</v>
      </c>
      <c r="J114" s="17">
        <v>0</v>
      </c>
      <c r="K114" s="17">
        <v>1.617</v>
      </c>
      <c r="L114" s="17">
        <v>13711.74897786021</v>
      </c>
      <c r="M114" s="17">
        <v>100.746</v>
      </c>
      <c r="O114" s="17">
        <v>40.06679035250464</v>
      </c>
      <c r="P114" s="31">
        <v>5.4412141791319231</v>
      </c>
    </row>
    <row r="115" spans="1:16" s="17" customFormat="1">
      <c r="A115" s="17">
        <v>3</v>
      </c>
      <c r="B115" s="17" t="s">
        <v>59</v>
      </c>
      <c r="C115" s="17">
        <v>3</v>
      </c>
      <c r="D115" s="17">
        <v>33.469000000000001</v>
      </c>
      <c r="E115" s="17">
        <v>0.32100000000000001</v>
      </c>
      <c r="F115" s="17">
        <v>1808.5087707409778</v>
      </c>
      <c r="G115" s="17">
        <v>0.53100000000000003</v>
      </c>
      <c r="H115" s="17">
        <v>4181.3139909636866</v>
      </c>
      <c r="I115" s="17">
        <v>64.506</v>
      </c>
      <c r="J115" s="17">
        <v>7.0000000000000001E-3</v>
      </c>
      <c r="K115" s="17">
        <v>1.6319999999999999</v>
      </c>
      <c r="L115" s="17">
        <v>13838.945165038875</v>
      </c>
      <c r="M115" s="17">
        <v>100.46599999999999</v>
      </c>
      <c r="O115" s="17">
        <v>39.525735294117652</v>
      </c>
      <c r="P115" s="31">
        <v>5.4412141791319231</v>
      </c>
    </row>
    <row r="116" spans="1:16" s="17" customFormat="1">
      <c r="A116" s="17">
        <v>3</v>
      </c>
      <c r="B116" s="17" t="s">
        <v>59</v>
      </c>
      <c r="C116" s="17">
        <v>3</v>
      </c>
      <c r="D116" s="17">
        <v>33.363</v>
      </c>
      <c r="E116" s="17">
        <v>0.44800000000000001</v>
      </c>
      <c r="F116" s="17">
        <v>2524.0247018441064</v>
      </c>
      <c r="G116" s="17">
        <v>0.68600000000000005</v>
      </c>
      <c r="H116" s="17">
        <v>5401.8482067817122</v>
      </c>
      <c r="I116" s="17">
        <v>63.497</v>
      </c>
      <c r="J116" s="17">
        <v>0</v>
      </c>
      <c r="K116" s="17">
        <v>1.798</v>
      </c>
      <c r="L116" s="17">
        <v>15246.582969816116</v>
      </c>
      <c r="M116" s="17">
        <v>99.792000000000002</v>
      </c>
      <c r="O116" s="17">
        <v>35.315350389321466</v>
      </c>
      <c r="P116" s="31">
        <v>5.4412141791319231</v>
      </c>
    </row>
    <row r="117" spans="1:16" s="17" customFormat="1">
      <c r="A117" s="17">
        <v>3</v>
      </c>
      <c r="B117" s="17" t="s">
        <v>61</v>
      </c>
      <c r="C117" s="17">
        <v>4</v>
      </c>
      <c r="D117" s="17">
        <v>33.600999999999999</v>
      </c>
      <c r="E117" s="17">
        <v>0.34200000000000003</v>
      </c>
      <c r="F117" s="17">
        <v>1926.8224286399204</v>
      </c>
      <c r="G117" s="17">
        <v>0.57599999999999996</v>
      </c>
      <c r="H117" s="17">
        <v>4535.6626342656937</v>
      </c>
      <c r="I117" s="17">
        <v>64.620999999999995</v>
      </c>
      <c r="J117" s="17">
        <v>0.01</v>
      </c>
      <c r="K117" s="17">
        <v>1.6359999999999999</v>
      </c>
      <c r="L117" s="17">
        <v>13872.864148286521</v>
      </c>
      <c r="M117" s="17">
        <v>100.786</v>
      </c>
      <c r="O117" s="17">
        <v>39.499388753056238</v>
      </c>
      <c r="P117" s="31">
        <v>5.0675171755623278</v>
      </c>
    </row>
    <row r="118" spans="1:16" s="17" customFormat="1">
      <c r="A118" s="17">
        <v>3</v>
      </c>
      <c r="B118" s="17" t="s">
        <v>61</v>
      </c>
      <c r="C118" s="17">
        <v>4</v>
      </c>
      <c r="D118" s="17">
        <v>33.558999999999997</v>
      </c>
      <c r="E118" s="17">
        <v>0.315</v>
      </c>
      <c r="F118" s="17">
        <v>1774.704868484137</v>
      </c>
      <c r="G118" s="17">
        <v>0.53100000000000003</v>
      </c>
      <c r="H118" s="17">
        <v>4181.3139909636866</v>
      </c>
      <c r="I118" s="17">
        <v>64.522000000000006</v>
      </c>
      <c r="J118" s="17">
        <v>8.0000000000000002E-3</v>
      </c>
      <c r="K118" s="17">
        <v>1.597</v>
      </c>
      <c r="L118" s="17">
        <v>13542.154061621988</v>
      </c>
      <c r="M118" s="17">
        <v>100.532</v>
      </c>
      <c r="O118" s="17">
        <v>40.402003757044461</v>
      </c>
      <c r="P118" s="31">
        <v>5.0675171755623278</v>
      </c>
    </row>
    <row r="119" spans="1:16" s="17" customFormat="1">
      <c r="A119" s="17">
        <v>3</v>
      </c>
      <c r="B119" s="17" t="s">
        <v>61</v>
      </c>
      <c r="C119" s="17">
        <v>4</v>
      </c>
      <c r="D119" s="17">
        <v>33.305999999999997</v>
      </c>
      <c r="E119" s="17">
        <v>0.38800000000000001</v>
      </c>
      <c r="F119" s="17">
        <v>2185.9856792756991</v>
      </c>
      <c r="G119" s="17">
        <v>0.63400000000000001</v>
      </c>
      <c r="H119" s="17">
        <v>4992.3786634105036</v>
      </c>
      <c r="I119" s="17">
        <v>63.890999999999998</v>
      </c>
      <c r="J119" s="17">
        <v>2.9000000000000001E-2</v>
      </c>
      <c r="K119" s="17">
        <v>1.6459999999999999</v>
      </c>
      <c r="L119" s="17">
        <v>13957.661606405631</v>
      </c>
      <c r="M119" s="17">
        <v>99.894000000000005</v>
      </c>
      <c r="O119" s="17">
        <v>38.815917375455648</v>
      </c>
      <c r="P119" s="31">
        <v>5.0675171755623278</v>
      </c>
    </row>
    <row r="120" spans="1:16" s="17" customFormat="1">
      <c r="A120" s="17">
        <v>3</v>
      </c>
      <c r="B120" s="17" t="s">
        <v>63</v>
      </c>
      <c r="C120" s="17">
        <v>5</v>
      </c>
      <c r="D120" s="17">
        <v>33.737000000000002</v>
      </c>
      <c r="E120" s="17">
        <v>0.20699999999999999</v>
      </c>
      <c r="F120" s="17">
        <v>1166.2346278610044</v>
      </c>
      <c r="G120" s="17">
        <v>0.34899999999999998</v>
      </c>
      <c r="H120" s="17">
        <v>2748.1705891644565</v>
      </c>
      <c r="I120" s="17">
        <v>65.352000000000004</v>
      </c>
      <c r="J120" s="17">
        <v>2E-3</v>
      </c>
      <c r="K120" s="17">
        <v>1.47</v>
      </c>
      <c r="L120" s="17">
        <v>12465.226343509281</v>
      </c>
      <c r="M120" s="17">
        <v>101.117</v>
      </c>
      <c r="O120" s="17">
        <v>44.457142857142863</v>
      </c>
      <c r="P120" s="31">
        <v>5.51041732794135</v>
      </c>
    </row>
    <row r="121" spans="1:16" s="17" customFormat="1">
      <c r="A121" s="17">
        <v>3</v>
      </c>
      <c r="B121" s="17" t="s">
        <v>63</v>
      </c>
      <c r="C121" s="17">
        <v>5</v>
      </c>
      <c r="D121" s="17">
        <v>33.933999999999997</v>
      </c>
      <c r="E121" s="17">
        <v>0.221</v>
      </c>
      <c r="F121" s="17">
        <v>1245.1103997936327</v>
      </c>
      <c r="G121" s="17">
        <v>0.51800000000000002</v>
      </c>
      <c r="H121" s="17">
        <v>4078.9466051208847</v>
      </c>
      <c r="I121" s="17">
        <v>64.555999999999997</v>
      </c>
      <c r="J121" s="17">
        <v>0</v>
      </c>
      <c r="K121" s="17">
        <v>1.554</v>
      </c>
      <c r="L121" s="17">
        <v>13177.524991709814</v>
      </c>
      <c r="M121" s="17">
        <v>100.783</v>
      </c>
      <c r="O121" s="17">
        <v>41.541827541827537</v>
      </c>
      <c r="P121" s="31">
        <v>5.51041732794135</v>
      </c>
    </row>
    <row r="122" spans="1:16" s="17" customFormat="1">
      <c r="A122" s="17">
        <v>3</v>
      </c>
      <c r="B122" s="17" t="s">
        <v>63</v>
      </c>
      <c r="C122" s="17">
        <v>5</v>
      </c>
      <c r="D122" s="17">
        <v>33.953000000000003</v>
      </c>
      <c r="E122" s="17">
        <v>0.22700000000000001</v>
      </c>
      <c r="F122" s="17">
        <v>1278.9143020504735</v>
      </c>
      <c r="G122" s="17">
        <v>0.52</v>
      </c>
      <c r="H122" s="17">
        <v>4094.6954337120851</v>
      </c>
      <c r="I122" s="17">
        <v>64.8</v>
      </c>
      <c r="J122" s="17">
        <v>8.9999999999999993E-3</v>
      </c>
      <c r="K122" s="17">
        <v>1.552</v>
      </c>
      <c r="L122" s="17">
        <v>13160.56550008599</v>
      </c>
      <c r="M122" s="17">
        <v>101.06100000000001</v>
      </c>
      <c r="O122" s="17">
        <v>41.752577319587623</v>
      </c>
      <c r="P122" s="31">
        <v>5.51041732794135</v>
      </c>
    </row>
    <row r="123" spans="1:16" s="17" customFormat="1">
      <c r="A123" s="17">
        <v>3</v>
      </c>
      <c r="B123" s="17" t="s">
        <v>63</v>
      </c>
      <c r="C123" s="17">
        <v>5</v>
      </c>
      <c r="D123" s="17">
        <v>33.896999999999998</v>
      </c>
      <c r="E123" s="17">
        <v>0.21</v>
      </c>
      <c r="F123" s="17">
        <v>1183.1365789894248</v>
      </c>
      <c r="G123" s="17">
        <v>0.45500000000000002</v>
      </c>
      <c r="H123" s="17">
        <v>3582.8585044980741</v>
      </c>
      <c r="I123" s="17">
        <v>65.284999999999997</v>
      </c>
      <c r="J123" s="17">
        <v>1.2E-2</v>
      </c>
      <c r="K123" s="17">
        <v>1.593</v>
      </c>
      <c r="L123" s="17">
        <v>13508.235078374344</v>
      </c>
      <c r="M123" s="17">
        <v>101.452</v>
      </c>
      <c r="O123" s="17">
        <v>40.98242310106717</v>
      </c>
      <c r="P123" s="31">
        <v>5.51041732794135</v>
      </c>
    </row>
    <row r="124" spans="1:16" s="17" customFormat="1">
      <c r="A124" s="17">
        <v>3</v>
      </c>
      <c r="B124" s="17" t="s">
        <v>65</v>
      </c>
      <c r="C124" s="17">
        <v>6</v>
      </c>
      <c r="D124" s="17">
        <v>34.033999999999999</v>
      </c>
      <c r="E124" s="17">
        <v>0.13900000000000001</v>
      </c>
      <c r="F124" s="17">
        <v>783.12373561680988</v>
      </c>
      <c r="G124" s="17">
        <v>0.38</v>
      </c>
      <c r="H124" s="17">
        <v>2992.2774323280619</v>
      </c>
      <c r="I124" s="17">
        <v>65.816999999999993</v>
      </c>
      <c r="J124" s="17">
        <v>8.0000000000000002E-3</v>
      </c>
      <c r="K124" s="17">
        <v>1.425</v>
      </c>
      <c r="L124" s="17">
        <v>12083.637781973284</v>
      </c>
      <c r="M124" s="17">
        <v>101.803</v>
      </c>
      <c r="O124" s="17">
        <v>46.187368421052625</v>
      </c>
      <c r="P124" s="31">
        <v>5.9360166931176268</v>
      </c>
    </row>
    <row r="125" spans="1:16" s="17" customFormat="1">
      <c r="A125" s="17">
        <v>3</v>
      </c>
      <c r="B125" s="17" t="s">
        <v>65</v>
      </c>
      <c r="C125" s="17">
        <v>6</v>
      </c>
      <c r="D125" s="17">
        <v>34.045000000000002</v>
      </c>
      <c r="E125" s="17">
        <v>0.14399999999999999</v>
      </c>
      <c r="F125" s="17">
        <v>811.29365416417681</v>
      </c>
      <c r="G125" s="17">
        <v>0.223</v>
      </c>
      <c r="H125" s="17">
        <v>1755.9943879188363</v>
      </c>
      <c r="I125" s="17">
        <v>65.516999999999996</v>
      </c>
      <c r="J125" s="17">
        <v>0</v>
      </c>
      <c r="K125" s="17">
        <v>1.3959999999999999</v>
      </c>
      <c r="L125" s="17">
        <v>11837.725153427862</v>
      </c>
      <c r="M125" s="17">
        <v>101.325</v>
      </c>
      <c r="O125" s="17">
        <v>46.931948424068771</v>
      </c>
      <c r="P125" s="31">
        <v>5.9360166931176268</v>
      </c>
    </row>
    <row r="126" spans="1:16" s="17" customFormat="1">
      <c r="A126" s="17">
        <v>3</v>
      </c>
      <c r="B126" s="17" t="s">
        <v>65</v>
      </c>
      <c r="C126" s="17">
        <v>6</v>
      </c>
      <c r="D126" s="17">
        <v>33.923999999999999</v>
      </c>
      <c r="E126" s="17">
        <v>0.16200000000000001</v>
      </c>
      <c r="F126" s="17">
        <v>912.70536093469912</v>
      </c>
      <c r="G126" s="17">
        <v>0.24099999999999999</v>
      </c>
      <c r="H126" s="17">
        <v>1897.7338452396391</v>
      </c>
      <c r="I126" s="17">
        <v>65.567999999999998</v>
      </c>
      <c r="J126" s="17">
        <v>0</v>
      </c>
      <c r="K126" s="17">
        <v>1.365</v>
      </c>
      <c r="L126" s="17">
        <v>11574.85303325862</v>
      </c>
      <c r="M126" s="17">
        <v>101.26</v>
      </c>
      <c r="O126" s="17">
        <v>48.035164835164835</v>
      </c>
      <c r="P126" s="31">
        <v>5.9360166931176268</v>
      </c>
    </row>
    <row r="127" spans="1:16" s="17" customFormat="1">
      <c r="A127" s="17">
        <v>3</v>
      </c>
      <c r="C127" s="17">
        <v>7</v>
      </c>
      <c r="D127" s="17">
        <v>33.5</v>
      </c>
      <c r="E127" s="17">
        <v>0.42</v>
      </c>
      <c r="F127" s="17">
        <v>2366.2731579788497</v>
      </c>
      <c r="G127" s="17">
        <v>0.88100000000000001</v>
      </c>
      <c r="H127" s="17">
        <v>6937.3589944237438</v>
      </c>
      <c r="I127" s="17">
        <v>64.325000000000003</v>
      </c>
      <c r="J127" s="17">
        <v>1.4999999999999999E-2</v>
      </c>
      <c r="K127" s="17">
        <v>1.7589999999999999</v>
      </c>
      <c r="L127" s="17">
        <v>14915.872883151582</v>
      </c>
      <c r="M127" s="17">
        <v>100.9</v>
      </c>
      <c r="O127" s="17">
        <v>36.56907333712337</v>
      </c>
    </row>
    <row r="128" spans="1:16" s="17" customFormat="1">
      <c r="A128" s="17">
        <v>3</v>
      </c>
      <c r="C128" s="17">
        <v>7</v>
      </c>
      <c r="D128" s="17">
        <v>33.628</v>
      </c>
      <c r="E128" s="17">
        <v>0.48</v>
      </c>
      <c r="F128" s="17">
        <v>2704.3121805472565</v>
      </c>
      <c r="G128" s="17">
        <v>0.71899999999999997</v>
      </c>
      <c r="H128" s="17">
        <v>5661.7038785365166</v>
      </c>
      <c r="I128" s="17">
        <v>64.287999999999997</v>
      </c>
      <c r="J128" s="17">
        <v>3.5000000000000003E-2</v>
      </c>
      <c r="K128" s="17">
        <v>1.7230000000000001</v>
      </c>
      <c r="L128" s="17">
        <v>14610.602033922785</v>
      </c>
      <c r="M128" s="17">
        <v>100.873</v>
      </c>
      <c r="O128" s="17">
        <v>37.311665699361576</v>
      </c>
    </row>
    <row r="129" spans="1:16" s="17" customFormat="1">
      <c r="A129" s="17">
        <v>3</v>
      </c>
      <c r="C129" s="17">
        <v>7</v>
      </c>
      <c r="D129" s="17">
        <v>33.548999999999999</v>
      </c>
      <c r="E129" s="17">
        <v>0.55600000000000005</v>
      </c>
      <c r="F129" s="17">
        <v>3132.4949424672395</v>
      </c>
      <c r="G129" s="17">
        <v>0.8</v>
      </c>
      <c r="H129" s="17">
        <v>6299.5314364801307</v>
      </c>
      <c r="I129" s="17">
        <v>64.003</v>
      </c>
      <c r="J129" s="17">
        <v>2.3E-2</v>
      </c>
      <c r="K129" s="17">
        <v>1.9830000000000001</v>
      </c>
      <c r="L129" s="17">
        <v>16815.335945019666</v>
      </c>
      <c r="M129" s="17">
        <v>100.914</v>
      </c>
      <c r="O129" s="17">
        <v>32.27584467977811</v>
      </c>
    </row>
    <row r="130" spans="1:16" s="17" customFormat="1">
      <c r="A130" s="17">
        <v>3</v>
      </c>
      <c r="B130" s="17" t="s">
        <v>67</v>
      </c>
      <c r="C130" s="17">
        <v>8</v>
      </c>
      <c r="D130" s="17">
        <v>33.573999999999998</v>
      </c>
      <c r="E130" s="17">
        <v>0.69399999999999995</v>
      </c>
      <c r="F130" s="17">
        <v>3909.9846943745747</v>
      </c>
      <c r="G130" s="17">
        <v>0.98399999999999999</v>
      </c>
      <c r="H130" s="17">
        <v>7748.4236668705598</v>
      </c>
      <c r="I130" s="17">
        <v>63.973999999999997</v>
      </c>
      <c r="J130" s="17">
        <v>2.5999999999999999E-2</v>
      </c>
      <c r="K130" s="17">
        <v>1.911</v>
      </c>
      <c r="L130" s="17">
        <v>16204.794246562067</v>
      </c>
      <c r="M130" s="17">
        <v>101.163</v>
      </c>
      <c r="O130" s="17">
        <v>33.476713762428048</v>
      </c>
      <c r="P130" s="31">
        <v>5.3680565646766683</v>
      </c>
    </row>
    <row r="131" spans="1:16" s="17" customFormat="1">
      <c r="A131" s="17">
        <v>3</v>
      </c>
      <c r="B131" s="17" t="s">
        <v>67</v>
      </c>
      <c r="C131" s="17">
        <v>8</v>
      </c>
      <c r="D131" s="17">
        <v>32.756</v>
      </c>
      <c r="E131" s="17">
        <v>1.3819999999999999</v>
      </c>
      <c r="F131" s="17">
        <v>7786.1654864923094</v>
      </c>
      <c r="G131" s="17">
        <v>1.9670000000000001</v>
      </c>
      <c r="H131" s="17">
        <v>15488.972919445521</v>
      </c>
      <c r="I131" s="17">
        <v>61.316000000000003</v>
      </c>
      <c r="J131" s="17">
        <v>6.9000000000000006E-2</v>
      </c>
      <c r="K131" s="17">
        <v>1.931</v>
      </c>
      <c r="L131" s="17">
        <v>16374.389162800288</v>
      </c>
      <c r="M131" s="17">
        <v>99.421000000000006</v>
      </c>
      <c r="O131" s="17">
        <v>31.753495598135682</v>
      </c>
      <c r="P131" s="31">
        <v>5.3680565646766683</v>
      </c>
    </row>
    <row r="132" spans="1:16" s="17" customFormat="1">
      <c r="A132" s="17">
        <v>3</v>
      </c>
      <c r="B132" s="17" t="s">
        <v>67</v>
      </c>
      <c r="C132" s="17">
        <v>8</v>
      </c>
      <c r="D132" s="17">
        <v>32.808999999999997</v>
      </c>
      <c r="E132" s="17">
        <v>1.1339999999999999</v>
      </c>
      <c r="F132" s="17">
        <v>6388.9375265428926</v>
      </c>
      <c r="G132" s="17">
        <v>1.5249999999999999</v>
      </c>
      <c r="H132" s="17">
        <v>12008.481800790247</v>
      </c>
      <c r="I132" s="17">
        <v>62.323</v>
      </c>
      <c r="J132" s="17">
        <v>0.05</v>
      </c>
      <c r="K132" s="17">
        <v>2.2709999999999999</v>
      </c>
      <c r="L132" s="17">
        <v>19257.502738850053</v>
      </c>
      <c r="M132" s="17">
        <v>100.11199999999999</v>
      </c>
      <c r="O132" s="17">
        <v>27.442976662263323</v>
      </c>
      <c r="P132" s="31">
        <v>5.3680565646766683</v>
      </c>
    </row>
    <row r="133" spans="1:16" s="17" customFormat="1">
      <c r="A133" s="17">
        <v>3</v>
      </c>
      <c r="B133" s="17" t="s">
        <v>67</v>
      </c>
      <c r="C133" s="17">
        <v>8</v>
      </c>
      <c r="D133" s="17">
        <v>33.499000000000002</v>
      </c>
      <c r="E133" s="17">
        <v>0.77400000000000002</v>
      </c>
      <c r="F133" s="17">
        <v>4360.7033911324515</v>
      </c>
      <c r="G133" s="17">
        <v>0.97799999999999998</v>
      </c>
      <c r="H133" s="17">
        <v>7701.1771810969585</v>
      </c>
      <c r="I133" s="17">
        <v>63.78</v>
      </c>
      <c r="J133" s="17">
        <v>2E-3</v>
      </c>
      <c r="K133" s="17">
        <v>2.29</v>
      </c>
      <c r="L133" s="17">
        <v>19418.617909276363</v>
      </c>
      <c r="M133" s="17">
        <v>101.32299999999999</v>
      </c>
      <c r="O133" s="17">
        <v>27.851528384279476</v>
      </c>
      <c r="P133" s="31">
        <v>5.3680565646766683</v>
      </c>
    </row>
    <row r="134" spans="1:16" s="17" customFormat="1">
      <c r="A134" s="17">
        <v>3</v>
      </c>
      <c r="B134" s="17" t="s">
        <v>69</v>
      </c>
      <c r="C134" s="17">
        <v>9</v>
      </c>
      <c r="D134" s="17">
        <v>33.792999999999999</v>
      </c>
      <c r="E134" s="17">
        <v>0.185</v>
      </c>
      <c r="F134" s="17">
        <v>1042.2869862525886</v>
      </c>
      <c r="G134" s="17">
        <v>0.45600000000000002</v>
      </c>
      <c r="H134" s="17">
        <v>3590.7329187936743</v>
      </c>
      <c r="I134" s="17">
        <v>64.989999999999995</v>
      </c>
      <c r="J134" s="17">
        <v>0</v>
      </c>
      <c r="K134" s="17">
        <v>1.4350000000000001</v>
      </c>
      <c r="L134" s="17">
        <v>12168.435240092394</v>
      </c>
      <c r="M134" s="17">
        <v>100.85899999999999</v>
      </c>
      <c r="O134" s="17">
        <v>45.289198606271775</v>
      </c>
      <c r="P134" s="31">
        <v>5.6769991932889203</v>
      </c>
    </row>
    <row r="135" spans="1:16" s="17" customFormat="1">
      <c r="A135" s="17">
        <v>3</v>
      </c>
      <c r="B135" s="17" t="s">
        <v>69</v>
      </c>
      <c r="C135" s="17">
        <v>9</v>
      </c>
      <c r="D135" s="17">
        <v>34.003</v>
      </c>
      <c r="E135" s="17">
        <v>0.16</v>
      </c>
      <c r="F135" s="17">
        <v>901.43739351575232</v>
      </c>
      <c r="G135" s="17">
        <v>0.40699999999999997</v>
      </c>
      <c r="H135" s="17">
        <v>3204.8866183092659</v>
      </c>
      <c r="I135" s="17">
        <v>65.412000000000006</v>
      </c>
      <c r="J135" s="17">
        <v>0</v>
      </c>
      <c r="K135" s="17">
        <v>1.4239999999999999</v>
      </c>
      <c r="L135" s="17">
        <v>12075.158036161372</v>
      </c>
      <c r="M135" s="17">
        <v>101.40600000000001</v>
      </c>
      <c r="O135" s="17">
        <v>45.93539325842697</v>
      </c>
      <c r="P135" s="31">
        <v>5.6769991932889203</v>
      </c>
    </row>
    <row r="136" spans="1:16" s="17" customFormat="1">
      <c r="A136" s="17">
        <v>3</v>
      </c>
      <c r="B136" s="17" t="s">
        <v>69</v>
      </c>
      <c r="C136" s="17">
        <v>9</v>
      </c>
      <c r="D136" s="17">
        <v>33.697000000000003</v>
      </c>
      <c r="E136" s="17">
        <v>0.15</v>
      </c>
      <c r="F136" s="17">
        <v>845.09755642101766</v>
      </c>
      <c r="G136" s="17">
        <v>0.23599999999999999</v>
      </c>
      <c r="H136" s="17">
        <v>1858.3617737616385</v>
      </c>
      <c r="I136" s="17">
        <v>65.230999999999995</v>
      </c>
      <c r="J136" s="17">
        <v>2E-3</v>
      </c>
      <c r="K136" s="17">
        <v>1.468</v>
      </c>
      <c r="L136" s="17">
        <v>12448.266851885459</v>
      </c>
      <c r="M136" s="17">
        <v>100.78400000000001</v>
      </c>
      <c r="O136" s="17">
        <v>44.435286103542232</v>
      </c>
      <c r="P136" s="31">
        <v>5.6769991932889203</v>
      </c>
    </row>
    <row r="137" spans="1:16" s="17" customFormat="1">
      <c r="A137" s="17">
        <v>3</v>
      </c>
      <c r="B137" s="17" t="s">
        <v>71</v>
      </c>
      <c r="C137" s="17">
        <v>10</v>
      </c>
      <c r="D137" s="17">
        <v>33.911999999999999</v>
      </c>
      <c r="E137" s="17">
        <v>0.184</v>
      </c>
      <c r="F137" s="17">
        <v>1036.653002543115</v>
      </c>
      <c r="G137" s="17">
        <v>0.434</v>
      </c>
      <c r="H137" s="17">
        <v>3417.4958042904709</v>
      </c>
      <c r="I137" s="17">
        <v>65.251999999999995</v>
      </c>
      <c r="J137" s="17">
        <v>0</v>
      </c>
      <c r="K137" s="17">
        <v>1.579</v>
      </c>
      <c r="L137" s="17">
        <v>13389.518637007588</v>
      </c>
      <c r="M137" s="17">
        <v>101.361</v>
      </c>
      <c r="O137" s="17">
        <v>41.324889170360983</v>
      </c>
      <c r="P137" s="31">
        <v>5.3779427287922372</v>
      </c>
    </row>
    <row r="138" spans="1:16" s="17" customFormat="1">
      <c r="A138" s="17">
        <v>3</v>
      </c>
      <c r="B138" s="17" t="s">
        <v>71</v>
      </c>
      <c r="C138" s="17">
        <v>10</v>
      </c>
      <c r="D138" s="17">
        <v>34.335000000000001</v>
      </c>
      <c r="E138" s="17">
        <v>0.17</v>
      </c>
      <c r="F138" s="17">
        <v>957.77723061048675</v>
      </c>
      <c r="G138" s="17">
        <v>0.41</v>
      </c>
      <c r="H138" s="17">
        <v>3228.5098611960666</v>
      </c>
      <c r="I138" s="17">
        <v>65.566999999999993</v>
      </c>
      <c r="J138" s="17">
        <v>3.0000000000000001E-3</v>
      </c>
      <c r="K138" s="17">
        <v>1.5549999999999999</v>
      </c>
      <c r="L138" s="17">
        <v>13186.004737521724</v>
      </c>
      <c r="M138" s="17">
        <v>102.04</v>
      </c>
      <c r="O138" s="17">
        <v>42.165273311897103</v>
      </c>
      <c r="P138" s="31">
        <v>5.3779427287922372</v>
      </c>
    </row>
    <row r="139" spans="1:16" s="17" customFormat="1">
      <c r="A139" s="17">
        <v>3</v>
      </c>
      <c r="B139" s="17" t="s">
        <v>71</v>
      </c>
      <c r="C139" s="17">
        <v>10</v>
      </c>
      <c r="D139" s="17">
        <v>33.985999999999997</v>
      </c>
      <c r="E139" s="17">
        <v>0.193</v>
      </c>
      <c r="F139" s="17">
        <v>1087.3588559283762</v>
      </c>
      <c r="G139" s="17">
        <v>0.2</v>
      </c>
      <c r="H139" s="17">
        <v>1574.8828591200327</v>
      </c>
      <c r="I139" s="17">
        <v>65.578999999999994</v>
      </c>
      <c r="J139" s="17">
        <v>0</v>
      </c>
      <c r="K139" s="17">
        <v>1.6020000000000001</v>
      </c>
      <c r="L139" s="17">
        <v>13584.552790681544</v>
      </c>
      <c r="M139" s="17">
        <v>101.56</v>
      </c>
      <c r="O139" s="17">
        <v>40.935705368289632</v>
      </c>
      <c r="P139" s="31">
        <v>5.3779427287922372</v>
      </c>
    </row>
    <row r="140" spans="1:16" s="17" customFormat="1">
      <c r="A140" s="17">
        <v>3</v>
      </c>
      <c r="B140" s="17" t="s">
        <v>74</v>
      </c>
      <c r="C140" s="17">
        <v>11</v>
      </c>
      <c r="D140" s="17">
        <v>33.680999999999997</v>
      </c>
      <c r="E140" s="17">
        <v>0.58099999999999996</v>
      </c>
      <c r="F140" s="17">
        <v>3273.3445352040753</v>
      </c>
      <c r="G140" s="17">
        <v>1.2030000000000001</v>
      </c>
      <c r="H140" s="17">
        <v>9472.9203976069966</v>
      </c>
      <c r="I140" s="17">
        <v>63.746000000000002</v>
      </c>
      <c r="J140" s="17">
        <v>3.2000000000000001E-2</v>
      </c>
      <c r="K140" s="17">
        <v>1.645</v>
      </c>
      <c r="L140" s="17">
        <v>13949.181860593721</v>
      </c>
      <c r="M140" s="17">
        <v>100.88800000000001</v>
      </c>
      <c r="O140" s="17">
        <v>38.751367781155018</v>
      </c>
      <c r="P140" s="31">
        <v>5.3295005246257938</v>
      </c>
    </row>
    <row r="141" spans="1:16" s="17" customFormat="1">
      <c r="A141" s="17">
        <v>3</v>
      </c>
      <c r="B141" s="17" t="s">
        <v>74</v>
      </c>
      <c r="C141" s="17">
        <v>11</v>
      </c>
      <c r="D141" s="17">
        <v>33.798999999999999</v>
      </c>
      <c r="E141" s="17">
        <v>0.56100000000000005</v>
      </c>
      <c r="F141" s="17">
        <v>3160.6648610146067</v>
      </c>
      <c r="G141" s="17">
        <v>1.1819999999999999</v>
      </c>
      <c r="H141" s="17">
        <v>9307.5576973993921</v>
      </c>
      <c r="I141" s="17">
        <v>63.95</v>
      </c>
      <c r="J141" s="17">
        <v>2.7E-2</v>
      </c>
      <c r="K141" s="17">
        <v>1.635</v>
      </c>
      <c r="L141" s="17">
        <v>13864.384402474609</v>
      </c>
      <c r="M141" s="17">
        <v>101.154</v>
      </c>
      <c r="O141" s="17">
        <v>39.113149847094803</v>
      </c>
      <c r="P141" s="31">
        <v>5.3295005246257938</v>
      </c>
    </row>
    <row r="142" spans="1:16" s="17" customFormat="1">
      <c r="A142" s="17">
        <v>3</v>
      </c>
      <c r="B142" s="17" t="s">
        <v>74</v>
      </c>
      <c r="C142" s="17">
        <v>11</v>
      </c>
      <c r="D142" s="17">
        <v>33.956000000000003</v>
      </c>
      <c r="E142" s="17">
        <v>0.42</v>
      </c>
      <c r="F142" s="17">
        <v>2366.2731579788497</v>
      </c>
      <c r="G142" s="17">
        <v>0.62</v>
      </c>
      <c r="H142" s="17">
        <v>4882.1368632721005</v>
      </c>
      <c r="I142" s="17">
        <v>64.433000000000007</v>
      </c>
      <c r="J142" s="17">
        <v>0.02</v>
      </c>
      <c r="K142" s="17">
        <v>1.895</v>
      </c>
      <c r="L142" s="17">
        <v>16069.118313571489</v>
      </c>
      <c r="M142" s="17">
        <v>101.34399999999999</v>
      </c>
      <c r="O142" s="17">
        <v>34.001583113456469</v>
      </c>
      <c r="P142" s="31">
        <v>5.3295005246257938</v>
      </c>
    </row>
    <row r="143" spans="1:16" s="17" customFormat="1">
      <c r="A143" s="17">
        <v>3</v>
      </c>
      <c r="B143" s="17" t="s">
        <v>77</v>
      </c>
      <c r="C143" s="17">
        <v>12</v>
      </c>
      <c r="D143" s="17">
        <v>33.465000000000003</v>
      </c>
      <c r="E143" s="17">
        <v>0.79500000000000004</v>
      </c>
      <c r="F143" s="17">
        <v>4479.017049031394</v>
      </c>
      <c r="G143" s="17">
        <v>1.2230000000000001</v>
      </c>
      <c r="H143" s="17">
        <v>9630.4086835189992</v>
      </c>
      <c r="I143" s="17">
        <v>63.325000000000003</v>
      </c>
      <c r="J143" s="17">
        <v>2.5999999999999999E-2</v>
      </c>
      <c r="K143" s="17">
        <v>1.9510000000000001</v>
      </c>
      <c r="L143" s="17">
        <v>16543.98407903851</v>
      </c>
      <c r="M143" s="17">
        <v>100.785</v>
      </c>
      <c r="O143" s="17">
        <v>32.457713992824196</v>
      </c>
      <c r="P143" s="31">
        <v>4.8697938932503932</v>
      </c>
    </row>
    <row r="144" spans="1:16" s="17" customFormat="1">
      <c r="A144" s="17">
        <v>3</v>
      </c>
      <c r="B144" s="17" t="s">
        <v>77</v>
      </c>
      <c r="C144" s="17">
        <v>12</v>
      </c>
      <c r="D144" s="17">
        <v>33.249000000000002</v>
      </c>
      <c r="E144" s="17">
        <v>0.84299999999999997</v>
      </c>
      <c r="F144" s="17">
        <v>4749.4482670861189</v>
      </c>
      <c r="G144" s="17">
        <v>0.86799999999999999</v>
      </c>
      <c r="H144" s="17">
        <v>6834.9916085809418</v>
      </c>
      <c r="I144" s="17">
        <v>64.114999999999995</v>
      </c>
      <c r="J144" s="17">
        <v>1.7999999999999999E-2</v>
      </c>
      <c r="K144" s="17">
        <v>1.6890000000000001</v>
      </c>
      <c r="L144" s="17">
        <v>14322.290676317809</v>
      </c>
      <c r="M144" s="17">
        <v>100.782</v>
      </c>
      <c r="O144" s="17">
        <v>37.960331557134396</v>
      </c>
      <c r="P144" s="31">
        <v>4.8697938932503932</v>
      </c>
    </row>
    <row r="145" spans="1:16" s="17" customFormat="1">
      <c r="A145" s="17">
        <v>3</v>
      </c>
      <c r="B145" s="17" t="s">
        <v>77</v>
      </c>
      <c r="C145" s="17">
        <v>12</v>
      </c>
      <c r="D145" s="17">
        <v>33.406999999999996</v>
      </c>
      <c r="E145" s="17">
        <v>0.82599999999999996</v>
      </c>
      <c r="F145" s="17">
        <v>4653.6705440250707</v>
      </c>
      <c r="G145" s="17">
        <v>0.81399999999999995</v>
      </c>
      <c r="H145" s="17">
        <v>6409.7732366185319</v>
      </c>
      <c r="I145" s="17">
        <v>64.143000000000001</v>
      </c>
      <c r="J145" s="17">
        <v>0</v>
      </c>
      <c r="K145" s="17">
        <v>1.746</v>
      </c>
      <c r="L145" s="17">
        <v>14805.63618759674</v>
      </c>
      <c r="M145" s="17">
        <v>100.93600000000001</v>
      </c>
      <c r="O145" s="17">
        <v>36.737113402061858</v>
      </c>
      <c r="P145" s="31">
        <v>4.8697938932503932</v>
      </c>
    </row>
    <row r="146" spans="1:16" s="17" customFormat="1">
      <c r="A146" s="17">
        <v>3</v>
      </c>
      <c r="B146" s="17" t="s">
        <v>80</v>
      </c>
      <c r="C146" s="17">
        <v>13</v>
      </c>
      <c r="D146" s="17">
        <v>33.390999999999998</v>
      </c>
      <c r="E146" s="17">
        <v>0.66500000000000004</v>
      </c>
      <c r="F146" s="17">
        <v>3746.5991667998455</v>
      </c>
      <c r="G146" s="17">
        <v>1.1919999999999999</v>
      </c>
      <c r="H146" s="17">
        <v>9386.3018403553924</v>
      </c>
      <c r="I146" s="17">
        <v>63.293999999999997</v>
      </c>
      <c r="J146" s="17">
        <v>2.5000000000000001E-2</v>
      </c>
      <c r="K146" s="17">
        <v>1.75</v>
      </c>
      <c r="L146" s="17">
        <v>14839.555170844384</v>
      </c>
      <c r="M146" s="17">
        <v>100.31699999999999</v>
      </c>
      <c r="O146" s="17">
        <v>36.167999999999999</v>
      </c>
      <c r="P146" s="31">
        <v>4.5905097569847371</v>
      </c>
    </row>
    <row r="147" spans="1:16" s="17" customFormat="1">
      <c r="A147" s="17">
        <v>3</v>
      </c>
      <c r="B147" s="17" t="s">
        <v>80</v>
      </c>
      <c r="C147" s="17">
        <v>13</v>
      </c>
      <c r="D147" s="17">
        <v>32.920999999999999</v>
      </c>
      <c r="E147" s="17">
        <v>0.86599999999999999</v>
      </c>
      <c r="F147" s="17">
        <v>4879.0298924040089</v>
      </c>
      <c r="G147" s="17">
        <v>1.653</v>
      </c>
      <c r="H147" s="17">
        <v>13016.406830627069</v>
      </c>
      <c r="I147" s="17">
        <v>62.518000000000001</v>
      </c>
      <c r="J147" s="17">
        <v>3.2000000000000001E-2</v>
      </c>
      <c r="K147" s="17">
        <v>1.617</v>
      </c>
      <c r="L147" s="17">
        <v>13711.74897786021</v>
      </c>
      <c r="M147" s="17">
        <v>99.606999999999999</v>
      </c>
      <c r="O147" s="17">
        <v>38.662956091527519</v>
      </c>
      <c r="P147" s="31">
        <v>4.5905097569847371</v>
      </c>
    </row>
    <row r="148" spans="1:16" s="17" customFormat="1">
      <c r="A148" s="17">
        <v>3</v>
      </c>
      <c r="B148" s="17" t="s">
        <v>82</v>
      </c>
      <c r="C148" s="17">
        <v>14</v>
      </c>
      <c r="D148" s="17">
        <v>33.277000000000001</v>
      </c>
      <c r="E148" s="17">
        <v>0.59399999999999997</v>
      </c>
      <c r="F148" s="17">
        <v>3346.5863234272297</v>
      </c>
      <c r="G148" s="17">
        <v>1.2390000000000001</v>
      </c>
      <c r="H148" s="17">
        <v>9756.3993122486027</v>
      </c>
      <c r="I148" s="17">
        <v>63.353000000000002</v>
      </c>
      <c r="J148" s="17">
        <v>8.9999999999999993E-3</v>
      </c>
      <c r="K148" s="17">
        <v>1.653</v>
      </c>
      <c r="L148" s="17">
        <v>14017.019827089009</v>
      </c>
      <c r="M148" s="17">
        <v>100.125</v>
      </c>
      <c r="O148" s="17">
        <v>38.326073805202661</v>
      </c>
      <c r="P148" s="17">
        <v>5.332960682066143</v>
      </c>
    </row>
    <row r="149" spans="1:16" s="17" customFormat="1">
      <c r="A149" s="17">
        <v>3</v>
      </c>
      <c r="B149" s="17" t="s">
        <v>82</v>
      </c>
      <c r="C149" s="17">
        <v>14</v>
      </c>
      <c r="D149" s="17">
        <v>33.314</v>
      </c>
      <c r="E149" s="17">
        <v>0.53100000000000003</v>
      </c>
      <c r="F149" s="17">
        <v>2991.6453497304028</v>
      </c>
      <c r="G149" s="17">
        <v>1.0880000000000001</v>
      </c>
      <c r="H149" s="17">
        <v>8567.3627536129788</v>
      </c>
      <c r="I149" s="17">
        <v>63.908999999999999</v>
      </c>
      <c r="J149" s="17">
        <v>1.2E-2</v>
      </c>
      <c r="K149" s="17">
        <v>1.704</v>
      </c>
      <c r="L149" s="17">
        <v>14449.486863496473</v>
      </c>
      <c r="M149" s="17">
        <v>100.55800000000001</v>
      </c>
      <c r="O149" s="17">
        <v>37.505281690140848</v>
      </c>
      <c r="P149" s="17">
        <v>5.332960682066143</v>
      </c>
    </row>
    <row r="150" spans="1:16" s="17" customFormat="1">
      <c r="A150" s="17">
        <v>3</v>
      </c>
      <c r="B150" s="17" t="s">
        <v>82</v>
      </c>
      <c r="C150" s="17">
        <v>14</v>
      </c>
      <c r="D150" s="17">
        <v>33.597999999999999</v>
      </c>
      <c r="E150" s="17">
        <v>0.47599999999999998</v>
      </c>
      <c r="F150" s="17">
        <v>2681.7762457093627</v>
      </c>
      <c r="G150" s="17">
        <v>0.94699999999999995</v>
      </c>
      <c r="H150" s="17">
        <v>7457.0703379333536</v>
      </c>
      <c r="I150" s="17">
        <v>64.260000000000005</v>
      </c>
      <c r="J150" s="17">
        <v>1.4999999999999999E-2</v>
      </c>
      <c r="K150" s="17">
        <v>1.827</v>
      </c>
      <c r="L150" s="17">
        <v>15492.495598361536</v>
      </c>
      <c r="M150" s="17">
        <v>101.123</v>
      </c>
      <c r="O150" s="17">
        <v>35.172413793103452</v>
      </c>
      <c r="P150" s="31">
        <v>4.8282720039650924</v>
      </c>
    </row>
    <row r="151" spans="1:16" s="17" customFormat="1">
      <c r="A151" s="17">
        <v>3</v>
      </c>
      <c r="B151" s="17" t="s">
        <v>82</v>
      </c>
      <c r="C151" s="17">
        <v>14</v>
      </c>
      <c r="D151" s="17">
        <v>32.704000000000001</v>
      </c>
      <c r="E151" s="17">
        <v>1.03</v>
      </c>
      <c r="F151" s="17">
        <v>5803.0032207576551</v>
      </c>
      <c r="G151" s="17">
        <v>1.5129999999999999</v>
      </c>
      <c r="H151" s="17">
        <v>11913.988829243046</v>
      </c>
      <c r="I151" s="17">
        <v>63.036999999999999</v>
      </c>
      <c r="J151" s="17">
        <v>3.9E-2</v>
      </c>
      <c r="K151" s="17">
        <v>1.907</v>
      </c>
      <c r="L151" s="17">
        <v>16170.875263314423</v>
      </c>
      <c r="M151" s="17">
        <v>100.23</v>
      </c>
      <c r="O151" s="17">
        <v>33.055584687991612</v>
      </c>
      <c r="P151" s="31">
        <v>4.8282720039650924</v>
      </c>
    </row>
    <row r="152" spans="1:16" s="17" customFormat="1">
      <c r="A152" s="17">
        <v>3</v>
      </c>
      <c r="B152" s="17" t="s">
        <v>84</v>
      </c>
      <c r="C152" s="17">
        <v>15</v>
      </c>
      <c r="D152" s="17">
        <v>33.042000000000002</v>
      </c>
      <c r="E152" s="17">
        <v>0.71899999999999997</v>
      </c>
      <c r="F152" s="17">
        <v>4050.834287111411</v>
      </c>
      <c r="G152" s="17">
        <v>1.0229999999999999</v>
      </c>
      <c r="H152" s="17">
        <v>8055.5258243989656</v>
      </c>
      <c r="I152" s="17">
        <v>63.085999999999999</v>
      </c>
      <c r="J152" s="17">
        <v>0.03</v>
      </c>
      <c r="K152" s="17">
        <v>2.431</v>
      </c>
      <c r="L152" s="17">
        <v>20614.262068755826</v>
      </c>
      <c r="M152" s="17">
        <v>100.331</v>
      </c>
      <c r="O152" s="17">
        <v>25.950637597696421</v>
      </c>
      <c r="P152" s="31">
        <v>4.8045452100875714</v>
      </c>
    </row>
    <row r="153" spans="1:16" s="17" customFormat="1">
      <c r="A153" s="17">
        <v>3</v>
      </c>
      <c r="B153" s="17" t="s">
        <v>84</v>
      </c>
      <c r="C153" s="17">
        <v>15</v>
      </c>
      <c r="D153" s="17">
        <v>33.436999999999998</v>
      </c>
      <c r="E153" s="17">
        <v>0.67400000000000004</v>
      </c>
      <c r="F153" s="17">
        <v>3797.3050201851065</v>
      </c>
      <c r="G153" s="17">
        <v>1.2010000000000001</v>
      </c>
      <c r="H153" s="17">
        <v>9457.1715690157962</v>
      </c>
      <c r="I153" s="17">
        <v>63.768000000000001</v>
      </c>
      <c r="J153" s="17">
        <v>2.5000000000000001E-2</v>
      </c>
      <c r="K153" s="17">
        <v>1.9590000000000001</v>
      </c>
      <c r="L153" s="17">
        <v>16611.822045533798</v>
      </c>
      <c r="M153" s="17">
        <v>101.06399999999999</v>
      </c>
      <c r="O153" s="17">
        <v>32.551301684532923</v>
      </c>
      <c r="P153" s="31">
        <v>4.8045452100875714</v>
      </c>
    </row>
    <row r="154" spans="1:16" s="17" customFormat="1">
      <c r="A154" s="17">
        <v>3</v>
      </c>
      <c r="B154" s="17" t="s">
        <v>84</v>
      </c>
      <c r="C154" s="17">
        <v>15</v>
      </c>
      <c r="D154" s="17">
        <v>33.692</v>
      </c>
      <c r="E154" s="17">
        <v>0.60899999999999999</v>
      </c>
      <c r="F154" s="17">
        <v>3431.0960790693316</v>
      </c>
      <c r="G154" s="17">
        <v>0.60899999999999999</v>
      </c>
      <c r="H154" s="17">
        <v>4795.518306020499</v>
      </c>
      <c r="I154" s="17">
        <v>64.489999999999995</v>
      </c>
      <c r="J154" s="17">
        <v>7.0000000000000001E-3</v>
      </c>
      <c r="K154" s="17">
        <v>1.8320000000000001</v>
      </c>
      <c r="L154" s="17">
        <v>15534.894327421092</v>
      </c>
      <c r="M154" s="17">
        <v>101.239</v>
      </c>
      <c r="O154" s="17">
        <v>35.201965065502179</v>
      </c>
      <c r="P154" s="31">
        <v>4.8045452100875714</v>
      </c>
    </row>
    <row r="155" spans="1:16" s="17" customFormat="1">
      <c r="A155" s="17">
        <v>3</v>
      </c>
      <c r="B155" s="17" t="s">
        <v>84</v>
      </c>
      <c r="C155" s="17">
        <v>15</v>
      </c>
      <c r="D155" s="17">
        <v>34.11</v>
      </c>
      <c r="E155" s="17">
        <v>0.435</v>
      </c>
      <c r="F155" s="17">
        <v>2450.7829136209511</v>
      </c>
      <c r="G155" s="17">
        <v>0.78600000000000003</v>
      </c>
      <c r="H155" s="17">
        <v>6189.2896363417285</v>
      </c>
      <c r="I155" s="17">
        <v>64.766000000000005</v>
      </c>
      <c r="J155" s="17">
        <v>2.1000000000000001E-2</v>
      </c>
      <c r="K155" s="17">
        <v>1.9379999999999999</v>
      </c>
      <c r="L155" s="17">
        <v>16433.747383483664</v>
      </c>
      <c r="M155" s="17">
        <v>102.056</v>
      </c>
      <c r="O155" s="17">
        <v>33.418988648090817</v>
      </c>
      <c r="P155" s="31">
        <v>4.8045452100875714</v>
      </c>
    </row>
    <row r="156" spans="1:16" s="17" customFormat="1">
      <c r="A156" s="17">
        <v>3</v>
      </c>
      <c r="B156" s="17" t="s">
        <v>87</v>
      </c>
      <c r="C156" s="17">
        <v>16</v>
      </c>
      <c r="D156" s="17">
        <v>33.82</v>
      </c>
      <c r="E156" s="17">
        <v>0.375</v>
      </c>
      <c r="F156" s="17">
        <v>2112.7438910525443</v>
      </c>
      <c r="G156" s="17">
        <v>0.60599999999999998</v>
      </c>
      <c r="H156" s="17">
        <v>4771.8950631336984</v>
      </c>
      <c r="I156" s="17">
        <v>64.808999999999997</v>
      </c>
      <c r="J156" s="17">
        <v>2.5000000000000001E-2</v>
      </c>
      <c r="K156" s="17">
        <v>1.635</v>
      </c>
      <c r="L156" s="17">
        <v>13864.384402474609</v>
      </c>
      <c r="M156" s="17">
        <v>101.27</v>
      </c>
      <c r="O156" s="17">
        <v>39.638532110091738</v>
      </c>
      <c r="P156" s="31">
        <v>5.3641020990303963</v>
      </c>
    </row>
    <row r="157" spans="1:16" s="17" customFormat="1">
      <c r="A157" s="17">
        <v>3</v>
      </c>
      <c r="B157" s="17" t="s">
        <v>87</v>
      </c>
      <c r="C157" s="17">
        <v>16</v>
      </c>
      <c r="D157" s="17">
        <v>33.631999999999998</v>
      </c>
      <c r="E157" s="17">
        <v>0.47199999999999998</v>
      </c>
      <c r="F157" s="17">
        <v>2659.2403108714689</v>
      </c>
      <c r="G157" s="17">
        <v>0.755</v>
      </c>
      <c r="H157" s="17">
        <v>5945.1827931781236</v>
      </c>
      <c r="I157" s="17">
        <v>64.701999999999998</v>
      </c>
      <c r="J157" s="17">
        <v>1.4E-2</v>
      </c>
      <c r="K157" s="17">
        <v>1.696</v>
      </c>
      <c r="L157" s="17">
        <v>14381.648897001185</v>
      </c>
      <c r="M157" s="17">
        <v>101.271</v>
      </c>
      <c r="O157" s="17">
        <v>38.149764150943398</v>
      </c>
      <c r="P157" s="31">
        <v>5.3641020990303963</v>
      </c>
    </row>
    <row r="158" spans="1:16" s="17" customFormat="1">
      <c r="A158" s="17">
        <v>3</v>
      </c>
      <c r="B158" s="17" t="s">
        <v>87</v>
      </c>
      <c r="C158" s="17">
        <v>16</v>
      </c>
      <c r="D158" s="17">
        <v>32.348999999999997</v>
      </c>
      <c r="E158" s="17">
        <v>1.4410000000000001</v>
      </c>
      <c r="F158" s="17">
        <v>8118.5705253512442</v>
      </c>
      <c r="G158" s="17">
        <v>2.0390000000000001</v>
      </c>
      <c r="H158" s="17">
        <v>16055.930748728733</v>
      </c>
      <c r="I158" s="17">
        <v>61.816000000000003</v>
      </c>
      <c r="J158" s="17">
        <v>3.6999999999999998E-2</v>
      </c>
      <c r="K158" s="17">
        <v>2.0099999999999998</v>
      </c>
      <c r="L158" s="17">
        <v>17044.289081941261</v>
      </c>
      <c r="M158" s="17">
        <v>99.691999999999993</v>
      </c>
      <c r="O158" s="17">
        <v>30.754228855721397</v>
      </c>
      <c r="P158" s="31">
        <v>5.3641020990303963</v>
      </c>
    </row>
    <row r="159" spans="1:16" s="17" customFormat="1">
      <c r="A159" s="17">
        <v>3</v>
      </c>
      <c r="B159" s="17" t="s">
        <v>89</v>
      </c>
      <c r="C159" s="17">
        <v>17</v>
      </c>
      <c r="D159" s="17">
        <v>33.264000000000003</v>
      </c>
      <c r="E159" s="17">
        <v>0.505</v>
      </c>
      <c r="F159" s="17">
        <v>2845.1617732840928</v>
      </c>
      <c r="G159" s="17">
        <v>0.999</v>
      </c>
      <c r="H159" s="17">
        <v>7866.5398813045631</v>
      </c>
      <c r="I159" s="17">
        <v>63.273000000000003</v>
      </c>
      <c r="J159" s="17">
        <v>1.4E-2</v>
      </c>
      <c r="K159" s="17">
        <v>1.7589999999999999</v>
      </c>
      <c r="L159" s="17">
        <v>14915.872883151582</v>
      </c>
      <c r="M159" s="17">
        <v>99.813999999999993</v>
      </c>
      <c r="O159" s="17">
        <v>35.971006253553156</v>
      </c>
      <c r="P159" s="31">
        <v>5.7373047943940687</v>
      </c>
    </row>
    <row r="160" spans="1:16" s="17" customFormat="1">
      <c r="A160" s="17">
        <v>3</v>
      </c>
      <c r="B160" s="17" t="s">
        <v>89</v>
      </c>
      <c r="C160" s="17">
        <v>17</v>
      </c>
      <c r="D160" s="17">
        <v>33.223999999999997</v>
      </c>
      <c r="E160" s="17">
        <v>0.72899999999999998</v>
      </c>
      <c r="F160" s="17">
        <v>4107.1741242061462</v>
      </c>
      <c r="G160" s="17">
        <v>0.81399999999999995</v>
      </c>
      <c r="H160" s="17">
        <v>6409.7732366185319</v>
      </c>
      <c r="I160" s="17">
        <v>64.046999999999997</v>
      </c>
      <c r="J160" s="17">
        <v>6.0000000000000001E-3</v>
      </c>
      <c r="K160" s="17">
        <v>1.677</v>
      </c>
      <c r="L160" s="17">
        <v>14220.533726574875</v>
      </c>
      <c r="M160" s="17">
        <v>100.497</v>
      </c>
      <c r="O160" s="17">
        <v>38.191413237924863</v>
      </c>
      <c r="P160" s="31">
        <v>5.7373047943940687</v>
      </c>
    </row>
    <row r="161" spans="1:16" s="17" customFormat="1">
      <c r="A161" s="17">
        <v>3</v>
      </c>
      <c r="B161" s="17" t="s">
        <v>89</v>
      </c>
      <c r="C161" s="17">
        <v>17</v>
      </c>
      <c r="D161" s="17">
        <v>33.296999999999997</v>
      </c>
      <c r="E161" s="17">
        <v>0.80300000000000005</v>
      </c>
      <c r="F161" s="17">
        <v>4524.0889187071816</v>
      </c>
      <c r="G161" s="17">
        <v>0.88300000000000001</v>
      </c>
      <c r="H161" s="17">
        <v>6953.1078230149433</v>
      </c>
      <c r="I161" s="17">
        <v>63.593000000000004</v>
      </c>
      <c r="J161" s="17">
        <v>1.4999999999999999E-2</v>
      </c>
      <c r="K161" s="17">
        <v>1.67</v>
      </c>
      <c r="L161" s="17">
        <v>14161.175505891497</v>
      </c>
      <c r="M161" s="17">
        <v>100.261</v>
      </c>
      <c r="O161" s="17">
        <v>38.079640718562878</v>
      </c>
      <c r="P161" s="31">
        <v>5.7373047943940687</v>
      </c>
    </row>
    <row r="162" spans="1:16" s="17" customFormat="1">
      <c r="A162" s="17">
        <v>3</v>
      </c>
      <c r="B162" s="17" t="s">
        <v>91</v>
      </c>
      <c r="C162" s="17">
        <v>18</v>
      </c>
      <c r="D162" s="17">
        <v>33.545000000000002</v>
      </c>
      <c r="E162" s="17">
        <v>0.53400000000000003</v>
      </c>
      <c r="F162" s="17">
        <v>3008.5473008588233</v>
      </c>
      <c r="G162" s="17">
        <v>1.087</v>
      </c>
      <c r="H162" s="17">
        <v>8559.4883393173768</v>
      </c>
      <c r="I162" s="17">
        <v>63.878</v>
      </c>
      <c r="J162" s="17">
        <v>2.4E-2</v>
      </c>
      <c r="K162" s="17">
        <v>1.7230000000000001</v>
      </c>
      <c r="L162" s="17">
        <v>14610.602033922785</v>
      </c>
      <c r="M162" s="17">
        <v>100.791</v>
      </c>
      <c r="O162" s="17">
        <v>37.073708647707484</v>
      </c>
      <c r="P162" s="31">
        <v>5.3517443938858795</v>
      </c>
    </row>
    <row r="163" spans="1:16" s="17" customFormat="1">
      <c r="A163" s="17">
        <v>3</v>
      </c>
      <c r="B163" s="17" t="s">
        <v>91</v>
      </c>
      <c r="C163" s="17">
        <v>18</v>
      </c>
      <c r="D163" s="17">
        <v>33.656999999999996</v>
      </c>
      <c r="E163" s="17">
        <v>0.58899999999999997</v>
      </c>
      <c r="F163" s="17">
        <v>3318.4164048798625</v>
      </c>
      <c r="G163" s="17">
        <v>1.2230000000000001</v>
      </c>
      <c r="H163" s="17">
        <v>9630.4086835189992</v>
      </c>
      <c r="I163" s="17">
        <v>63.209000000000003</v>
      </c>
      <c r="J163" s="17">
        <v>2.4E-2</v>
      </c>
      <c r="K163" s="17">
        <v>1.7210000000000001</v>
      </c>
      <c r="L163" s="17">
        <v>14593.642542298963</v>
      </c>
      <c r="M163" s="17">
        <v>100.423</v>
      </c>
      <c r="O163" s="17">
        <v>36.728065078442768</v>
      </c>
      <c r="P163" s="31">
        <v>5.3517443938858795</v>
      </c>
    </row>
    <row r="164" spans="1:16" s="17" customFormat="1">
      <c r="A164" s="17">
        <v>3</v>
      </c>
      <c r="B164" s="17" t="s">
        <v>91</v>
      </c>
      <c r="C164" s="17">
        <v>18</v>
      </c>
      <c r="D164" s="17">
        <v>33.106000000000002</v>
      </c>
      <c r="E164" s="17">
        <v>0.66900000000000004</v>
      </c>
      <c r="F164" s="17">
        <v>3769.1351016377389</v>
      </c>
      <c r="G164" s="17">
        <v>1.4019999999999999</v>
      </c>
      <c r="H164" s="17">
        <v>11039.928842431427</v>
      </c>
      <c r="I164" s="17">
        <v>63.143000000000001</v>
      </c>
      <c r="J164" s="17">
        <v>3.2000000000000001E-2</v>
      </c>
      <c r="K164" s="17">
        <v>1.6479999999999999</v>
      </c>
      <c r="L164" s="17">
        <v>13974.621098029453</v>
      </c>
      <c r="M164" s="17">
        <v>100</v>
      </c>
      <c r="O164" s="17">
        <v>38.314927184466022</v>
      </c>
      <c r="P164" s="31">
        <v>5.3517443938858795</v>
      </c>
    </row>
    <row r="165" spans="1:16" s="17" customFormat="1">
      <c r="A165" s="17">
        <v>3</v>
      </c>
      <c r="B165" s="17" t="s">
        <v>91</v>
      </c>
      <c r="C165" s="17">
        <v>18</v>
      </c>
      <c r="D165" s="17">
        <v>33.337000000000003</v>
      </c>
      <c r="E165" s="17">
        <v>0.59799999999999998</v>
      </c>
      <c r="F165" s="17">
        <v>3369.1222582651235</v>
      </c>
      <c r="G165" s="17">
        <v>0.91</v>
      </c>
      <c r="H165" s="17">
        <v>7165.7170089961483</v>
      </c>
      <c r="I165" s="17">
        <v>63.82</v>
      </c>
      <c r="J165" s="17">
        <v>0.03</v>
      </c>
      <c r="K165" s="17">
        <v>2.0110000000000001</v>
      </c>
      <c r="L165" s="17">
        <v>17052.768827753174</v>
      </c>
      <c r="M165" s="17">
        <v>100.706</v>
      </c>
      <c r="O165" s="17">
        <v>31.735454997513674</v>
      </c>
      <c r="P165" s="31">
        <v>5.3517443938858795</v>
      </c>
    </row>
    <row r="166" spans="1:16" s="17" customFormat="1">
      <c r="A166" s="17">
        <v>3</v>
      </c>
      <c r="B166" s="17" t="s">
        <v>93</v>
      </c>
      <c r="C166" s="17">
        <v>19</v>
      </c>
      <c r="D166" s="17">
        <v>33.301000000000002</v>
      </c>
      <c r="E166" s="17">
        <v>0.874</v>
      </c>
      <c r="F166" s="17">
        <v>4924.1017620797966</v>
      </c>
      <c r="G166" s="17">
        <v>1.593</v>
      </c>
      <c r="H166" s="17">
        <v>12543.94197289106</v>
      </c>
      <c r="I166" s="17">
        <v>62.936999999999998</v>
      </c>
      <c r="J166" s="17">
        <v>2.9000000000000001E-2</v>
      </c>
      <c r="K166" s="17">
        <v>1.718</v>
      </c>
      <c r="L166" s="17">
        <v>14568.203304863229</v>
      </c>
      <c r="M166" s="17">
        <v>100.452</v>
      </c>
      <c r="O166" s="17">
        <v>36.633876600698486</v>
      </c>
      <c r="P166" s="31">
        <v>5.7462023420981252</v>
      </c>
    </row>
    <row r="167" spans="1:16" s="17" customFormat="1">
      <c r="A167" s="17">
        <v>3</v>
      </c>
      <c r="B167" s="17" t="s">
        <v>93</v>
      </c>
      <c r="C167" s="17">
        <v>19</v>
      </c>
      <c r="D167" s="17">
        <v>33.250999999999998</v>
      </c>
      <c r="E167" s="17">
        <v>0.90700000000000003</v>
      </c>
      <c r="F167" s="17">
        <v>5110.02322449242</v>
      </c>
      <c r="G167" s="17">
        <v>1.6890000000000001</v>
      </c>
      <c r="H167" s="17">
        <v>13299.885745268675</v>
      </c>
      <c r="I167" s="17">
        <v>62.44</v>
      </c>
      <c r="J167" s="17">
        <v>3.7999999999999999E-2</v>
      </c>
      <c r="K167" s="17">
        <v>1.7430000000000001</v>
      </c>
      <c r="L167" s="17">
        <v>14780.196950161007</v>
      </c>
      <c r="M167" s="17">
        <v>100.068</v>
      </c>
      <c r="O167" s="17">
        <v>35.823293172690761</v>
      </c>
      <c r="P167" s="31">
        <v>5.7462023420981252</v>
      </c>
    </row>
    <row r="168" spans="1:16" s="17" customFormat="1">
      <c r="A168" s="17">
        <v>3</v>
      </c>
      <c r="B168" s="17" t="s">
        <v>93</v>
      </c>
      <c r="C168" s="17">
        <v>19</v>
      </c>
      <c r="D168" s="17">
        <v>33.853999999999999</v>
      </c>
      <c r="E168" s="17">
        <v>0.53600000000000003</v>
      </c>
      <c r="F168" s="17">
        <v>3019.81526827777</v>
      </c>
      <c r="G168" s="17">
        <v>0.77700000000000002</v>
      </c>
      <c r="H168" s="17">
        <v>6118.4199076813265</v>
      </c>
      <c r="I168" s="17">
        <v>64.563000000000002</v>
      </c>
      <c r="J168" s="17">
        <v>2.5999999999999999E-2</v>
      </c>
      <c r="K168" s="17">
        <v>2.0750000000000002</v>
      </c>
      <c r="L168" s="17">
        <v>17595.472559715483</v>
      </c>
      <c r="M168" s="17">
        <v>101.831</v>
      </c>
      <c r="O168" s="17">
        <v>31.114698795180722</v>
      </c>
      <c r="P168" s="31">
        <v>5.7462023420981252</v>
      </c>
    </row>
    <row r="169" spans="1:16" s="17" customFormat="1">
      <c r="A169" s="17">
        <v>3</v>
      </c>
      <c r="B169" s="17" t="s">
        <v>95</v>
      </c>
      <c r="C169" s="17">
        <v>20</v>
      </c>
      <c r="D169" s="17">
        <v>33.863999999999997</v>
      </c>
      <c r="E169" s="17">
        <v>0.255</v>
      </c>
      <c r="F169" s="17">
        <v>1436.66584591573</v>
      </c>
      <c r="G169" s="17">
        <v>0.35499999999999998</v>
      </c>
      <c r="H169" s="17">
        <v>2795.4170749380573</v>
      </c>
      <c r="I169" s="17">
        <v>65.192999999999998</v>
      </c>
      <c r="J169" s="17">
        <v>0</v>
      </c>
      <c r="K169" s="17">
        <v>1.61</v>
      </c>
      <c r="L169" s="17">
        <v>13652.390757176834</v>
      </c>
      <c r="M169" s="17">
        <v>101.277</v>
      </c>
      <c r="O169" s="17">
        <v>40.492546583850931</v>
      </c>
      <c r="P169" s="31">
        <v>5.8193599565536021</v>
      </c>
    </row>
    <row r="170" spans="1:16" s="17" customFormat="1">
      <c r="A170" s="17">
        <v>3</v>
      </c>
      <c r="B170" s="17" t="s">
        <v>95</v>
      </c>
      <c r="C170" s="17">
        <v>20</v>
      </c>
      <c r="D170" s="17">
        <v>33.732999999999997</v>
      </c>
      <c r="E170" s="17">
        <v>0.33900000000000002</v>
      </c>
      <c r="F170" s="17">
        <v>1909.9204775114999</v>
      </c>
      <c r="G170" s="17">
        <v>0.46899999999999997</v>
      </c>
      <c r="H170" s="17">
        <v>3693.1003046364763</v>
      </c>
      <c r="I170" s="17">
        <v>64.715999999999994</v>
      </c>
      <c r="J170" s="17">
        <v>5.0000000000000001E-3</v>
      </c>
      <c r="K170" s="17">
        <v>1.847</v>
      </c>
      <c r="L170" s="17">
        <v>15662.090514599757</v>
      </c>
      <c r="M170" s="17">
        <v>101.10899999999999</v>
      </c>
      <c r="O170" s="17">
        <v>35.03844071467244</v>
      </c>
      <c r="P170" s="31">
        <v>5.8193599565536021</v>
      </c>
    </row>
    <row r="171" spans="1:16" s="17" customFormat="1">
      <c r="A171" s="17">
        <v>3</v>
      </c>
      <c r="B171" s="17" t="s">
        <v>98</v>
      </c>
      <c r="C171" s="17">
        <v>21</v>
      </c>
      <c r="D171" s="17">
        <v>33.064999999999998</v>
      </c>
      <c r="E171" s="17">
        <v>0.55700000000000005</v>
      </c>
      <c r="F171" s="17">
        <v>3138.1289261767124</v>
      </c>
      <c r="G171" s="17">
        <v>1.1930000000000001</v>
      </c>
      <c r="H171" s="17">
        <v>9394.1762546509945</v>
      </c>
      <c r="I171" s="17">
        <v>63.368000000000002</v>
      </c>
      <c r="J171" s="17">
        <v>2.5000000000000001E-2</v>
      </c>
      <c r="K171" s="17">
        <v>1.754</v>
      </c>
      <c r="L171" s="17">
        <v>14873.474154092028</v>
      </c>
      <c r="M171" s="17">
        <v>99.962000000000003</v>
      </c>
      <c r="O171" s="17">
        <v>36.127708095781074</v>
      </c>
      <c r="P171" s="31">
        <v>5.5702286208405756</v>
      </c>
    </row>
    <row r="172" spans="1:16" s="17" customFormat="1">
      <c r="A172" s="17">
        <v>3</v>
      </c>
      <c r="B172" s="17" t="s">
        <v>98</v>
      </c>
      <c r="C172" s="17">
        <v>21</v>
      </c>
      <c r="D172" s="17">
        <v>33.119999999999997</v>
      </c>
      <c r="E172" s="17">
        <v>0.51400000000000001</v>
      </c>
      <c r="F172" s="17">
        <v>2895.8676266693537</v>
      </c>
      <c r="G172" s="17">
        <v>1.1459999999999999</v>
      </c>
      <c r="H172" s="17">
        <v>9024.078782757786</v>
      </c>
      <c r="I172" s="17">
        <v>63.857999999999997</v>
      </c>
      <c r="J172" s="17">
        <v>0.02</v>
      </c>
      <c r="K172" s="17">
        <v>1.6339999999999999</v>
      </c>
      <c r="L172" s="17">
        <v>13855.904656662697</v>
      </c>
      <c r="M172" s="17">
        <v>100.292</v>
      </c>
      <c r="O172" s="17">
        <v>39.080783353733167</v>
      </c>
      <c r="P172" s="31">
        <v>5.2874843271344591</v>
      </c>
    </row>
    <row r="173" spans="1:16" s="17" customFormat="1">
      <c r="A173" s="17">
        <v>3</v>
      </c>
      <c r="B173" s="17" t="s">
        <v>98</v>
      </c>
      <c r="C173" s="17">
        <v>21</v>
      </c>
      <c r="D173" s="17">
        <v>33.478000000000002</v>
      </c>
      <c r="E173" s="17">
        <v>0.56699999999999995</v>
      </c>
      <c r="F173" s="17">
        <v>3194.4687632714463</v>
      </c>
      <c r="G173" s="17">
        <v>1.1599999999999999</v>
      </c>
      <c r="H173" s="17">
        <v>9134.3205828961891</v>
      </c>
      <c r="I173" s="17">
        <v>63.801000000000002</v>
      </c>
      <c r="J173" s="17">
        <v>2.1999999999999999E-2</v>
      </c>
      <c r="K173" s="17">
        <v>1.5820000000000001</v>
      </c>
      <c r="L173" s="17">
        <v>13414.957874443324</v>
      </c>
      <c r="M173" s="17">
        <v>100.61</v>
      </c>
      <c r="O173" s="17">
        <v>40.329329962073324</v>
      </c>
      <c r="P173" s="31">
        <v>5.2874843271344591</v>
      </c>
    </row>
    <row r="174" spans="1:16" s="17" customFormat="1"/>
    <row r="175" spans="1:16" s="17" customFormat="1">
      <c r="C175" s="29" t="s">
        <v>160</v>
      </c>
    </row>
    <row r="176" spans="1:16" s="17" customFormat="1">
      <c r="A176" s="17">
        <v>4</v>
      </c>
      <c r="B176" s="17">
        <v>13</v>
      </c>
      <c r="C176" s="17">
        <v>1</v>
      </c>
      <c r="D176" s="17">
        <v>32.996000000000002</v>
      </c>
      <c r="E176" s="17">
        <v>0.96599999999999997</v>
      </c>
      <c r="F176" s="17">
        <v>4215.4474480229128</v>
      </c>
      <c r="G176" s="17">
        <v>1.06</v>
      </c>
      <c r="H176" s="17">
        <v>8346.8791533361727</v>
      </c>
      <c r="I176" s="17">
        <v>62.697000000000003</v>
      </c>
      <c r="J176" s="17">
        <v>0.03</v>
      </c>
      <c r="K176" s="17">
        <v>2.02</v>
      </c>
      <c r="L176" s="17">
        <v>17129.086540060372</v>
      </c>
      <c r="M176" s="17">
        <v>99.769000000000005</v>
      </c>
      <c r="N176" s="17" t="s">
        <v>14</v>
      </c>
      <c r="O176" s="17">
        <v>31.038118811881191</v>
      </c>
    </row>
    <row r="177" spans="1:16" s="17" customFormat="1">
      <c r="A177" s="17">
        <v>4</v>
      </c>
      <c r="B177" s="17">
        <v>14</v>
      </c>
      <c r="C177" s="17">
        <v>1</v>
      </c>
      <c r="D177" s="17">
        <v>32.963000000000001</v>
      </c>
      <c r="E177" s="17">
        <v>0.91700000000000004</v>
      </c>
      <c r="F177" s="17">
        <v>4001.6204035579835</v>
      </c>
      <c r="G177" s="17">
        <v>1.3620000000000001</v>
      </c>
      <c r="H177" s="17">
        <v>10724.952270607422</v>
      </c>
      <c r="I177" s="17">
        <v>63.037999999999997</v>
      </c>
      <c r="J177" s="17">
        <v>2.9000000000000001E-2</v>
      </c>
      <c r="K177" s="17">
        <v>1.712</v>
      </c>
      <c r="L177" s="17">
        <v>14517.324829991761</v>
      </c>
      <c r="M177" s="17">
        <v>100.021</v>
      </c>
      <c r="N177" s="17" t="s">
        <v>14</v>
      </c>
      <c r="O177" s="17">
        <v>36.821261682242991</v>
      </c>
    </row>
    <row r="178" spans="1:16" s="17" customFormat="1">
      <c r="A178" s="17">
        <v>4</v>
      </c>
      <c r="B178" s="17">
        <v>15</v>
      </c>
      <c r="C178" s="17">
        <v>1</v>
      </c>
      <c r="D178" s="17">
        <v>33.536000000000001</v>
      </c>
      <c r="E178" s="17">
        <v>0.55400000000000005</v>
      </c>
      <c r="F178" s="17">
        <v>2417.5547476239071</v>
      </c>
      <c r="G178" s="17">
        <v>0.74099999999999999</v>
      </c>
      <c r="H178" s="17">
        <v>5834.9409930397214</v>
      </c>
      <c r="I178" s="17">
        <v>63.881</v>
      </c>
      <c r="J178" s="17">
        <v>1.9E-2</v>
      </c>
      <c r="K178" s="17">
        <v>1.7310000000000001</v>
      </c>
      <c r="L178" s="17">
        <v>14678.440000418073</v>
      </c>
      <c r="M178" s="17">
        <v>100.462</v>
      </c>
      <c r="N178" s="17" t="s">
        <v>14</v>
      </c>
      <c r="O178" s="17">
        <v>36.904101675332178</v>
      </c>
    </row>
    <row r="179" spans="1:16" s="17" customFormat="1">
      <c r="A179" s="17">
        <v>4</v>
      </c>
      <c r="B179" s="17">
        <v>16</v>
      </c>
      <c r="C179" s="17">
        <v>1</v>
      </c>
      <c r="D179" s="17">
        <v>32.442999999999998</v>
      </c>
      <c r="E179" s="17">
        <v>1.454</v>
      </c>
      <c r="F179" s="17">
        <v>6344.9902582042605</v>
      </c>
      <c r="G179" s="17">
        <v>1.91</v>
      </c>
      <c r="H179" s="17">
        <v>15040.131304596311</v>
      </c>
      <c r="I179" s="17">
        <v>61.341000000000001</v>
      </c>
      <c r="J179" s="17">
        <v>8.8999999999999996E-2</v>
      </c>
      <c r="K179" s="17">
        <v>1.79</v>
      </c>
      <c r="L179" s="17">
        <v>15178.745003320826</v>
      </c>
      <c r="M179" s="17">
        <v>99.027000000000001</v>
      </c>
      <c r="N179" s="17" t="s">
        <v>14</v>
      </c>
      <c r="O179" s="17">
        <v>34.268715083798881</v>
      </c>
    </row>
    <row r="180" spans="1:16" s="17" customFormat="1">
      <c r="A180" s="17">
        <v>4</v>
      </c>
      <c r="B180" s="17">
        <v>17</v>
      </c>
      <c r="C180" s="17">
        <v>2</v>
      </c>
      <c r="D180" s="17">
        <v>33.808</v>
      </c>
      <c r="E180" s="17">
        <v>0.29799999999999999</v>
      </c>
      <c r="F180" s="17">
        <v>1300.4175357254949</v>
      </c>
      <c r="G180" s="17">
        <v>0.443</v>
      </c>
      <c r="H180" s="17">
        <v>3488.3655329508724</v>
      </c>
      <c r="I180" s="17">
        <v>64.834999999999994</v>
      </c>
      <c r="J180" s="17">
        <v>1.0999999999999999E-2</v>
      </c>
      <c r="K180" s="17">
        <v>1.349</v>
      </c>
      <c r="L180" s="17">
        <v>11439.177100268042</v>
      </c>
      <c r="M180" s="17">
        <v>100.744</v>
      </c>
      <c r="N180" s="17" t="s">
        <v>14</v>
      </c>
      <c r="O180" s="17">
        <v>48.061527057079317</v>
      </c>
    </row>
    <row r="181" spans="1:16" s="17" customFormat="1">
      <c r="A181" s="17">
        <v>4</v>
      </c>
      <c r="B181" s="17">
        <v>18</v>
      </c>
      <c r="C181" s="17">
        <v>2</v>
      </c>
      <c r="D181" s="17">
        <v>33.69</v>
      </c>
      <c r="E181" s="17">
        <v>0.35499999999999998</v>
      </c>
      <c r="F181" s="17">
        <v>1549.1551180622507</v>
      </c>
      <c r="G181" s="17">
        <v>0.53600000000000003</v>
      </c>
      <c r="H181" s="17">
        <v>4220.6860624416877</v>
      </c>
      <c r="I181" s="17">
        <v>64.566999999999993</v>
      </c>
      <c r="J181" s="17">
        <v>2.1999999999999999E-2</v>
      </c>
      <c r="K181" s="17">
        <v>1.3540000000000001</v>
      </c>
      <c r="L181" s="17">
        <v>11481.575829327598</v>
      </c>
      <c r="M181" s="17">
        <v>100.524</v>
      </c>
      <c r="N181" s="17" t="s">
        <v>14</v>
      </c>
      <c r="O181" s="17">
        <v>47.686115214180198</v>
      </c>
    </row>
    <row r="182" spans="1:16" s="17" customFormat="1">
      <c r="A182" s="17">
        <v>4</v>
      </c>
      <c r="B182" s="17">
        <v>19</v>
      </c>
      <c r="C182" s="17">
        <v>2</v>
      </c>
      <c r="D182" s="17">
        <v>33.433999999999997</v>
      </c>
      <c r="E182" s="17">
        <v>0.67500000000000004</v>
      </c>
      <c r="F182" s="17">
        <v>2945.5766329352655</v>
      </c>
      <c r="G182" s="17">
        <v>0.98699999999999999</v>
      </c>
      <c r="H182" s="17">
        <v>7772.0469097573605</v>
      </c>
      <c r="I182" s="17">
        <v>63.384999999999998</v>
      </c>
      <c r="J182" s="17">
        <v>5.8999999999999997E-2</v>
      </c>
      <c r="K182" s="17">
        <v>1.542</v>
      </c>
      <c r="L182" s="17">
        <v>13075.76804196688</v>
      </c>
      <c r="M182" s="17">
        <v>100.08199999999999</v>
      </c>
      <c r="N182" s="17" t="s">
        <v>14</v>
      </c>
      <c r="O182" s="17">
        <v>41.105706874189359</v>
      </c>
    </row>
    <row r="183" spans="1:16" s="17" customFormat="1">
      <c r="A183" s="17">
        <v>4</v>
      </c>
      <c r="B183" s="17">
        <v>20</v>
      </c>
      <c r="C183" s="17">
        <v>3</v>
      </c>
      <c r="D183" s="17">
        <v>33.557000000000002</v>
      </c>
      <c r="E183" s="17">
        <v>0.27300000000000002</v>
      </c>
      <c r="F183" s="17">
        <v>1191.3221048760408</v>
      </c>
      <c r="G183" s="17">
        <v>0.41699999999999998</v>
      </c>
      <c r="H183" s="17">
        <v>3283.6307612652677</v>
      </c>
      <c r="I183" s="17">
        <v>64.756</v>
      </c>
      <c r="J183" s="17">
        <v>4.0000000000000001E-3</v>
      </c>
      <c r="K183" s="17">
        <v>1.3240000000000001</v>
      </c>
      <c r="L183" s="17">
        <v>11227.183454970265</v>
      </c>
      <c r="M183" s="17">
        <v>100.331</v>
      </c>
      <c r="N183" s="17" t="s">
        <v>14</v>
      </c>
      <c r="O183" s="17">
        <v>48.909365558912384</v>
      </c>
    </row>
    <row r="184" spans="1:16" s="17" customFormat="1">
      <c r="A184" s="17">
        <v>4</v>
      </c>
      <c r="B184" s="17">
        <v>21</v>
      </c>
      <c r="C184" s="17">
        <v>3</v>
      </c>
      <c r="D184" s="17">
        <v>33.508000000000003</v>
      </c>
      <c r="E184" s="17">
        <v>0.27900000000000003</v>
      </c>
      <c r="F184" s="17">
        <v>1217.5050082799098</v>
      </c>
      <c r="G184" s="17">
        <v>0.41499999999999998</v>
      </c>
      <c r="H184" s="17">
        <v>3267.8819326740677</v>
      </c>
      <c r="I184" s="17">
        <v>64.584999999999994</v>
      </c>
      <c r="J184" s="17">
        <v>0.02</v>
      </c>
      <c r="K184" s="17">
        <v>1.2909999999999999</v>
      </c>
      <c r="L184" s="17">
        <v>10947.351843177199</v>
      </c>
      <c r="M184" s="17">
        <v>100.098</v>
      </c>
      <c r="N184" s="17" t="s">
        <v>14</v>
      </c>
      <c r="O184" s="17">
        <v>50.0271107668474</v>
      </c>
    </row>
    <row r="185" spans="1:16" s="17" customFormat="1">
      <c r="A185" s="17">
        <v>4</v>
      </c>
      <c r="B185" s="17">
        <v>22</v>
      </c>
      <c r="C185" s="17">
        <v>3</v>
      </c>
      <c r="D185" s="17">
        <v>33.792000000000002</v>
      </c>
      <c r="E185" s="17">
        <v>0.24199999999999999</v>
      </c>
      <c r="F185" s="17">
        <v>1056.0437706227174</v>
      </c>
      <c r="G185" s="17">
        <v>0.36199999999999999</v>
      </c>
      <c r="H185" s="17">
        <v>2850.5379750072589</v>
      </c>
      <c r="I185" s="17">
        <v>64.221000000000004</v>
      </c>
      <c r="J185" s="17">
        <v>1.4E-2</v>
      </c>
      <c r="K185" s="17">
        <v>1.391</v>
      </c>
      <c r="L185" s="17">
        <v>11795.326424368306</v>
      </c>
      <c r="M185" s="17">
        <v>100.02200000000001</v>
      </c>
      <c r="N185" s="17" t="s">
        <v>14</v>
      </c>
      <c r="O185" s="17">
        <v>46.168943206326389</v>
      </c>
    </row>
    <row r="186" spans="1:16" s="17" customFormat="1">
      <c r="A186" s="17">
        <v>4</v>
      </c>
      <c r="B186" s="17">
        <v>23</v>
      </c>
      <c r="C186" s="17">
        <v>4</v>
      </c>
      <c r="D186" s="17">
        <v>32.912999999999997</v>
      </c>
      <c r="E186" s="17">
        <v>0.96799999999999997</v>
      </c>
      <c r="F186" s="17">
        <v>4224.1750824908695</v>
      </c>
      <c r="G186" s="17">
        <v>1.774</v>
      </c>
      <c r="H186" s="17">
        <v>13969.210960394688</v>
      </c>
      <c r="I186" s="17">
        <v>62.161999999999999</v>
      </c>
      <c r="J186" s="17">
        <v>2.5000000000000001E-2</v>
      </c>
      <c r="K186" s="17">
        <v>1.476</v>
      </c>
      <c r="L186" s="17">
        <v>12516.104818380749</v>
      </c>
      <c r="M186" s="17">
        <v>99.317999999999998</v>
      </c>
      <c r="N186" s="17" t="s">
        <v>14</v>
      </c>
      <c r="O186" s="17">
        <v>42.115176151761517</v>
      </c>
    </row>
    <row r="187" spans="1:16" s="17" customFormat="1">
      <c r="A187" s="17">
        <v>4</v>
      </c>
      <c r="B187" s="17">
        <v>24</v>
      </c>
      <c r="C187" s="17">
        <v>4</v>
      </c>
      <c r="D187" s="17">
        <v>33.054000000000002</v>
      </c>
      <c r="E187" s="17">
        <v>1.0109999999999999</v>
      </c>
      <c r="F187" s="17">
        <v>4411.81922355193</v>
      </c>
      <c r="G187" s="17">
        <v>1.863</v>
      </c>
      <c r="H187" s="17">
        <v>14670.033832703104</v>
      </c>
      <c r="I187" s="17">
        <v>61.723999999999997</v>
      </c>
      <c r="J187" s="17">
        <v>0.04</v>
      </c>
      <c r="K187" s="17">
        <v>1.4430000000000001</v>
      </c>
      <c r="L187" s="17">
        <v>12236.273206587683</v>
      </c>
      <c r="M187" s="17">
        <v>99.135000000000005</v>
      </c>
      <c r="N187" s="17" t="s">
        <v>14</v>
      </c>
      <c r="O187" s="17">
        <v>42.77477477477477</v>
      </c>
    </row>
    <row r="188" spans="1:16" s="17" customFormat="1">
      <c r="A188" s="17">
        <v>4</v>
      </c>
      <c r="B188" s="17">
        <v>25</v>
      </c>
      <c r="C188" s="17">
        <v>4</v>
      </c>
      <c r="D188" s="17">
        <v>33.149000000000001</v>
      </c>
      <c r="E188" s="17">
        <v>0.93100000000000005</v>
      </c>
      <c r="F188" s="17">
        <v>4062.7138448336773</v>
      </c>
      <c r="G188" s="17">
        <v>1.677</v>
      </c>
      <c r="H188" s="17">
        <v>13205.392773721474</v>
      </c>
      <c r="I188" s="17">
        <v>62.56</v>
      </c>
      <c r="J188" s="17">
        <v>3.5000000000000003E-2</v>
      </c>
      <c r="K188" s="17">
        <v>1.5129999999999999</v>
      </c>
      <c r="L188" s="17">
        <v>12829.855413421457</v>
      </c>
      <c r="M188" s="17">
        <v>99.864999999999995</v>
      </c>
      <c r="N188" s="17" t="s">
        <v>14</v>
      </c>
      <c r="O188" s="17">
        <v>41.348314606741575</v>
      </c>
    </row>
    <row r="189" spans="1:16" s="17" customFormat="1">
      <c r="A189" s="17">
        <v>4</v>
      </c>
      <c r="B189" s="17">
        <v>26</v>
      </c>
      <c r="C189" s="17">
        <v>5</v>
      </c>
      <c r="D189" s="17">
        <v>32.94</v>
      </c>
      <c r="E189" s="17">
        <v>0.67200000000000004</v>
      </c>
      <c r="F189" s="17">
        <v>2932.4851812333313</v>
      </c>
      <c r="G189" s="17">
        <v>1.1499999999999999</v>
      </c>
      <c r="H189" s="17">
        <v>9055.5764399401869</v>
      </c>
      <c r="I189" s="17">
        <v>62.811999999999998</v>
      </c>
      <c r="J189" s="17">
        <v>4.7E-2</v>
      </c>
      <c r="K189" s="17">
        <v>1.2989999999999999</v>
      </c>
      <c r="L189" s="17">
        <v>11015.189809672487</v>
      </c>
      <c r="M189" s="17">
        <v>98.92</v>
      </c>
      <c r="N189" s="17" t="s">
        <v>14</v>
      </c>
      <c r="O189" s="17">
        <v>48.354118552732871</v>
      </c>
      <c r="P189" s="17">
        <v>5.0304694590248573</v>
      </c>
    </row>
    <row r="190" spans="1:16" s="17" customFormat="1">
      <c r="A190" s="17">
        <v>4</v>
      </c>
      <c r="B190" s="17">
        <v>27</v>
      </c>
      <c r="C190" s="17">
        <v>5</v>
      </c>
      <c r="D190" s="17">
        <v>33.225999999999999</v>
      </c>
      <c r="E190" s="17">
        <v>0.71899999999999997</v>
      </c>
      <c r="F190" s="17">
        <v>3137.5845912303048</v>
      </c>
      <c r="G190" s="17">
        <v>1.1890000000000001</v>
      </c>
      <c r="H190" s="17">
        <v>9362.6785974685936</v>
      </c>
      <c r="I190" s="17">
        <v>63.253999999999998</v>
      </c>
      <c r="J190" s="17">
        <v>4.2000000000000003E-2</v>
      </c>
      <c r="K190" s="17">
        <v>1.36</v>
      </c>
      <c r="L190" s="17">
        <v>11532.454304199064</v>
      </c>
      <c r="M190" s="17">
        <v>99.79</v>
      </c>
      <c r="N190" s="17" t="s">
        <v>14</v>
      </c>
      <c r="O190" s="17">
        <v>46.510294117647057</v>
      </c>
    </row>
    <row r="191" spans="1:16" s="17" customFormat="1">
      <c r="A191" s="17">
        <v>4</v>
      </c>
      <c r="B191" s="17">
        <v>28</v>
      </c>
      <c r="C191" s="17">
        <v>5</v>
      </c>
      <c r="D191" s="17">
        <v>33.085000000000001</v>
      </c>
      <c r="E191" s="17">
        <v>0.52800000000000002</v>
      </c>
      <c r="F191" s="17">
        <v>2304.0954995404745</v>
      </c>
      <c r="G191" s="17">
        <v>0.84799999999999998</v>
      </c>
      <c r="H191" s="17">
        <v>6677.5033226689384</v>
      </c>
      <c r="I191" s="17">
        <v>60.792000000000002</v>
      </c>
      <c r="J191" s="17">
        <v>0.376</v>
      </c>
      <c r="K191" s="17">
        <v>3.206</v>
      </c>
      <c r="L191" s="17">
        <v>27186.065072986908</v>
      </c>
      <c r="M191" s="17">
        <v>98.834999999999994</v>
      </c>
      <c r="N191" s="17" t="s">
        <v>14</v>
      </c>
      <c r="O191" s="17">
        <v>18.96194635059264</v>
      </c>
    </row>
    <row r="192" spans="1:16" s="17" customFormat="1">
      <c r="A192" s="17">
        <v>4</v>
      </c>
      <c r="B192" s="17">
        <v>29</v>
      </c>
      <c r="C192" s="17">
        <v>6</v>
      </c>
      <c r="D192" s="17">
        <v>33.225000000000001</v>
      </c>
      <c r="E192" s="17">
        <v>0.76100000000000001</v>
      </c>
      <c r="F192" s="17">
        <v>3320.8649150573883</v>
      </c>
      <c r="G192" s="17">
        <v>1.367</v>
      </c>
      <c r="H192" s="17">
        <v>10764.324342085423</v>
      </c>
      <c r="I192" s="17">
        <v>62.718000000000004</v>
      </c>
      <c r="J192" s="17">
        <v>4.2000000000000003E-2</v>
      </c>
      <c r="K192" s="17">
        <v>1.302</v>
      </c>
      <c r="L192" s="17">
        <v>11040.629047108221</v>
      </c>
      <c r="M192" s="17">
        <v>99.415000000000006</v>
      </c>
      <c r="N192" s="17" t="s">
        <v>14</v>
      </c>
      <c r="O192" s="17">
        <v>48.170506912442399</v>
      </c>
    </row>
    <row r="193" spans="1:16" s="17" customFormat="1">
      <c r="A193" s="17">
        <v>4</v>
      </c>
      <c r="B193" s="17">
        <v>30</v>
      </c>
      <c r="C193" s="17">
        <v>6</v>
      </c>
      <c r="D193" s="17">
        <v>33.244999999999997</v>
      </c>
      <c r="E193" s="17">
        <v>0.498</v>
      </c>
      <c r="F193" s="17">
        <v>2173.1809825211294</v>
      </c>
      <c r="G193" s="17">
        <v>0.80200000000000005</v>
      </c>
      <c r="H193" s="17">
        <v>6315.2802650713311</v>
      </c>
      <c r="I193" s="17">
        <v>64.082999999999998</v>
      </c>
      <c r="J193" s="17">
        <v>1.4E-2</v>
      </c>
      <c r="K193" s="17">
        <v>1.4019999999999999</v>
      </c>
      <c r="L193" s="17">
        <v>11888.603628299328</v>
      </c>
      <c r="M193" s="17">
        <v>100.044</v>
      </c>
      <c r="N193" s="17" t="s">
        <v>14</v>
      </c>
      <c r="O193" s="17">
        <v>45.708273894436523</v>
      </c>
      <c r="P193" s="17">
        <v>4.9905233361870387</v>
      </c>
    </row>
    <row r="194" spans="1:16" s="17" customFormat="1">
      <c r="A194" s="17">
        <v>4</v>
      </c>
      <c r="B194" s="17">
        <v>31</v>
      </c>
      <c r="C194" s="17">
        <v>6</v>
      </c>
      <c r="D194" s="17">
        <v>34.048999999999999</v>
      </c>
      <c r="E194" s="17">
        <v>0.17899999999999999</v>
      </c>
      <c r="F194" s="17">
        <v>781.12328488209255</v>
      </c>
      <c r="G194" s="17">
        <v>0.26</v>
      </c>
      <c r="H194" s="17">
        <v>2047.3477168560426</v>
      </c>
      <c r="I194" s="17">
        <v>64.73</v>
      </c>
      <c r="J194" s="17">
        <v>0</v>
      </c>
      <c r="K194" s="17">
        <v>1.5509999999999999</v>
      </c>
      <c r="L194" s="17">
        <v>13152.085754274078</v>
      </c>
      <c r="M194" s="17">
        <v>100.76900000000001</v>
      </c>
      <c r="N194" s="17" t="s">
        <v>14</v>
      </c>
      <c r="O194" s="17">
        <v>41.734364925854294</v>
      </c>
      <c r="P194" s="17">
        <v>4.9096324374402229</v>
      </c>
    </row>
    <row r="195" spans="1:16" s="17" customFormat="1">
      <c r="A195" s="17">
        <v>4</v>
      </c>
      <c r="B195" s="17">
        <v>32</v>
      </c>
      <c r="C195" s="17">
        <v>7</v>
      </c>
      <c r="D195" s="17">
        <v>32.878999999999998</v>
      </c>
      <c r="E195" s="17">
        <v>1.0509999999999999</v>
      </c>
      <c r="F195" s="17">
        <v>4586.3719129110577</v>
      </c>
      <c r="G195" s="17">
        <v>1.0509999999999999</v>
      </c>
      <c r="H195" s="17">
        <v>8276.0094246757708</v>
      </c>
      <c r="I195" s="17">
        <v>62.795000000000002</v>
      </c>
      <c r="J195" s="17">
        <v>5.0000000000000001E-3</v>
      </c>
      <c r="K195" s="17">
        <v>1.7470000000000001</v>
      </c>
      <c r="L195" s="17">
        <v>14814.115933408651</v>
      </c>
      <c r="M195" s="17">
        <v>99.528000000000006</v>
      </c>
      <c r="N195" s="17" t="s">
        <v>14</v>
      </c>
      <c r="O195" s="17">
        <v>35.944476244991414</v>
      </c>
    </row>
    <row r="196" spans="1:16" s="17" customFormat="1">
      <c r="A196" s="17">
        <v>4</v>
      </c>
      <c r="B196" s="17">
        <v>33</v>
      </c>
      <c r="C196" s="17">
        <v>7</v>
      </c>
      <c r="D196" s="17">
        <v>33.581000000000003</v>
      </c>
      <c r="E196" s="17">
        <v>0.373</v>
      </c>
      <c r="F196" s="17">
        <v>1627.7038282738579</v>
      </c>
      <c r="G196" s="17">
        <v>0.67100000000000004</v>
      </c>
      <c r="H196" s="17">
        <v>5283.7319923477098</v>
      </c>
      <c r="I196" s="17">
        <v>63.737000000000002</v>
      </c>
      <c r="J196" s="17">
        <v>1.4999999999999999E-2</v>
      </c>
      <c r="K196" s="17">
        <v>1.647</v>
      </c>
      <c r="L196" s="17">
        <v>13966.141352217543</v>
      </c>
      <c r="M196" s="17">
        <v>100.024</v>
      </c>
      <c r="N196" s="17" t="s">
        <v>14</v>
      </c>
      <c r="O196" s="17">
        <v>38.698846387370978</v>
      </c>
    </row>
    <row r="197" spans="1:16" s="17" customFormat="1">
      <c r="A197" s="17">
        <v>4</v>
      </c>
      <c r="B197" s="17">
        <v>34</v>
      </c>
      <c r="C197" s="17">
        <v>7</v>
      </c>
      <c r="D197" s="17">
        <v>33.725999999999999</v>
      </c>
      <c r="E197" s="17">
        <v>0.35399999999999998</v>
      </c>
      <c r="F197" s="17">
        <v>1544.7913008282724</v>
      </c>
      <c r="G197" s="17">
        <v>0.64900000000000002</v>
      </c>
      <c r="H197" s="17">
        <v>5110.4948778445059</v>
      </c>
      <c r="I197" s="17">
        <v>63.957999999999998</v>
      </c>
      <c r="J197" s="17">
        <v>1.0999999999999999E-2</v>
      </c>
      <c r="K197" s="17">
        <v>1.6870000000000001</v>
      </c>
      <c r="L197" s="17">
        <v>14305.331184693985</v>
      </c>
      <c r="M197" s="17">
        <v>100.38500000000001</v>
      </c>
      <c r="N197" s="17" t="s">
        <v>14</v>
      </c>
      <c r="O197" s="17">
        <v>37.912270302311796</v>
      </c>
    </row>
    <row r="198" spans="1:16" s="17" customFormat="1">
      <c r="A198" s="17">
        <v>4</v>
      </c>
      <c r="B198" s="17">
        <v>35</v>
      </c>
      <c r="C198" s="17">
        <v>8</v>
      </c>
      <c r="D198" s="17">
        <v>32.929000000000002</v>
      </c>
      <c r="E198" s="17">
        <v>0.78800000000000003</v>
      </c>
      <c r="F198" s="17">
        <v>3438.6879803747988</v>
      </c>
      <c r="G198" s="17">
        <v>1.3740000000000001</v>
      </c>
      <c r="H198" s="17">
        <v>10819.445242154625</v>
      </c>
      <c r="I198" s="17">
        <v>62.857999999999997</v>
      </c>
      <c r="J198" s="17">
        <v>4.2000000000000003E-2</v>
      </c>
      <c r="K198" s="17">
        <v>1.3380000000000001</v>
      </c>
      <c r="L198" s="17">
        <v>11345.899896337021</v>
      </c>
      <c r="M198" s="17">
        <v>99.328999999999994</v>
      </c>
      <c r="N198" s="17" t="s">
        <v>14</v>
      </c>
      <c r="O198" s="17">
        <v>46.979073243647228</v>
      </c>
      <c r="P198" s="17">
        <v>4.8332354775127442</v>
      </c>
    </row>
    <row r="199" spans="1:16" s="17" customFormat="1">
      <c r="A199" s="17">
        <v>4</v>
      </c>
      <c r="B199" s="17">
        <v>36</v>
      </c>
      <c r="C199" s="17">
        <v>8</v>
      </c>
      <c r="D199" s="17">
        <v>32.945</v>
      </c>
      <c r="E199" s="17">
        <v>0.73099999999999998</v>
      </c>
      <c r="F199" s="17">
        <v>3189.9503980380427</v>
      </c>
      <c r="G199" s="17">
        <v>1.569</v>
      </c>
      <c r="H199" s="17">
        <v>12354.956029796655</v>
      </c>
      <c r="I199" s="17">
        <v>62.64</v>
      </c>
      <c r="J199" s="17">
        <v>1.0999999999999999E-2</v>
      </c>
      <c r="K199" s="17">
        <v>1.3620000000000001</v>
      </c>
      <c r="L199" s="17">
        <v>11549.413795822886</v>
      </c>
      <c r="M199" s="17">
        <v>99.257999999999996</v>
      </c>
      <c r="N199" s="17" t="s">
        <v>14</v>
      </c>
      <c r="O199" s="17">
        <v>45.991189427312776</v>
      </c>
      <c r="P199" s="17">
        <v>4.4727217189006296</v>
      </c>
    </row>
    <row r="200" spans="1:16" s="17" customFormat="1">
      <c r="A200" s="17">
        <v>4</v>
      </c>
      <c r="B200" s="17">
        <v>37</v>
      </c>
      <c r="C200" s="17">
        <v>8</v>
      </c>
      <c r="D200" s="17">
        <v>33.162999999999997</v>
      </c>
      <c r="E200" s="17">
        <v>0.74099999999999999</v>
      </c>
      <c r="F200" s="17">
        <v>3233.5885703778249</v>
      </c>
      <c r="G200" s="17">
        <v>1.5309999999999999</v>
      </c>
      <c r="H200" s="17">
        <v>12055.72828656385</v>
      </c>
      <c r="I200" s="17">
        <v>62.591999999999999</v>
      </c>
      <c r="J200" s="17">
        <v>2.5000000000000001E-2</v>
      </c>
      <c r="K200" s="17">
        <v>1.41</v>
      </c>
      <c r="L200" s="17">
        <v>11956.441594794616</v>
      </c>
      <c r="M200" s="17">
        <v>99.462000000000003</v>
      </c>
      <c r="N200" s="17" t="s">
        <v>14</v>
      </c>
      <c r="O200" s="17">
        <v>44.391489361702128</v>
      </c>
      <c r="P200" s="17">
        <v>4.5720876994597575</v>
      </c>
    </row>
    <row r="201" spans="1:16" s="17" customFormat="1">
      <c r="A201" s="17">
        <v>4</v>
      </c>
      <c r="B201" s="17">
        <v>38</v>
      </c>
      <c r="C201" s="17">
        <v>8</v>
      </c>
      <c r="D201" s="17">
        <v>32.935000000000002</v>
      </c>
      <c r="E201" s="17">
        <v>0.75600000000000001</v>
      </c>
      <c r="F201" s="17">
        <v>3299.0458288874975</v>
      </c>
      <c r="G201" s="17">
        <v>1.498</v>
      </c>
      <c r="H201" s="17">
        <v>11795.872614809045</v>
      </c>
      <c r="I201" s="17">
        <v>62.591000000000001</v>
      </c>
      <c r="J201" s="17">
        <v>2.3E-2</v>
      </c>
      <c r="K201" s="17">
        <v>1.37</v>
      </c>
      <c r="L201" s="17">
        <v>11617.251762318176</v>
      </c>
      <c r="M201" s="17">
        <v>99.173000000000002</v>
      </c>
      <c r="N201" s="17" t="s">
        <v>14</v>
      </c>
      <c r="O201" s="17">
        <v>45.686861313868611</v>
      </c>
    </row>
    <row r="202" spans="1:16" s="17" customFormat="1">
      <c r="A202" s="17">
        <v>4</v>
      </c>
      <c r="B202" s="17">
        <v>39</v>
      </c>
      <c r="C202" s="17">
        <v>9</v>
      </c>
      <c r="D202" s="17">
        <v>32.767000000000003</v>
      </c>
      <c r="E202" s="17">
        <v>0.96899999999999997</v>
      </c>
      <c r="F202" s="17">
        <v>4228.5388997248474</v>
      </c>
      <c r="G202" s="17">
        <v>1.625</v>
      </c>
      <c r="H202" s="17">
        <v>12795.923230350263</v>
      </c>
      <c r="I202" s="17">
        <v>61.890999999999998</v>
      </c>
      <c r="J202" s="17">
        <v>6.2E-2</v>
      </c>
      <c r="K202" s="17">
        <v>1.3360000000000001</v>
      </c>
      <c r="L202" s="17">
        <v>11328.940404713197</v>
      </c>
      <c r="M202" s="17">
        <v>98.65</v>
      </c>
      <c r="N202" s="17" t="s">
        <v>14</v>
      </c>
      <c r="O202" s="17">
        <v>46.325598802395206</v>
      </c>
      <c r="P202" s="17">
        <v>4.7193890274246542</v>
      </c>
    </row>
    <row r="203" spans="1:16" s="17" customFormat="1">
      <c r="A203" s="17">
        <v>4</v>
      </c>
      <c r="B203" s="17">
        <v>40</v>
      </c>
      <c r="C203" s="17">
        <v>9</v>
      </c>
      <c r="D203" s="17">
        <v>33.192999999999998</v>
      </c>
      <c r="E203" s="17">
        <v>0.76200000000000001</v>
      </c>
      <c r="F203" s="17">
        <v>3325.2287322913667</v>
      </c>
      <c r="G203" s="17">
        <v>1.0209999999999999</v>
      </c>
      <c r="H203" s="17">
        <v>8039.7769958077661</v>
      </c>
      <c r="I203" s="17">
        <v>63.38</v>
      </c>
      <c r="J203" s="17">
        <v>7.1999999999999995E-2</v>
      </c>
      <c r="K203" s="17">
        <v>1.8939999999999999</v>
      </c>
      <c r="L203" s="17">
        <v>16060.638567759577</v>
      </c>
      <c r="M203" s="17">
        <v>100.322</v>
      </c>
      <c r="N203" s="17" t="s">
        <v>14</v>
      </c>
      <c r="O203" s="17">
        <v>33.463569165786701</v>
      </c>
    </row>
    <row r="204" spans="1:16" s="17" customFormat="1">
      <c r="A204" s="17">
        <v>4</v>
      </c>
      <c r="B204" s="17">
        <v>41</v>
      </c>
      <c r="C204" s="17">
        <v>9</v>
      </c>
      <c r="D204" s="17">
        <v>32.65</v>
      </c>
      <c r="E204" s="17">
        <v>1.081</v>
      </c>
      <c r="F204" s="17">
        <v>4717.2864299304028</v>
      </c>
      <c r="G204" s="17">
        <v>1.99</v>
      </c>
      <c r="H204" s="17">
        <v>15670.084448244324</v>
      </c>
      <c r="I204" s="17">
        <v>61.465000000000003</v>
      </c>
      <c r="J204" s="17">
        <v>4.1000000000000002E-2</v>
      </c>
      <c r="K204" s="17">
        <v>1.413</v>
      </c>
      <c r="L204" s="17">
        <v>11981.88083223035</v>
      </c>
      <c r="M204" s="17">
        <v>98.64</v>
      </c>
      <c r="N204" s="17" t="s">
        <v>14</v>
      </c>
      <c r="O204" s="17">
        <v>43.499646142958248</v>
      </c>
      <c r="P204" s="17">
        <v>4.7732438908819859</v>
      </c>
    </row>
    <row r="205" spans="1:16" s="17" customFormat="1">
      <c r="A205" s="17">
        <v>4</v>
      </c>
      <c r="B205" s="17">
        <v>42</v>
      </c>
      <c r="C205" s="17">
        <v>9</v>
      </c>
      <c r="D205" s="17">
        <v>32.392000000000003</v>
      </c>
      <c r="E205" s="17">
        <v>1.097</v>
      </c>
      <c r="F205" s="17">
        <v>4787.1075056740538</v>
      </c>
      <c r="G205" s="17">
        <v>1.9470000000000001</v>
      </c>
      <c r="H205" s="17">
        <v>15331.484633533517</v>
      </c>
      <c r="I205" s="17">
        <v>61.19</v>
      </c>
      <c r="J205" s="17">
        <v>3.1E-2</v>
      </c>
      <c r="K205" s="17">
        <v>1.44</v>
      </c>
      <c r="L205" s="17">
        <v>12210.833969151949</v>
      </c>
      <c r="M205" s="17">
        <v>98.096999999999994</v>
      </c>
      <c r="N205" s="17" t="s">
        <v>14</v>
      </c>
      <c r="O205" s="17">
        <v>42.493055555555557</v>
      </c>
    </row>
    <row r="206" spans="1:16" s="17" customFormat="1">
      <c r="A206" s="17">
        <v>4</v>
      </c>
      <c r="B206" s="17">
        <v>43</v>
      </c>
      <c r="C206" s="17">
        <v>10</v>
      </c>
      <c r="D206" s="17">
        <v>33.429000000000002</v>
      </c>
      <c r="E206" s="17">
        <v>0.443</v>
      </c>
      <c r="F206" s="17">
        <v>1933.1710346523298</v>
      </c>
      <c r="G206" s="17">
        <v>0.57799999999999996</v>
      </c>
      <c r="H206" s="17">
        <v>4551.4114628568932</v>
      </c>
      <c r="I206" s="17">
        <v>64.522999999999996</v>
      </c>
      <c r="J206" s="17">
        <v>1.2999999999999999E-2</v>
      </c>
      <c r="K206" s="17">
        <v>1.57</v>
      </c>
      <c r="L206" s="17">
        <v>13313.20092470039</v>
      </c>
      <c r="M206" s="17">
        <v>100.556</v>
      </c>
      <c r="N206" s="17" t="s">
        <v>14</v>
      </c>
      <c r="O206" s="17">
        <v>41.097452229299357</v>
      </c>
      <c r="P206" s="17">
        <v>4.7387899514878882</v>
      </c>
    </row>
    <row r="207" spans="1:16" s="17" customFormat="1">
      <c r="A207" s="17">
        <v>4</v>
      </c>
      <c r="B207" s="17">
        <v>44</v>
      </c>
      <c r="C207" s="17">
        <v>10</v>
      </c>
      <c r="D207" s="17">
        <v>33.395000000000003</v>
      </c>
      <c r="E207" s="17">
        <v>0.45800000000000002</v>
      </c>
      <c r="F207" s="17">
        <v>1998.6282931620026</v>
      </c>
      <c r="G207" s="17">
        <v>0.56899999999999995</v>
      </c>
      <c r="H207" s="17">
        <v>4480.5417341964921</v>
      </c>
      <c r="I207" s="17">
        <v>63.674999999999997</v>
      </c>
      <c r="J207" s="17">
        <v>1E-3</v>
      </c>
      <c r="K207" s="17">
        <v>1.734</v>
      </c>
      <c r="L207" s="17">
        <v>14703.879237853806</v>
      </c>
      <c r="M207" s="17">
        <v>99.831999999999994</v>
      </c>
      <c r="N207" s="17" t="s">
        <v>14</v>
      </c>
      <c r="O207" s="17">
        <v>36.721453287197228</v>
      </c>
    </row>
    <row r="208" spans="1:16" s="17" customFormat="1">
      <c r="A208" s="17">
        <v>4</v>
      </c>
      <c r="B208" s="17">
        <v>45</v>
      </c>
      <c r="C208" s="17">
        <v>11</v>
      </c>
      <c r="D208" s="17">
        <v>33.188000000000002</v>
      </c>
      <c r="E208" s="17">
        <v>1.0580000000000001</v>
      </c>
      <c r="F208" s="17">
        <v>4616.9186335489057</v>
      </c>
      <c r="G208" s="17">
        <v>1.9730000000000001</v>
      </c>
      <c r="H208" s="17">
        <v>15536.219405219123</v>
      </c>
      <c r="I208" s="17">
        <v>62.045999999999999</v>
      </c>
      <c r="J208" s="17">
        <v>5.2999999999999999E-2</v>
      </c>
      <c r="K208" s="17">
        <v>1.397</v>
      </c>
      <c r="L208" s="17">
        <v>11846.204899239774</v>
      </c>
      <c r="M208" s="17">
        <v>99.715000000000003</v>
      </c>
      <c r="N208" s="17" t="s">
        <v>14</v>
      </c>
      <c r="O208" s="17">
        <v>44.413743736578382</v>
      </c>
      <c r="P208" s="17">
        <v>4.2445294921890309</v>
      </c>
    </row>
    <row r="209" spans="1:16" s="17" customFormat="1">
      <c r="A209" s="17">
        <v>4</v>
      </c>
      <c r="B209" s="17">
        <v>46</v>
      </c>
      <c r="C209" s="17">
        <v>11</v>
      </c>
      <c r="D209" s="17">
        <v>33.162999999999997</v>
      </c>
      <c r="E209" s="17">
        <v>0.82</v>
      </c>
      <c r="F209" s="17">
        <v>3578.3301318621002</v>
      </c>
      <c r="G209" s="17">
        <v>1.508</v>
      </c>
      <c r="H209" s="17">
        <v>11874.616757765047</v>
      </c>
      <c r="I209" s="17">
        <v>62.448</v>
      </c>
      <c r="J209" s="17">
        <v>4.4999999999999998E-2</v>
      </c>
      <c r="K209" s="17">
        <v>1.496</v>
      </c>
      <c r="L209" s="17">
        <v>12685.699734618969</v>
      </c>
      <c r="M209" s="17">
        <v>99.48</v>
      </c>
      <c r="N209" s="17" t="s">
        <v>14</v>
      </c>
      <c r="O209" s="17">
        <v>41.743315508021389</v>
      </c>
    </row>
    <row r="210" spans="1:16" s="17" customFormat="1">
      <c r="A210" s="17">
        <v>4</v>
      </c>
      <c r="B210" s="17">
        <v>47</v>
      </c>
      <c r="C210" s="17">
        <v>11</v>
      </c>
      <c r="D210" s="17">
        <v>32.951000000000001</v>
      </c>
      <c r="E210" s="17">
        <v>0.93400000000000005</v>
      </c>
      <c r="F210" s="17">
        <v>4075.8052965356123</v>
      </c>
      <c r="G210" s="17">
        <v>1.6459999999999999</v>
      </c>
      <c r="H210" s="17">
        <v>12961.285930557866</v>
      </c>
      <c r="I210" s="17">
        <v>61.814999999999998</v>
      </c>
      <c r="J210" s="17">
        <v>4.8000000000000001E-2</v>
      </c>
      <c r="K210" s="17">
        <v>1.627</v>
      </c>
      <c r="L210" s="17">
        <v>13796.54643597932</v>
      </c>
      <c r="M210" s="17">
        <v>99.021000000000001</v>
      </c>
      <c r="N210" s="17" t="s">
        <v>14</v>
      </c>
      <c r="O210" s="17">
        <v>37.993239090350336</v>
      </c>
    </row>
    <row r="211" spans="1:16" s="17" customFormat="1">
      <c r="A211" s="17">
        <v>4</v>
      </c>
      <c r="B211" s="17">
        <v>48</v>
      </c>
      <c r="C211" s="17">
        <v>11</v>
      </c>
      <c r="D211" s="17">
        <v>33.048000000000002</v>
      </c>
      <c r="E211" s="17">
        <v>0.92</v>
      </c>
      <c r="F211" s="17">
        <v>4014.7118552599177</v>
      </c>
      <c r="G211" s="17">
        <v>1.2689999999999999</v>
      </c>
      <c r="H211" s="17">
        <v>9992.6317411166056</v>
      </c>
      <c r="I211" s="17">
        <v>61.66</v>
      </c>
      <c r="J211" s="17">
        <v>8.1000000000000003E-2</v>
      </c>
      <c r="K211" s="17">
        <v>2.302</v>
      </c>
      <c r="L211" s="17">
        <v>19520.374859019299</v>
      </c>
      <c r="M211" s="17">
        <v>99.28</v>
      </c>
      <c r="N211" s="17" t="s">
        <v>14</v>
      </c>
      <c r="O211" s="17">
        <v>26.78540399652476</v>
      </c>
      <c r="P211" s="17">
        <v>4.1911015528932012</v>
      </c>
    </row>
    <row r="212" spans="1:16" s="17" customFormat="1">
      <c r="A212" s="17">
        <v>4</v>
      </c>
      <c r="B212" s="17">
        <v>49</v>
      </c>
      <c r="C212" s="17">
        <v>11</v>
      </c>
      <c r="D212" s="17">
        <v>33.091999999999999</v>
      </c>
      <c r="E212" s="17">
        <v>0.97699999999999998</v>
      </c>
      <c r="F212" s="17">
        <v>4263.4494375966733</v>
      </c>
      <c r="G212" s="17">
        <v>1.1759999999999999</v>
      </c>
      <c r="H212" s="17">
        <v>9260.3112116257907</v>
      </c>
      <c r="I212" s="17">
        <v>60.98</v>
      </c>
      <c r="J212" s="17">
        <v>0.13900000000000001</v>
      </c>
      <c r="K212" s="17">
        <v>3.3759999999999999</v>
      </c>
      <c r="L212" s="17">
        <v>28627.62186101179</v>
      </c>
      <c r="M212" s="17">
        <v>99.74</v>
      </c>
      <c r="N212" s="17" t="s">
        <v>14</v>
      </c>
      <c r="O212" s="17">
        <v>18.062796208530806</v>
      </c>
    </row>
    <row r="213" spans="1:16" s="17" customFormat="1">
      <c r="A213" s="17">
        <v>4</v>
      </c>
      <c r="B213" s="17">
        <v>50</v>
      </c>
      <c r="C213" s="17">
        <v>12</v>
      </c>
      <c r="D213" s="17">
        <v>33.558</v>
      </c>
      <c r="E213" s="17">
        <v>0.41799999999999998</v>
      </c>
      <c r="F213" s="17">
        <v>1824.0756038028755</v>
      </c>
      <c r="G213" s="17">
        <v>0.88200000000000001</v>
      </c>
      <c r="H213" s="17">
        <v>6945.2334087193431</v>
      </c>
      <c r="I213" s="17">
        <v>63.771999999999998</v>
      </c>
      <c r="J213" s="17">
        <v>1.4E-2</v>
      </c>
      <c r="K213" s="17">
        <v>1.4279999999999999</v>
      </c>
      <c r="L213" s="17">
        <v>12109.077019409016</v>
      </c>
      <c r="M213" s="17">
        <v>100.072</v>
      </c>
      <c r="N213" s="17" t="s">
        <v>14</v>
      </c>
      <c r="O213" s="17">
        <v>44.65826330532213</v>
      </c>
    </row>
    <row r="214" spans="1:16" s="17" customFormat="1">
      <c r="A214" s="17">
        <v>4</v>
      </c>
      <c r="B214" s="17">
        <v>51</v>
      </c>
      <c r="C214" s="17">
        <v>12</v>
      </c>
      <c r="D214" s="17">
        <v>33.881999999999998</v>
      </c>
      <c r="E214" s="17">
        <v>0.38900000000000001</v>
      </c>
      <c r="F214" s="17">
        <v>1697.5249040175086</v>
      </c>
      <c r="G214" s="17">
        <v>0.874</v>
      </c>
      <c r="H214" s="17">
        <v>6882.2380943545422</v>
      </c>
      <c r="I214" s="17">
        <v>63.401000000000003</v>
      </c>
      <c r="J214" s="17">
        <v>1E-3</v>
      </c>
      <c r="K214" s="17">
        <v>1.377</v>
      </c>
      <c r="L214" s="17">
        <v>11676.609983001552</v>
      </c>
      <c r="M214" s="17">
        <v>99.924000000000007</v>
      </c>
      <c r="N214" s="17" t="s">
        <v>14</v>
      </c>
      <c r="O214" s="17">
        <v>46.042846768336965</v>
      </c>
    </row>
    <row r="215" spans="1:16" s="17" customFormat="1">
      <c r="A215" s="17">
        <v>4</v>
      </c>
      <c r="B215" s="17">
        <v>52</v>
      </c>
      <c r="C215" s="17">
        <v>12</v>
      </c>
      <c r="D215" s="17">
        <v>33.570999999999998</v>
      </c>
      <c r="E215" s="17">
        <v>0.35599999999999998</v>
      </c>
      <c r="F215" s="17">
        <v>1553.5189352962288</v>
      </c>
      <c r="G215" s="17">
        <v>0.53200000000000003</v>
      </c>
      <c r="H215" s="17">
        <v>4189.1884052592868</v>
      </c>
      <c r="I215" s="17">
        <v>64.331999999999994</v>
      </c>
      <c r="J215" s="17">
        <v>1.4E-2</v>
      </c>
      <c r="K215" s="17">
        <v>1.4019999999999999</v>
      </c>
      <c r="L215" s="17">
        <v>11888.603628299328</v>
      </c>
      <c r="M215" s="17">
        <v>100.20699999999999</v>
      </c>
      <c r="N215" s="17" t="s">
        <v>14</v>
      </c>
      <c r="O215" s="17">
        <v>45.885877318116975</v>
      </c>
    </row>
    <row r="216" spans="1:16" s="17" customFormat="1">
      <c r="A216" s="17">
        <v>4</v>
      </c>
      <c r="B216" s="17">
        <v>53</v>
      </c>
      <c r="C216" s="17">
        <v>13</v>
      </c>
      <c r="D216" s="17">
        <v>34.459000000000003</v>
      </c>
      <c r="E216" s="17">
        <v>0.17699999999999999</v>
      </c>
      <c r="F216" s="17">
        <v>772.39565041413618</v>
      </c>
      <c r="G216" s="17">
        <v>0.27300000000000002</v>
      </c>
      <c r="H216" s="17">
        <v>2149.7151026988445</v>
      </c>
      <c r="I216" s="17">
        <v>65.631</v>
      </c>
      <c r="J216" s="17">
        <v>0</v>
      </c>
      <c r="K216" s="17">
        <v>1.446</v>
      </c>
      <c r="L216" s="17">
        <v>12261.712444023415</v>
      </c>
      <c r="M216" s="17">
        <v>101.986</v>
      </c>
      <c r="N216" s="17" t="s">
        <v>14</v>
      </c>
      <c r="O216" s="17">
        <v>45.387966804979257</v>
      </c>
    </row>
    <row r="217" spans="1:16">
      <c r="A217" s="17">
        <v>4</v>
      </c>
      <c r="B217" s="17">
        <v>54</v>
      </c>
      <c r="C217" s="17">
        <v>13</v>
      </c>
      <c r="D217" s="17">
        <v>34.219000000000001</v>
      </c>
      <c r="E217" s="17">
        <v>0.18</v>
      </c>
      <c r="F217" s="17">
        <v>785.48710211607067</v>
      </c>
      <c r="G217" s="17">
        <v>0.29299999999999998</v>
      </c>
      <c r="H217" s="17">
        <v>2307.2033886108475</v>
      </c>
      <c r="I217" s="17">
        <v>65.138000000000005</v>
      </c>
      <c r="J217" s="17">
        <v>0</v>
      </c>
      <c r="K217" s="17">
        <v>1.3280000000000001</v>
      </c>
      <c r="L217" s="17">
        <v>11261.102438217909</v>
      </c>
      <c r="M217" s="17">
        <v>101.158</v>
      </c>
      <c r="N217" s="17" t="s">
        <v>14</v>
      </c>
      <c r="O217" s="17">
        <v>49.049698795180724</v>
      </c>
      <c r="P217" s="17"/>
    </row>
    <row r="218" spans="1:16">
      <c r="A218" s="17">
        <v>4</v>
      </c>
      <c r="B218" s="17">
        <v>55</v>
      </c>
      <c r="C218" s="17">
        <v>13</v>
      </c>
      <c r="D218" s="17">
        <v>33.795000000000002</v>
      </c>
      <c r="E218" s="17">
        <v>0.23200000000000001</v>
      </c>
      <c r="F218" s="17">
        <v>1012.4055982829358</v>
      </c>
      <c r="G218" s="17">
        <v>0.39500000000000002</v>
      </c>
      <c r="H218" s="17">
        <v>3110.3936467620647</v>
      </c>
      <c r="I218" s="17">
        <v>65.432000000000002</v>
      </c>
      <c r="J218" s="17">
        <v>0</v>
      </c>
      <c r="K218" s="17">
        <v>1.3140000000000001</v>
      </c>
      <c r="L218" s="17">
        <v>11142.385996851155</v>
      </c>
      <c r="M218" s="17">
        <v>101.16800000000001</v>
      </c>
      <c r="N218" s="17" t="s">
        <v>14</v>
      </c>
      <c r="O218" s="17">
        <v>49.796042617960424</v>
      </c>
      <c r="P218" s="17"/>
    </row>
    <row r="219" spans="1:16">
      <c r="A219" s="17">
        <v>4</v>
      </c>
      <c r="B219" s="17">
        <v>56</v>
      </c>
      <c r="C219" s="17">
        <v>13</v>
      </c>
      <c r="D219" s="17">
        <v>33.813000000000002</v>
      </c>
      <c r="E219" s="17">
        <v>0.158</v>
      </c>
      <c r="F219" s="17">
        <v>689.48312296855113</v>
      </c>
      <c r="G219" s="17">
        <v>0.22900000000000001</v>
      </c>
      <c r="H219" s="17">
        <v>1803.2408736924374</v>
      </c>
      <c r="I219" s="17">
        <v>65.078999999999994</v>
      </c>
      <c r="J219" s="17">
        <v>8.0000000000000002E-3</v>
      </c>
      <c r="K219" s="17">
        <v>1.353</v>
      </c>
      <c r="L219" s="17">
        <v>11473.096083515686</v>
      </c>
      <c r="M219" s="17">
        <v>100.64</v>
      </c>
      <c r="N219" s="17" t="s">
        <v>14</v>
      </c>
      <c r="O219" s="17">
        <v>48.099778270509972</v>
      </c>
      <c r="P219" s="17"/>
    </row>
    <row r="220" spans="1:16">
      <c r="A220" s="17">
        <v>4</v>
      </c>
      <c r="B220" s="17">
        <v>57</v>
      </c>
      <c r="C220" s="17">
        <v>13</v>
      </c>
      <c r="D220" s="17">
        <v>33.896999999999998</v>
      </c>
      <c r="E220" s="17">
        <v>0.38100000000000001</v>
      </c>
      <c r="F220" s="17">
        <v>1662.6143661456833</v>
      </c>
      <c r="G220" s="17">
        <v>0.76300000000000001</v>
      </c>
      <c r="H220" s="17">
        <v>6008.1781075429244</v>
      </c>
      <c r="I220" s="17">
        <v>64.492000000000004</v>
      </c>
      <c r="J220" s="17">
        <v>1.2E-2</v>
      </c>
      <c r="K220" s="17">
        <v>1.5169999999999999</v>
      </c>
      <c r="L220" s="17">
        <v>12863.774396669101</v>
      </c>
      <c r="M220" s="17">
        <v>101.062</v>
      </c>
      <c r="N220" s="17" t="s">
        <v>14</v>
      </c>
      <c r="O220" s="17">
        <v>42.512854317732369</v>
      </c>
      <c r="P220" s="17"/>
    </row>
    <row r="221" spans="1:16">
      <c r="A221" s="17">
        <v>4</v>
      </c>
      <c r="B221" s="17">
        <v>58</v>
      </c>
      <c r="C221" s="17">
        <v>14</v>
      </c>
      <c r="D221" s="17">
        <v>32.85</v>
      </c>
      <c r="E221" s="17">
        <v>0.60799999999999998</v>
      </c>
      <c r="F221" s="17">
        <v>2653.2008782587282</v>
      </c>
      <c r="G221" s="17">
        <v>1.165</v>
      </c>
      <c r="H221" s="17">
        <v>9173.6926543741902</v>
      </c>
      <c r="I221" s="17">
        <v>62.866</v>
      </c>
      <c r="J221" s="17">
        <v>3.6999999999999998E-2</v>
      </c>
      <c r="K221" s="17">
        <v>1.419</v>
      </c>
      <c r="L221" s="17">
        <v>12032.759307101818</v>
      </c>
      <c r="M221" s="17">
        <v>98.944999999999993</v>
      </c>
      <c r="N221" s="17" t="s">
        <v>14</v>
      </c>
      <c r="O221" s="17">
        <v>44.303030303030305</v>
      </c>
      <c r="P221" s="17">
        <v>4.2824000876321406</v>
      </c>
    </row>
    <row r="222" spans="1:16">
      <c r="A222" s="17">
        <v>4</v>
      </c>
      <c r="B222" s="17">
        <v>59</v>
      </c>
      <c r="C222" s="17">
        <v>14</v>
      </c>
      <c r="D222" s="17">
        <v>32.904000000000003</v>
      </c>
      <c r="E222" s="17">
        <v>0.61</v>
      </c>
      <c r="F222" s="17">
        <v>2661.9285127266844</v>
      </c>
      <c r="G222" s="17">
        <v>1.167</v>
      </c>
      <c r="H222" s="17">
        <v>9189.4414829653906</v>
      </c>
      <c r="I222" s="17">
        <v>63.103000000000002</v>
      </c>
      <c r="J222" s="17">
        <v>1.2E-2</v>
      </c>
      <c r="K222" s="17">
        <v>1.462</v>
      </c>
      <c r="L222" s="17">
        <v>12397.388377013993</v>
      </c>
      <c r="M222" s="17">
        <v>99.257999999999996</v>
      </c>
      <c r="N222" s="17" t="s">
        <v>14</v>
      </c>
      <c r="O222" s="17">
        <v>43.162106703146378</v>
      </c>
      <c r="P222" s="17">
        <v>4.3098633726564231</v>
      </c>
    </row>
    <row r="223" spans="1:16">
      <c r="A223" s="17">
        <v>4</v>
      </c>
      <c r="B223" s="17">
        <v>60</v>
      </c>
      <c r="C223" s="17">
        <v>14</v>
      </c>
      <c r="D223" s="17">
        <v>32.850999999999999</v>
      </c>
      <c r="E223" s="17">
        <v>0.69599999999999995</v>
      </c>
      <c r="F223" s="17">
        <v>3037.2167948488072</v>
      </c>
      <c r="G223" s="17">
        <v>1.0049999999999999</v>
      </c>
      <c r="H223" s="17">
        <v>7913.7863670781626</v>
      </c>
      <c r="I223" s="17">
        <v>63.103999999999999</v>
      </c>
      <c r="J223" s="17">
        <v>4.8000000000000001E-2</v>
      </c>
      <c r="K223" s="17">
        <v>1.591</v>
      </c>
      <c r="L223" s="17">
        <v>13491.275586750522</v>
      </c>
      <c r="M223" s="17">
        <v>99.295000000000002</v>
      </c>
      <c r="N223" s="17" t="s">
        <v>14</v>
      </c>
      <c r="O223" s="17">
        <v>39.663104965430549</v>
      </c>
      <c r="P223" s="17">
        <v>4.0412225118747074</v>
      </c>
    </row>
    <row r="224" spans="1:16">
      <c r="A224" s="17">
        <v>4</v>
      </c>
      <c r="B224" s="17">
        <v>61</v>
      </c>
      <c r="C224" s="17">
        <v>15</v>
      </c>
      <c r="D224" s="17">
        <v>33.82</v>
      </c>
      <c r="E224" s="17">
        <v>0.371</v>
      </c>
      <c r="F224" s="17">
        <v>1618.9761938059014</v>
      </c>
      <c r="G224" s="17">
        <v>0.54500000000000004</v>
      </c>
      <c r="H224" s="17">
        <v>4291.5557911020887</v>
      </c>
      <c r="I224" s="17">
        <v>64.209999999999994</v>
      </c>
      <c r="J224" s="17">
        <v>6.0000000000000001E-3</v>
      </c>
      <c r="K224" s="17">
        <v>1.5780000000000001</v>
      </c>
      <c r="L224" s="17">
        <v>13381.038891195678</v>
      </c>
      <c r="M224" s="17">
        <v>100.53</v>
      </c>
      <c r="N224" s="17" t="s">
        <v>14</v>
      </c>
      <c r="O224" s="17">
        <v>40.690747782002532</v>
      </c>
      <c r="P224" s="17">
        <v>4.5760075711631316</v>
      </c>
    </row>
    <row r="225" spans="1:16">
      <c r="A225" s="17">
        <v>4</v>
      </c>
      <c r="B225" s="17">
        <v>62</v>
      </c>
      <c r="C225" s="17">
        <v>15</v>
      </c>
      <c r="D225" s="17">
        <v>33.335000000000001</v>
      </c>
      <c r="E225" s="17">
        <v>0.36799999999999999</v>
      </c>
      <c r="F225" s="17">
        <v>1605.8847421039668</v>
      </c>
      <c r="G225" s="17">
        <v>0.53400000000000003</v>
      </c>
      <c r="H225" s="17">
        <v>4204.9372338504872</v>
      </c>
      <c r="I225" s="17">
        <v>64.367999999999995</v>
      </c>
      <c r="J225" s="17">
        <v>2.4E-2</v>
      </c>
      <c r="K225" s="17">
        <v>1.6</v>
      </c>
      <c r="L225" s="17">
        <v>13567.593299057722</v>
      </c>
      <c r="M225" s="17">
        <v>100.229</v>
      </c>
      <c r="N225" s="17" t="s">
        <v>14</v>
      </c>
      <c r="O225" s="17">
        <v>40.229999999999997</v>
      </c>
      <c r="P225" s="17"/>
    </row>
    <row r="226" spans="1:16">
      <c r="A226" s="17">
        <v>4</v>
      </c>
      <c r="B226" s="17">
        <v>63</v>
      </c>
      <c r="C226" s="17">
        <v>15</v>
      </c>
      <c r="D226" s="17">
        <v>33.81</v>
      </c>
      <c r="E226" s="17">
        <v>0.40699999999999997</v>
      </c>
      <c r="F226" s="17">
        <v>1776.0736142291155</v>
      </c>
      <c r="G226" s="17">
        <v>0.55800000000000005</v>
      </c>
      <c r="H226" s="17">
        <v>4393.9231769448907</v>
      </c>
      <c r="I226" s="17">
        <v>64.355999999999995</v>
      </c>
      <c r="J226" s="17">
        <v>0</v>
      </c>
      <c r="K226" s="17">
        <v>1.5840000000000001</v>
      </c>
      <c r="L226" s="17">
        <v>13431.917366067146</v>
      </c>
      <c r="M226" s="17">
        <v>100.715</v>
      </c>
      <c r="N226" s="17" t="s">
        <v>14</v>
      </c>
      <c r="O226" s="17">
        <v>40.628787878787875</v>
      </c>
      <c r="P226" s="17">
        <v>4.7528439053013471</v>
      </c>
    </row>
    <row r="227" spans="1:16">
      <c r="A227" s="17">
        <v>4</v>
      </c>
      <c r="B227" s="17">
        <v>64</v>
      </c>
      <c r="C227" s="17">
        <v>15</v>
      </c>
      <c r="D227" s="17">
        <v>33.462000000000003</v>
      </c>
      <c r="E227" s="17">
        <v>0.46500000000000002</v>
      </c>
      <c r="F227" s="17">
        <v>2029.1750137998497</v>
      </c>
      <c r="G227" s="17">
        <v>0.65600000000000003</v>
      </c>
      <c r="H227" s="17">
        <v>5165.6157779137066</v>
      </c>
      <c r="I227" s="17">
        <v>63.558</v>
      </c>
      <c r="J227" s="17">
        <v>1.2999999999999999E-2</v>
      </c>
      <c r="K227" s="17">
        <v>1.6140000000000001</v>
      </c>
      <c r="L227" s="17">
        <v>13686.309740424478</v>
      </c>
      <c r="M227" s="17">
        <v>99.768000000000001</v>
      </c>
      <c r="N227" s="17" t="s">
        <v>14</v>
      </c>
      <c r="O227" s="17">
        <v>39.37918215613383</v>
      </c>
      <c r="P227" s="17">
        <v>5.5437138689230778</v>
      </c>
    </row>
    <row r="228" spans="1:16">
      <c r="A228" s="17">
        <v>4</v>
      </c>
      <c r="B228" s="17">
        <v>65</v>
      </c>
      <c r="C228" s="17">
        <v>16</v>
      </c>
      <c r="D228" s="17">
        <v>33.189</v>
      </c>
      <c r="E228" s="17">
        <v>0.89</v>
      </c>
      <c r="F228" s="17">
        <v>3883.7973382405721</v>
      </c>
      <c r="G228" s="17">
        <v>1.1830000000000001</v>
      </c>
      <c r="H228" s="17">
        <v>9315.4321116949941</v>
      </c>
      <c r="I228" s="17">
        <v>62.536000000000001</v>
      </c>
      <c r="J228" s="17">
        <v>0.06</v>
      </c>
      <c r="K228" s="17">
        <v>2.3210000000000002</v>
      </c>
      <c r="L228" s="17">
        <v>19681.490029445609</v>
      </c>
      <c r="M228" s="17">
        <v>100.179</v>
      </c>
      <c r="N228" s="17" t="s">
        <v>14</v>
      </c>
      <c r="O228" s="17">
        <v>26.943558810857386</v>
      </c>
      <c r="P228" s="17"/>
    </row>
    <row r="229" spans="1:16">
      <c r="A229" s="17">
        <v>4</v>
      </c>
      <c r="B229" s="17">
        <v>66</v>
      </c>
      <c r="C229" s="17">
        <v>17</v>
      </c>
      <c r="D229" s="17">
        <v>32.122</v>
      </c>
      <c r="E229" s="17">
        <v>1.7410000000000001</v>
      </c>
      <c r="F229" s="17">
        <v>7597.4058043559962</v>
      </c>
      <c r="G229" s="17">
        <v>1.8680000000000001</v>
      </c>
      <c r="H229" s="17">
        <v>14709.405904181105</v>
      </c>
      <c r="I229" s="17">
        <v>62.215000000000003</v>
      </c>
      <c r="J229" s="17">
        <v>2.8000000000000001E-2</v>
      </c>
      <c r="K229" s="17">
        <v>1.671</v>
      </c>
      <c r="L229" s="17">
        <v>14169.655251703409</v>
      </c>
      <c r="M229" s="17">
        <v>99.644999999999996</v>
      </c>
      <c r="N229" s="17" t="s">
        <v>14</v>
      </c>
      <c r="O229" s="17">
        <v>37.232196289646922</v>
      </c>
      <c r="P229" s="17"/>
    </row>
    <row r="230" spans="1:16">
      <c r="A230" s="17">
        <v>4</v>
      </c>
      <c r="B230" s="17">
        <v>67</v>
      </c>
      <c r="C230" s="17">
        <v>17</v>
      </c>
      <c r="D230" s="17">
        <v>31.882000000000001</v>
      </c>
      <c r="E230" s="17">
        <v>1.909</v>
      </c>
      <c r="F230" s="17">
        <v>8330.5270996643285</v>
      </c>
      <c r="G230" s="17">
        <v>2.0310000000000001</v>
      </c>
      <c r="H230" s="17">
        <v>15992.935434363932</v>
      </c>
      <c r="I230" s="17">
        <v>61.25</v>
      </c>
      <c r="J230" s="17">
        <v>0.03</v>
      </c>
      <c r="K230" s="17">
        <v>1.64</v>
      </c>
      <c r="L230" s="17">
        <v>13906.783131534165</v>
      </c>
      <c r="M230" s="17">
        <v>98.742000000000004</v>
      </c>
      <c r="N230" s="17" t="s">
        <v>14</v>
      </c>
      <c r="O230" s="17">
        <v>37.34756097560976</v>
      </c>
      <c r="P230" s="17"/>
    </row>
    <row r="231" spans="1:16">
      <c r="A231" s="17">
        <v>4</v>
      </c>
      <c r="B231" s="17">
        <v>68</v>
      </c>
      <c r="C231" s="17">
        <v>17</v>
      </c>
      <c r="D231" s="17">
        <v>31.611000000000001</v>
      </c>
      <c r="E231" s="17">
        <v>2.0409999999999999</v>
      </c>
      <c r="F231" s="17">
        <v>8906.5509745494473</v>
      </c>
      <c r="G231" s="17">
        <v>2.1930000000000001</v>
      </c>
      <c r="H231" s="17">
        <v>17268.590550251156</v>
      </c>
      <c r="I231" s="17">
        <v>60.814999999999998</v>
      </c>
      <c r="J231" s="17">
        <v>3.5000000000000003E-2</v>
      </c>
      <c r="K231" s="17">
        <v>1.621</v>
      </c>
      <c r="L231" s="17">
        <v>13745.667961107854</v>
      </c>
      <c r="M231" s="17">
        <v>98.316000000000003</v>
      </c>
      <c r="N231" s="17" t="s">
        <v>14</v>
      </c>
      <c r="O231" s="17">
        <v>37.516964836520664</v>
      </c>
      <c r="P231" s="17"/>
    </row>
    <row r="232" spans="1:16">
      <c r="A232" s="17">
        <v>4</v>
      </c>
      <c r="B232" s="17">
        <v>69</v>
      </c>
      <c r="C232" s="17">
        <v>17</v>
      </c>
      <c r="D232" s="17">
        <v>31.831</v>
      </c>
      <c r="E232" s="17">
        <v>2.1309999999999998</v>
      </c>
      <c r="F232" s="17">
        <v>9299.2945256074818</v>
      </c>
      <c r="G232" s="17">
        <v>2.262</v>
      </c>
      <c r="H232" s="17">
        <v>17811.925136647569</v>
      </c>
      <c r="I232" s="17">
        <v>60.887999999999998</v>
      </c>
      <c r="J232" s="17">
        <v>4.4999999999999998E-2</v>
      </c>
      <c r="K232" s="17">
        <v>1.57</v>
      </c>
      <c r="L232" s="17">
        <v>13313.20092470039</v>
      </c>
      <c r="M232" s="17">
        <v>98.727000000000004</v>
      </c>
      <c r="N232" s="17" t="s">
        <v>14</v>
      </c>
      <c r="O232" s="17">
        <v>38.782165605095535</v>
      </c>
      <c r="P232" s="17"/>
    </row>
    <row r="233" spans="1:16">
      <c r="A233" s="17">
        <v>4</v>
      </c>
      <c r="B233" s="17">
        <v>70</v>
      </c>
      <c r="C233" s="17">
        <v>17</v>
      </c>
      <c r="D233" s="17">
        <v>31.251999999999999</v>
      </c>
      <c r="E233" s="17">
        <v>2.3140000000000001</v>
      </c>
      <c r="F233" s="17">
        <v>10097.873079425488</v>
      </c>
      <c r="G233" s="17">
        <v>2.9489999999999998</v>
      </c>
      <c r="H233" s="17">
        <v>23221.647757724881</v>
      </c>
      <c r="I233" s="17">
        <v>59.25</v>
      </c>
      <c r="J233" s="17">
        <v>6.3E-2</v>
      </c>
      <c r="K233" s="17">
        <v>1.7629999999999999</v>
      </c>
      <c r="L233" s="17">
        <v>14949.791866399226</v>
      </c>
      <c r="M233" s="17">
        <v>97.590999999999994</v>
      </c>
      <c r="N233" s="17" t="s">
        <v>14</v>
      </c>
      <c r="O233" s="17">
        <v>33.607487237663079</v>
      </c>
      <c r="P233" s="17"/>
    </row>
    <row r="234" spans="1:16">
      <c r="A234" s="17">
        <v>4</v>
      </c>
      <c r="B234" s="17">
        <v>71</v>
      </c>
      <c r="C234" s="17">
        <v>17</v>
      </c>
      <c r="D234" s="17">
        <v>32.927999999999997</v>
      </c>
      <c r="E234" s="17">
        <v>0.50700000000000001</v>
      </c>
      <c r="F234" s="17">
        <v>2212.4553376269328</v>
      </c>
      <c r="G234" s="17">
        <v>0.626</v>
      </c>
      <c r="H234" s="17">
        <v>4929.3833490457018</v>
      </c>
      <c r="I234" s="17">
        <v>62.503</v>
      </c>
      <c r="J234" s="17">
        <v>3.3000000000000002E-2</v>
      </c>
      <c r="K234" s="17">
        <v>2.5710000000000002</v>
      </c>
      <c r="L234" s="17">
        <v>21801.42648242338</v>
      </c>
      <c r="M234" s="17">
        <v>99.168000000000006</v>
      </c>
      <c r="N234" s="17" t="s">
        <v>14</v>
      </c>
      <c r="O234" s="17">
        <v>24.31077401789187</v>
      </c>
      <c r="P234" s="17"/>
    </row>
    <row r="235" spans="1:16">
      <c r="A235" s="17">
        <v>4</v>
      </c>
      <c r="B235" s="17">
        <v>72</v>
      </c>
      <c r="C235" s="17">
        <v>18</v>
      </c>
      <c r="D235" s="17">
        <v>33.353999999999999</v>
      </c>
      <c r="E235" s="17">
        <v>0.81799999999999995</v>
      </c>
      <c r="F235" s="17">
        <v>3569.6024973941435</v>
      </c>
      <c r="G235" s="17">
        <v>1.1200000000000001</v>
      </c>
      <c r="H235" s="17">
        <v>8819.344011072184</v>
      </c>
      <c r="I235" s="17">
        <v>62.883000000000003</v>
      </c>
      <c r="J235" s="17">
        <v>6.0999999999999999E-2</v>
      </c>
      <c r="K235" s="17">
        <v>1.962</v>
      </c>
      <c r="L235" s="17">
        <v>16637.261282969532</v>
      </c>
      <c r="M235" s="17">
        <v>100.19799999999999</v>
      </c>
      <c r="N235" s="17" t="s">
        <v>14</v>
      </c>
      <c r="O235" s="17">
        <v>32.050458715596335</v>
      </c>
      <c r="P235" s="17">
        <v>4.4821330696258883</v>
      </c>
    </row>
    <row r="236" spans="1:16">
      <c r="A236" s="17">
        <v>4</v>
      </c>
      <c r="B236" s="17">
        <v>73</v>
      </c>
      <c r="C236" s="17">
        <v>18</v>
      </c>
      <c r="D236" s="17">
        <v>33.218000000000004</v>
      </c>
      <c r="E236" s="17">
        <v>0.83299999999999996</v>
      </c>
      <c r="F236" s="17">
        <v>3635.059755903816</v>
      </c>
      <c r="G236" s="17">
        <v>0.86199999999999999</v>
      </c>
      <c r="H236" s="17">
        <v>6787.7451228073405</v>
      </c>
      <c r="I236" s="17">
        <v>63.744</v>
      </c>
      <c r="J236" s="17">
        <v>2.5000000000000001E-2</v>
      </c>
      <c r="K236" s="17">
        <v>1.573</v>
      </c>
      <c r="L236" s="17">
        <v>13338.640162136122</v>
      </c>
      <c r="M236" s="17">
        <v>100.255</v>
      </c>
      <c r="N236" s="17" t="s">
        <v>14</v>
      </c>
      <c r="O236" s="17">
        <v>40.523839796567067</v>
      </c>
      <c r="P236" s="17"/>
    </row>
    <row r="237" spans="1:16">
      <c r="A237" s="17">
        <v>4</v>
      </c>
      <c r="B237" s="17">
        <v>74</v>
      </c>
      <c r="C237" s="17">
        <v>18</v>
      </c>
      <c r="D237" s="17">
        <v>33.253999999999998</v>
      </c>
      <c r="E237" s="17">
        <v>0.78600000000000003</v>
      </c>
      <c r="F237" s="17">
        <v>3429.960345906843</v>
      </c>
      <c r="G237" s="17">
        <v>0.80800000000000005</v>
      </c>
      <c r="H237" s="17">
        <v>6362.5267508449324</v>
      </c>
      <c r="I237" s="17">
        <v>64.034000000000006</v>
      </c>
      <c r="J237" s="17">
        <v>0.01</v>
      </c>
      <c r="K237" s="17">
        <v>1.577</v>
      </c>
      <c r="L237" s="17">
        <v>13372.559145383766</v>
      </c>
      <c r="M237" s="17">
        <v>100.46899999999999</v>
      </c>
      <c r="N237" s="17" t="s">
        <v>14</v>
      </c>
      <c r="O237" s="17">
        <v>40.60494610019024</v>
      </c>
      <c r="P237" s="17">
        <v>4.475142415256073</v>
      </c>
    </row>
    <row r="238" spans="1:16">
      <c r="A238" s="17">
        <v>4</v>
      </c>
      <c r="B238" s="17">
        <v>75</v>
      </c>
      <c r="C238" s="17">
        <v>18</v>
      </c>
      <c r="D238" s="17">
        <v>33.073</v>
      </c>
      <c r="E238" s="17">
        <v>0.75600000000000001</v>
      </c>
      <c r="F238" s="17">
        <v>3299.0458288874975</v>
      </c>
      <c r="G238" s="17">
        <v>0.79</v>
      </c>
      <c r="H238" s="17">
        <v>6220.7872935241294</v>
      </c>
      <c r="I238" s="17">
        <v>63.405000000000001</v>
      </c>
      <c r="J238" s="17">
        <v>7.0000000000000001E-3</v>
      </c>
      <c r="K238" s="17">
        <v>1.5429999999999999</v>
      </c>
      <c r="L238" s="17">
        <v>13084.24778777879</v>
      </c>
      <c r="M238" s="17">
        <v>99.573999999999998</v>
      </c>
      <c r="N238" s="17" t="s">
        <v>14</v>
      </c>
      <c r="O238" s="17">
        <v>41.092028515878162</v>
      </c>
      <c r="P238" s="17"/>
    </row>
    <row r="239" spans="1:16">
      <c r="A239" s="17">
        <v>4</v>
      </c>
      <c r="B239" s="17">
        <v>76</v>
      </c>
      <c r="C239" s="17">
        <v>18</v>
      </c>
      <c r="D239" s="17">
        <v>32.615000000000002</v>
      </c>
      <c r="E239" s="17">
        <v>1.0740000000000001</v>
      </c>
      <c r="F239" s="17">
        <v>4686.7397092925557</v>
      </c>
      <c r="G239" s="17">
        <v>1.3939999999999999</v>
      </c>
      <c r="H239" s="17">
        <v>10976.933528066626</v>
      </c>
      <c r="I239" s="17">
        <v>61.662999999999997</v>
      </c>
      <c r="J239" s="17">
        <v>4.2000000000000003E-2</v>
      </c>
      <c r="K239" s="17">
        <v>1.9019999999999999</v>
      </c>
      <c r="L239" s="17">
        <v>16128.476534254865</v>
      </c>
      <c r="M239" s="17">
        <v>98.69</v>
      </c>
      <c r="N239" s="17" t="s">
        <v>14</v>
      </c>
      <c r="O239" s="17">
        <v>32.420084121976863</v>
      </c>
      <c r="P239" s="17">
        <v>3.8369955377859242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sample 90b</vt:lpstr>
      <vt:lpstr>sample 90a</vt:lpstr>
      <vt:lpstr>sample 138B</vt:lpstr>
      <vt:lpstr>microprobe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2013-01-04T13:10:43Z</dcterms:created>
  <dcterms:modified xsi:type="dcterms:W3CDTF">2016-10-09T19:34:42Z</dcterms:modified>
</cp:coreProperties>
</file>