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RUB\Projekte\### Running projects\###chemical and physical properties of sulfides and sulfide liquids in the mantle\Paper I Sulfide melting\Revisions\"/>
    </mc:Choice>
  </mc:AlternateContent>
  <xr:revisionPtr revIDLastSave="0" documentId="13_ncr:1_{BF112110-BAF4-4A38-A7CA-B57CBBBA021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Electronic Annex Table 1" sheetId="1" r:id="rId1"/>
    <sheet name="Electronic Annex Tabl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9" i="1" l="1"/>
  <c r="P69" i="1" l="1"/>
  <c r="Q69" i="1"/>
  <c r="P68" i="1"/>
  <c r="Q68" i="1"/>
  <c r="Q99" i="1" l="1"/>
  <c r="P99" i="1"/>
  <c r="Q52" i="1"/>
  <c r="P52" i="1"/>
  <c r="Q110" i="1"/>
  <c r="P110" i="1"/>
  <c r="Q84" i="1" l="1"/>
  <c r="P84" i="1"/>
  <c r="Q82" i="1" l="1"/>
  <c r="P82" i="1"/>
  <c r="Q51" i="1"/>
  <c r="P51" i="1"/>
  <c r="P107" i="1" l="1"/>
  <c r="Q107" i="1"/>
  <c r="P29" i="1"/>
  <c r="Q29" i="1"/>
  <c r="Q57" i="1"/>
  <c r="P57" i="1"/>
  <c r="P74" i="1" l="1"/>
  <c r="Q74" i="1"/>
  <c r="P27" i="1"/>
  <c r="Q27" i="1"/>
  <c r="P23" i="1"/>
  <c r="Q23" i="1"/>
  <c r="Q22" i="1"/>
  <c r="P22" i="1"/>
  <c r="Q26" i="1"/>
  <c r="P26" i="1"/>
  <c r="P5" i="1" l="1"/>
  <c r="P6" i="1"/>
  <c r="P7" i="1"/>
  <c r="P8" i="1"/>
  <c r="Q8" i="1"/>
  <c r="P105" i="1" l="1"/>
  <c r="Q105" i="1"/>
  <c r="Q43" i="1" l="1"/>
  <c r="P43" i="1"/>
  <c r="Q15" i="1"/>
  <c r="P15" i="1"/>
  <c r="Q14" i="1"/>
  <c r="P14" i="1"/>
  <c r="Q32" i="1" l="1"/>
  <c r="P32" i="1"/>
  <c r="Q104" i="1" l="1"/>
  <c r="P104" i="1"/>
  <c r="Q65" i="1"/>
  <c r="P65" i="1"/>
  <c r="Q64" i="1"/>
  <c r="P60" i="1"/>
  <c r="P61" i="1"/>
  <c r="P64" i="1"/>
  <c r="P66" i="1"/>
  <c r="P67" i="1"/>
  <c r="P70" i="1"/>
  <c r="P71" i="1"/>
  <c r="P72" i="1"/>
  <c r="P73" i="1"/>
  <c r="P76" i="1"/>
  <c r="P77" i="1"/>
  <c r="Q31" i="1" l="1"/>
  <c r="P31" i="1"/>
  <c r="P41" i="1"/>
  <c r="P42" i="1"/>
  <c r="P35" i="1"/>
  <c r="P36" i="1"/>
  <c r="P37" i="1"/>
  <c r="P38" i="1"/>
  <c r="P30" i="1"/>
  <c r="Q30" i="1"/>
  <c r="P46" i="1"/>
  <c r="Q46" i="1"/>
  <c r="P4" i="1"/>
  <c r="Q7" i="1"/>
  <c r="Q4" i="1"/>
  <c r="Q5" i="1"/>
  <c r="Q6" i="1"/>
  <c r="Q20" i="1" l="1"/>
  <c r="P20" i="1"/>
  <c r="Q109" i="1"/>
  <c r="P109" i="1"/>
  <c r="Q47" i="1"/>
  <c r="P47" i="1"/>
  <c r="Q79" i="1"/>
  <c r="P79" i="1"/>
  <c r="Q56" i="1" l="1"/>
  <c r="Q55" i="1"/>
  <c r="Q95" i="1" l="1"/>
  <c r="Q96" i="1"/>
  <c r="Q90" i="1"/>
  <c r="Q89" i="1"/>
  <c r="Q93" i="1"/>
  <c r="Q94" i="1"/>
  <c r="Q101" i="1"/>
  <c r="Q102" i="1"/>
  <c r="Q92" i="1"/>
  <c r="Q91" i="1"/>
  <c r="Q66" i="1"/>
  <c r="Q67" i="1"/>
  <c r="Q60" i="1"/>
  <c r="Q61" i="1"/>
  <c r="Q76" i="1"/>
  <c r="Q77" i="1"/>
  <c r="Q70" i="1"/>
  <c r="Q71" i="1"/>
  <c r="Q73" i="1"/>
  <c r="Q72" i="1"/>
  <c r="Q37" i="1"/>
  <c r="Q38" i="1"/>
  <c r="Q35" i="1"/>
  <c r="Q36" i="1"/>
  <c r="Q42" i="1"/>
  <c r="Q41" i="1"/>
  <c r="Q10" i="1"/>
  <c r="Q11" i="1"/>
  <c r="Q12" i="1"/>
  <c r="Q13" i="1"/>
  <c r="Q19" i="1"/>
  <c r="Q18" i="1"/>
</calcChain>
</file>

<file path=xl/sharedStrings.xml><?xml version="1.0" encoding="utf-8"?>
<sst xmlns="http://schemas.openxmlformats.org/spreadsheetml/2006/main" count="275" uniqueCount="94">
  <si>
    <t>Run#</t>
  </si>
  <si>
    <t>P [GPa]</t>
  </si>
  <si>
    <t>Phase</t>
  </si>
  <si>
    <t>Fe</t>
  </si>
  <si>
    <t>Ni</t>
  </si>
  <si>
    <t>Cu</t>
  </si>
  <si>
    <t>S</t>
  </si>
  <si>
    <t>O</t>
  </si>
  <si>
    <t>Total</t>
  </si>
  <si>
    <t>E1</t>
  </si>
  <si>
    <t>E296</t>
  </si>
  <si>
    <t>mss</t>
  </si>
  <si>
    <t>M/S</t>
  </si>
  <si>
    <t>melt</t>
  </si>
  <si>
    <t>E309</t>
  </si>
  <si>
    <t>E1_1130</t>
  </si>
  <si>
    <t>E306</t>
  </si>
  <si>
    <t>P1_1030</t>
  </si>
  <si>
    <t>L87</t>
  </si>
  <si>
    <t>P1</t>
  </si>
  <si>
    <t>P2</t>
  </si>
  <si>
    <t>E305</t>
  </si>
  <si>
    <t>E314</t>
  </si>
  <si>
    <t>P2_970</t>
  </si>
  <si>
    <t>P3_2022_2</t>
  </si>
  <si>
    <t>P3_970</t>
  </si>
  <si>
    <t>P3_920</t>
  </si>
  <si>
    <t>P3</t>
  </si>
  <si>
    <t>P2_920</t>
  </si>
  <si>
    <t>iss</t>
  </si>
  <si>
    <t>P2_2022_1</t>
  </si>
  <si>
    <t>P1_2022_1</t>
  </si>
  <si>
    <t>E272</t>
  </si>
  <si>
    <t>E295</t>
  </si>
  <si>
    <t>E1_2022_1</t>
  </si>
  <si>
    <t>pyrite</t>
  </si>
  <si>
    <t>P1_2022_2</t>
  </si>
  <si>
    <t>E1_1070</t>
  </si>
  <si>
    <t>E1_1030</t>
  </si>
  <si>
    <t>E1_1007</t>
  </si>
  <si>
    <t>P1_1070</t>
  </si>
  <si>
    <t>P1_970</t>
  </si>
  <si>
    <t>P1_1007</t>
  </si>
  <si>
    <t>P2_1030</t>
  </si>
  <si>
    <t>P3_1007</t>
  </si>
  <si>
    <t>T [°C]*</t>
  </si>
  <si>
    <t>L91</t>
  </si>
  <si>
    <t>L86</t>
  </si>
  <si>
    <t>E315</t>
  </si>
  <si>
    <t>E323</t>
  </si>
  <si>
    <t>melt pockets to small to be measured</t>
  </si>
  <si>
    <t>E233</t>
  </si>
  <si>
    <t>P3_2022_1</t>
  </si>
  <si>
    <t>E297</t>
  </si>
  <si>
    <t>E300</t>
  </si>
  <si>
    <t>E299</t>
  </si>
  <si>
    <t>E313</t>
  </si>
  <si>
    <t>P2_1007</t>
  </si>
  <si>
    <t>poor analyses, data rejected</t>
  </si>
  <si>
    <t>E302</t>
  </si>
  <si>
    <t>P2_2022_2</t>
  </si>
  <si>
    <t>lost during second polish</t>
  </si>
  <si>
    <t>E319</t>
  </si>
  <si>
    <t>L82</t>
  </si>
  <si>
    <t>E324</t>
  </si>
  <si>
    <t>L84</t>
  </si>
  <si>
    <t>E308</t>
  </si>
  <si>
    <t>E321</t>
  </si>
  <si>
    <t>E307</t>
  </si>
  <si>
    <t>not measured</t>
  </si>
  <si>
    <t>E326</t>
  </si>
  <si>
    <t>E312*</t>
  </si>
  <si>
    <t>* A fraction of the melt percolated through the capsule, leaving a Ni-Cu depleted melt fraction behind. The texture of the remaining melt was identified as melt.</t>
  </si>
  <si>
    <t>phase confirmed by EDX/SEM, not measured by EMPA</t>
  </si>
  <si>
    <t>E228</t>
  </si>
  <si>
    <r>
      <t>"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Temperature corrected for the offset between the PC junction and the sample position."</t>
    </r>
  </si>
  <si>
    <t>s.e.</t>
  </si>
  <si>
    <t>Table 1</t>
  </si>
  <si>
    <t>Chemical composition of the sulfide phases given in weight per cent.</t>
  </si>
  <si>
    <t>d [min]</t>
  </si>
  <si>
    <t>Table 2</t>
  </si>
  <si>
    <t>Fitting parameters for equations 1 and 2.</t>
  </si>
  <si>
    <t>Parameter</t>
  </si>
  <si>
    <t>a</t>
  </si>
  <si>
    <t>b</t>
  </si>
  <si>
    <t>c</t>
  </si>
  <si>
    <t>m</t>
  </si>
  <si>
    <t>n</t>
  </si>
  <si>
    <t>solidus</t>
  </si>
  <si>
    <t>liquidus</t>
  </si>
  <si>
    <t>L87**</t>
  </si>
  <si>
    <t>**Ni/Fe altered by melt infiltration from the neighbouring P3 chamber</t>
  </si>
  <si>
    <t>b.d.l.</t>
  </si>
  <si>
    <t>s.e. = standard error, b.d.l. = below detection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</si>
</sst>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00"/>
    <numFmt numFmtId="167" formatCode="0.0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0" fillId="2" borderId="0" xfId="0" applyNumberFormat="1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5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0" fillId="2" borderId="0" xfId="0" applyNumberFormat="1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0" fillId="2" borderId="0" xfId="0" applyNumberFormat="1" applyFont="1" applyFill="1" applyAlignment="1">
      <alignment horizontal="center"/>
    </xf>
    <xf numFmtId="165" fontId="0" fillId="2" borderId="0" xfId="0" applyNumberFormat="1" applyFont="1" applyFill="1" applyAlignment="1">
      <alignment horizontal="center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2" fontId="0" fillId="2" borderId="0" xfId="0" applyNumberFormat="1" applyFont="1" applyFill="1" applyBorder="1" applyAlignment="1">
      <alignment horizontal="center"/>
    </xf>
    <xf numFmtId="165" fontId="1" fillId="2" borderId="0" xfId="0" applyNumberFormat="1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left"/>
    </xf>
    <xf numFmtId="0" fontId="1" fillId="0" borderId="0" xfId="0" applyFont="1"/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1" fillId="0" borderId="3" xfId="0" applyFont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165" fontId="1" fillId="2" borderId="3" xfId="0" applyNumberFormat="1" applyFont="1" applyFill="1" applyBorder="1" applyAlignment="1">
      <alignment horizontal="center"/>
    </xf>
    <xf numFmtId="165" fontId="0" fillId="2" borderId="3" xfId="0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2" fontId="0" fillId="2" borderId="3" xfId="0" applyNumberFormat="1" applyFont="1" applyFill="1" applyBorder="1" applyAlignment="1">
      <alignment horizontal="center"/>
    </xf>
    <xf numFmtId="1" fontId="1" fillId="2" borderId="0" xfId="0" applyNumberFormat="1" applyFont="1" applyFill="1" applyBorder="1" applyAlignment="1">
      <alignment horizontal="center"/>
    </xf>
    <xf numFmtId="1" fontId="0" fillId="2" borderId="0" xfId="0" applyNumberFormat="1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0" fillId="2" borderId="0" xfId="0" applyNumberFormat="1" applyFont="1" applyFill="1" applyAlignment="1">
      <alignment horizontal="center"/>
    </xf>
    <xf numFmtId="2" fontId="1" fillId="2" borderId="4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9"/>
  <sheetViews>
    <sheetView tabSelected="1" workbookViewId="0">
      <pane ySplit="2" topLeftCell="A3" activePane="bottomLeft" state="frozen"/>
      <selection pane="bottomLeft" activeCell="U19" sqref="U19"/>
    </sheetView>
  </sheetViews>
  <sheetFormatPr baseColWidth="10" defaultRowHeight="14.4" x14ac:dyDescent="0.3"/>
  <cols>
    <col min="2" max="5" width="11.44140625" style="2"/>
    <col min="6" max="6" width="11.44140625" style="5"/>
    <col min="7" max="7" width="11.44140625" style="4"/>
    <col min="8" max="8" width="11.44140625" style="5"/>
    <col min="9" max="9" width="11.44140625" style="4"/>
    <col min="10" max="10" width="11.44140625" style="5"/>
    <col min="11" max="11" width="11.44140625" style="4"/>
    <col min="12" max="12" width="11.44140625" style="5"/>
    <col min="13" max="13" width="11.44140625" style="4"/>
    <col min="14" max="14" width="11.44140625" style="5"/>
    <col min="15" max="15" width="11.44140625" style="4"/>
    <col min="16" max="17" width="11.44140625" style="5"/>
  </cols>
  <sheetData>
    <row r="1" spans="1:17" x14ac:dyDescent="0.3">
      <c r="A1" s="31" t="s">
        <v>77</v>
      </c>
      <c r="B1" s="32" t="s">
        <v>78</v>
      </c>
      <c r="C1" s="8"/>
      <c r="D1" s="8"/>
      <c r="E1" s="8"/>
      <c r="F1" s="9"/>
      <c r="G1" s="10"/>
      <c r="H1" s="9"/>
      <c r="I1" s="10"/>
      <c r="J1" s="9"/>
      <c r="K1" s="10"/>
      <c r="L1" s="9"/>
      <c r="M1" s="10"/>
      <c r="N1" s="9"/>
      <c r="O1" s="10"/>
      <c r="P1" s="9"/>
      <c r="Q1" s="9"/>
    </row>
    <row r="2" spans="1:17" ht="15" thickBot="1" x14ac:dyDescent="0.35">
      <c r="A2" s="11" t="s">
        <v>0</v>
      </c>
      <c r="B2" s="12" t="s">
        <v>2</v>
      </c>
      <c r="C2" s="12" t="s">
        <v>1</v>
      </c>
      <c r="D2" s="12" t="s">
        <v>45</v>
      </c>
      <c r="E2" s="12" t="s">
        <v>79</v>
      </c>
      <c r="F2" s="12" t="s">
        <v>3</v>
      </c>
      <c r="G2" s="13" t="s">
        <v>76</v>
      </c>
      <c r="H2" s="12" t="s">
        <v>4</v>
      </c>
      <c r="I2" s="13" t="s">
        <v>76</v>
      </c>
      <c r="J2" s="12" t="s">
        <v>5</v>
      </c>
      <c r="K2" s="13" t="s">
        <v>76</v>
      </c>
      <c r="L2" s="12" t="s">
        <v>6</v>
      </c>
      <c r="M2" s="13" t="s">
        <v>76</v>
      </c>
      <c r="N2" s="12" t="s">
        <v>7</v>
      </c>
      <c r="O2" s="13" t="s">
        <v>76</v>
      </c>
      <c r="P2" s="12" t="s">
        <v>8</v>
      </c>
      <c r="Q2" s="12" t="s">
        <v>12</v>
      </c>
    </row>
    <row r="3" spans="1:17" x14ac:dyDescent="0.3">
      <c r="A3" s="46" t="s">
        <v>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x14ac:dyDescent="0.3">
      <c r="A4" s="7" t="s">
        <v>39</v>
      </c>
      <c r="B4" s="8" t="s">
        <v>11</v>
      </c>
      <c r="C4" s="8">
        <v>1E-4</v>
      </c>
      <c r="D4" s="8">
        <v>1007</v>
      </c>
      <c r="E4" s="8">
        <v>4020</v>
      </c>
      <c r="F4" s="14">
        <v>53.584285714285713</v>
      </c>
      <c r="G4" s="15">
        <v>0.06</v>
      </c>
      <c r="H4" s="14">
        <v>6.5342857142857138</v>
      </c>
      <c r="I4" s="15">
        <v>0.03</v>
      </c>
      <c r="J4" s="14">
        <v>0.87920000000000009</v>
      </c>
      <c r="K4" s="15">
        <v>0.02</v>
      </c>
      <c r="L4" s="16">
        <v>37.618571428571435</v>
      </c>
      <c r="M4" s="17">
        <v>0.1</v>
      </c>
      <c r="N4" s="14">
        <v>0.13594285714285714</v>
      </c>
      <c r="O4" s="15">
        <v>0.04</v>
      </c>
      <c r="P4" s="16">
        <f>SUM(F4,H4,J4,L4,N4)</f>
        <v>98.752285714285705</v>
      </c>
      <c r="Q4" s="14">
        <f t="shared" ref="Q4:Q8" si="0">((F4/55.845+H4/58.693+J4/63.546)/(L4/32.06))</f>
        <v>0.92440927049048427</v>
      </c>
    </row>
    <row r="5" spans="1:17" x14ac:dyDescent="0.3">
      <c r="A5" s="7" t="s">
        <v>38</v>
      </c>
      <c r="B5" s="8" t="s">
        <v>11</v>
      </c>
      <c r="C5" s="8">
        <v>1E-4</v>
      </c>
      <c r="D5" s="8">
        <v>1030</v>
      </c>
      <c r="E5" s="8">
        <v>2420</v>
      </c>
      <c r="F5" s="14">
        <v>54.042857142857152</v>
      </c>
      <c r="G5" s="15">
        <v>0.08</v>
      </c>
      <c r="H5" s="14">
        <v>6.3500000000000005</v>
      </c>
      <c r="I5" s="15">
        <v>0.01</v>
      </c>
      <c r="J5" s="14">
        <v>0.83975714285714276</v>
      </c>
      <c r="K5" s="15">
        <v>0.02</v>
      </c>
      <c r="L5" s="16">
        <v>37.569999999999993</v>
      </c>
      <c r="M5" s="17">
        <v>0.1</v>
      </c>
      <c r="N5" s="14" t="s">
        <v>92</v>
      </c>
      <c r="O5" s="15"/>
      <c r="P5" s="16">
        <f t="shared" ref="P5:P8" si="1">SUM(F5,H5,J5,L5,N5)</f>
        <v>98.802614285714299</v>
      </c>
      <c r="Q5" s="14">
        <f t="shared" si="0"/>
        <v>0.92940257234094348</v>
      </c>
    </row>
    <row r="6" spans="1:17" x14ac:dyDescent="0.3">
      <c r="A6" s="7" t="s">
        <v>37</v>
      </c>
      <c r="B6" s="8" t="s">
        <v>11</v>
      </c>
      <c r="C6" s="8">
        <v>1E-4</v>
      </c>
      <c r="D6" s="8">
        <v>1070</v>
      </c>
      <c r="E6" s="8">
        <v>2640</v>
      </c>
      <c r="F6" s="16">
        <v>53.877499999999998</v>
      </c>
      <c r="G6" s="17">
        <v>0.2</v>
      </c>
      <c r="H6" s="16">
        <v>6.2925000000000004</v>
      </c>
      <c r="I6" s="17">
        <v>0.2</v>
      </c>
      <c r="J6" s="14">
        <v>0.84585625000000009</v>
      </c>
      <c r="K6" s="15">
        <v>0.06</v>
      </c>
      <c r="L6" s="14">
        <v>37.638124999999995</v>
      </c>
      <c r="M6" s="15">
        <v>7.0000000000000007E-2</v>
      </c>
      <c r="N6" s="14" t="s">
        <v>92</v>
      </c>
      <c r="O6" s="15"/>
      <c r="P6" s="16">
        <f t="shared" si="1"/>
        <v>98.653981249999987</v>
      </c>
      <c r="Q6" s="14">
        <f>((F6/55.845+H6/58.693+J6/63.546)/(L6/32.06))</f>
        <v>0.92444545739759365</v>
      </c>
    </row>
    <row r="7" spans="1:17" x14ac:dyDescent="0.3">
      <c r="A7" s="7" t="s">
        <v>46</v>
      </c>
      <c r="B7" s="8" t="s">
        <v>11</v>
      </c>
      <c r="C7" s="8">
        <v>2</v>
      </c>
      <c r="D7" s="8">
        <v>1150</v>
      </c>
      <c r="E7" s="8">
        <v>120</v>
      </c>
      <c r="F7" s="14">
        <v>53.75</v>
      </c>
      <c r="G7" s="15">
        <v>0.02</v>
      </c>
      <c r="H7" s="14">
        <v>6.416363636363636</v>
      </c>
      <c r="I7" s="15">
        <v>0.01</v>
      </c>
      <c r="J7" s="14">
        <v>0.83351818181818194</v>
      </c>
      <c r="K7" s="15">
        <v>0.02</v>
      </c>
      <c r="L7" s="14">
        <v>37.719090909090909</v>
      </c>
      <c r="M7" s="15">
        <v>0.02</v>
      </c>
      <c r="N7" s="14">
        <v>0.10565454545454543</v>
      </c>
      <c r="O7" s="15">
        <v>0.01</v>
      </c>
      <c r="P7" s="16">
        <f t="shared" si="1"/>
        <v>98.82462727272727</v>
      </c>
      <c r="Q7" s="14">
        <f t="shared" si="0"/>
        <v>0.9221492361241973</v>
      </c>
    </row>
    <row r="8" spans="1:17" x14ac:dyDescent="0.3">
      <c r="A8" s="7" t="s">
        <v>51</v>
      </c>
      <c r="B8" s="8" t="s">
        <v>11</v>
      </c>
      <c r="C8" s="8">
        <v>8</v>
      </c>
      <c r="D8" s="8">
        <v>1250</v>
      </c>
      <c r="E8" s="8">
        <v>360</v>
      </c>
      <c r="F8" s="16">
        <v>52.8</v>
      </c>
      <c r="G8" s="22">
        <v>0.3</v>
      </c>
      <c r="H8" s="16">
        <v>6.3</v>
      </c>
      <c r="I8" s="22">
        <v>0.3</v>
      </c>
      <c r="J8" s="14">
        <v>0.78</v>
      </c>
      <c r="K8" s="15">
        <v>0.01</v>
      </c>
      <c r="L8" s="14">
        <v>37.4</v>
      </c>
      <c r="M8" s="15">
        <v>7.0000000000000007E-2</v>
      </c>
      <c r="N8" s="14">
        <v>0.12</v>
      </c>
      <c r="O8" s="15">
        <v>0.05</v>
      </c>
      <c r="P8" s="16">
        <f t="shared" si="1"/>
        <v>97.4</v>
      </c>
      <c r="Q8" s="14">
        <f t="shared" si="0"/>
        <v>0.91301294035539737</v>
      </c>
    </row>
    <row r="9" spans="1:17" x14ac:dyDescent="0.3">
      <c r="A9" s="7"/>
      <c r="B9" s="8"/>
      <c r="C9" s="8"/>
      <c r="D9" s="8"/>
      <c r="E9" s="8"/>
      <c r="F9" s="9"/>
      <c r="G9" s="10"/>
      <c r="H9" s="9"/>
      <c r="I9" s="10"/>
      <c r="J9" s="9"/>
      <c r="K9" s="10"/>
      <c r="L9" s="9"/>
      <c r="M9" s="10"/>
      <c r="N9" s="9"/>
      <c r="O9" s="10"/>
      <c r="P9" s="9"/>
      <c r="Q9" s="9"/>
    </row>
    <row r="10" spans="1:17" x14ac:dyDescent="0.3">
      <c r="A10" s="7" t="s">
        <v>15</v>
      </c>
      <c r="B10" s="8" t="s">
        <v>11</v>
      </c>
      <c r="C10" s="8">
        <v>1E-4</v>
      </c>
      <c r="D10" s="8">
        <v>1130</v>
      </c>
      <c r="E10" s="8">
        <v>4040</v>
      </c>
      <c r="F10" s="14">
        <v>56.667777777777779</v>
      </c>
      <c r="G10" s="15">
        <v>0.09</v>
      </c>
      <c r="H10" s="14">
        <v>3.73</v>
      </c>
      <c r="I10" s="15">
        <v>0.04</v>
      </c>
      <c r="J10" s="14">
        <v>0.25741111111111115</v>
      </c>
      <c r="K10" s="15">
        <v>0.02</v>
      </c>
      <c r="L10" s="14">
        <v>37.954444444444441</v>
      </c>
      <c r="M10" s="15">
        <v>7.0000000000000007E-2</v>
      </c>
      <c r="N10" s="14" t="s">
        <v>92</v>
      </c>
      <c r="O10" s="15"/>
      <c r="P10" s="16">
        <v>98.634711111111116</v>
      </c>
      <c r="Q10" s="14">
        <f>((F10/55.845+H10/58.693+J10/63.546)/(L10/32.06))</f>
        <v>0.91424501133065972</v>
      </c>
    </row>
    <row r="11" spans="1:17" x14ac:dyDescent="0.3">
      <c r="A11" s="7" t="s">
        <v>15</v>
      </c>
      <c r="B11" s="8" t="s">
        <v>13</v>
      </c>
      <c r="C11" s="8">
        <v>1E-4</v>
      </c>
      <c r="D11" s="8">
        <v>1130</v>
      </c>
      <c r="E11" s="8">
        <v>4040</v>
      </c>
      <c r="F11" s="14">
        <v>54.066428571428567</v>
      </c>
      <c r="G11" s="15">
        <v>0.09</v>
      </c>
      <c r="H11" s="14">
        <v>6.3199999999999994</v>
      </c>
      <c r="I11" s="15">
        <v>0.04</v>
      </c>
      <c r="J11" s="14">
        <v>0.79510714285714279</v>
      </c>
      <c r="K11" s="15">
        <v>0.03</v>
      </c>
      <c r="L11" s="14">
        <v>37.494285714285716</v>
      </c>
      <c r="M11" s="15">
        <v>0.08</v>
      </c>
      <c r="N11" s="14">
        <v>0.13992857142857143</v>
      </c>
      <c r="O11" s="15">
        <v>0.03</v>
      </c>
      <c r="P11" s="16">
        <v>98.815749999999994</v>
      </c>
      <c r="Q11" s="14">
        <f>((F11/55.845+H11/58.693+J11/63.546)/(L11/32.06))</f>
        <v>0.93060242261932746</v>
      </c>
    </row>
    <row r="12" spans="1:17" x14ac:dyDescent="0.3">
      <c r="A12" s="7" t="s">
        <v>14</v>
      </c>
      <c r="B12" s="8" t="s">
        <v>11</v>
      </c>
      <c r="C12" s="8">
        <v>8</v>
      </c>
      <c r="D12" s="8">
        <v>1405</v>
      </c>
      <c r="E12" s="8">
        <v>150</v>
      </c>
      <c r="F12" s="16">
        <v>54.102222222222224</v>
      </c>
      <c r="G12" s="17">
        <v>0.3</v>
      </c>
      <c r="H12" s="18">
        <v>6.7133333333333338</v>
      </c>
      <c r="I12" s="19">
        <v>0.3</v>
      </c>
      <c r="J12" s="14">
        <v>0.42604444444444439</v>
      </c>
      <c r="K12" s="15">
        <v>0.05</v>
      </c>
      <c r="L12" s="14">
        <v>38.116666666666667</v>
      </c>
      <c r="M12" s="15">
        <v>0.04</v>
      </c>
      <c r="N12" s="14" t="s">
        <v>92</v>
      </c>
      <c r="O12" s="15"/>
      <c r="P12" s="16">
        <v>99.438800000000001</v>
      </c>
      <c r="Q12" s="14">
        <f>((F12/55.845+H12/58.693+J12/63.546)/(L12/32.06))</f>
        <v>0.91669807504875134</v>
      </c>
    </row>
    <row r="13" spans="1:17" x14ac:dyDescent="0.3">
      <c r="A13" s="7" t="s">
        <v>14</v>
      </c>
      <c r="B13" s="8" t="s">
        <v>13</v>
      </c>
      <c r="C13" s="8">
        <v>8</v>
      </c>
      <c r="D13" s="8">
        <v>1405</v>
      </c>
      <c r="E13" s="8">
        <v>150</v>
      </c>
      <c r="F13" s="16">
        <v>50.367222222222217</v>
      </c>
      <c r="G13" s="17">
        <v>0.1</v>
      </c>
      <c r="H13" s="14">
        <v>10.159444444444444</v>
      </c>
      <c r="I13" s="15">
        <v>0.04</v>
      </c>
      <c r="J13" s="14">
        <v>0.82437777777777776</v>
      </c>
      <c r="K13" s="15">
        <v>0.01</v>
      </c>
      <c r="L13" s="14">
        <v>37.890555555555551</v>
      </c>
      <c r="M13" s="15">
        <v>0.04</v>
      </c>
      <c r="N13" s="14" t="s">
        <v>92</v>
      </c>
      <c r="O13" s="15"/>
      <c r="P13" s="16">
        <v>99.303927777777773</v>
      </c>
      <c r="Q13" s="14">
        <f>((F13/55.845+H13/58.693+J13/63.546)/(L13/32.06))</f>
        <v>0.9205617131682815</v>
      </c>
    </row>
    <row r="14" spans="1:17" x14ac:dyDescent="0.3">
      <c r="A14" s="7" t="s">
        <v>48</v>
      </c>
      <c r="B14" s="8" t="s">
        <v>11</v>
      </c>
      <c r="C14" s="8">
        <v>14</v>
      </c>
      <c r="D14" s="8">
        <v>1400</v>
      </c>
      <c r="E14" s="8">
        <v>20</v>
      </c>
      <c r="F14" s="16">
        <v>53.512999999999998</v>
      </c>
      <c r="G14" s="17">
        <v>0.2</v>
      </c>
      <c r="H14" s="16">
        <v>6.4689999999999994</v>
      </c>
      <c r="I14" s="15">
        <v>0.04</v>
      </c>
      <c r="J14" s="14">
        <v>0.82985000000000009</v>
      </c>
      <c r="K14" s="15">
        <v>0.02</v>
      </c>
      <c r="L14" s="14">
        <v>38.037999999999997</v>
      </c>
      <c r="M14" s="15">
        <v>0.1</v>
      </c>
      <c r="N14" s="14" t="s">
        <v>92</v>
      </c>
      <c r="O14" s="15"/>
      <c r="P14" s="16">
        <f>SUM(F14,H14,J14,L14,N14)</f>
        <v>98.849850000000004</v>
      </c>
      <c r="Q14" s="14">
        <f t="shared" ref="Q14" si="2">((F14/55.845+H14/58.693+J14/63.546)/(L14/32.06))</f>
        <v>0.9115482619990487</v>
      </c>
    </row>
    <row r="15" spans="1:17" x14ac:dyDescent="0.3">
      <c r="A15" s="7" t="s">
        <v>48</v>
      </c>
      <c r="B15" s="8" t="s">
        <v>35</v>
      </c>
      <c r="C15" s="8">
        <v>14</v>
      </c>
      <c r="D15" s="8">
        <v>1400</v>
      </c>
      <c r="E15" s="8">
        <v>20</v>
      </c>
      <c r="F15" s="16">
        <v>46.390000000000008</v>
      </c>
      <c r="G15" s="17">
        <v>0.2</v>
      </c>
      <c r="H15" s="14">
        <v>0.44249999999999995</v>
      </c>
      <c r="I15" s="15">
        <v>0.05</v>
      </c>
      <c r="J15" s="14">
        <v>1.9033333333333333E-2</v>
      </c>
      <c r="K15" s="15">
        <v>0.01</v>
      </c>
      <c r="L15" s="14">
        <v>52.966666666666669</v>
      </c>
      <c r="M15" s="15">
        <v>0.3</v>
      </c>
      <c r="N15" s="14" t="s">
        <v>92</v>
      </c>
      <c r="O15" s="15"/>
      <c r="P15" s="16">
        <f>SUM(F15,H15,J15,L15,N15)</f>
        <v>99.818200000000019</v>
      </c>
      <c r="Q15" s="14">
        <f t="shared" ref="Q15" si="3">((F15/55.845+H15/58.693+J15/63.546)/(L15/32.06))</f>
        <v>0.50755126875065448</v>
      </c>
    </row>
    <row r="16" spans="1:17" x14ac:dyDescent="0.3">
      <c r="A16" s="7" t="s">
        <v>49</v>
      </c>
      <c r="B16" s="8" t="s">
        <v>11</v>
      </c>
      <c r="C16" s="8">
        <v>14</v>
      </c>
      <c r="D16" s="8">
        <v>1440</v>
      </c>
      <c r="E16" s="8">
        <v>30</v>
      </c>
      <c r="F16" s="45" t="s">
        <v>73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</row>
    <row r="17" spans="1:17" x14ac:dyDescent="0.3">
      <c r="A17" s="7" t="s">
        <v>49</v>
      </c>
      <c r="B17" s="8" t="s">
        <v>35</v>
      </c>
      <c r="C17" s="8">
        <v>14</v>
      </c>
      <c r="D17" s="8">
        <v>1440</v>
      </c>
      <c r="E17" s="8">
        <v>30</v>
      </c>
      <c r="F17" s="45" t="s">
        <v>73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18" spans="1:17" x14ac:dyDescent="0.3">
      <c r="A18" s="7" t="s">
        <v>10</v>
      </c>
      <c r="B18" s="8" t="s">
        <v>11</v>
      </c>
      <c r="C18" s="8">
        <v>14</v>
      </c>
      <c r="D18" s="8">
        <v>1530</v>
      </c>
      <c r="E18" s="8">
        <v>15</v>
      </c>
      <c r="F18" s="14">
        <v>53.962727272727285</v>
      </c>
      <c r="G18" s="15">
        <v>0.06</v>
      </c>
      <c r="H18" s="14">
        <v>6.0281818181818183</v>
      </c>
      <c r="I18" s="15">
        <v>0.02</v>
      </c>
      <c r="J18" s="14">
        <v>0.71287272727272721</v>
      </c>
      <c r="K18" s="15">
        <v>0.01</v>
      </c>
      <c r="L18" s="14">
        <v>38.57</v>
      </c>
      <c r="M18" s="15">
        <v>0.09</v>
      </c>
      <c r="N18" s="14">
        <v>0.14778181818181821</v>
      </c>
      <c r="O18" s="15">
        <v>0.02</v>
      </c>
      <c r="P18" s="16">
        <v>99.421563636363643</v>
      </c>
      <c r="Q18" s="14">
        <f>((F18/55.845+H18/58.693+J18/63.546)/(L18/32.06))</f>
        <v>0.89789604039773685</v>
      </c>
    </row>
    <row r="19" spans="1:17" x14ac:dyDescent="0.3">
      <c r="A19" s="7" t="s">
        <v>10</v>
      </c>
      <c r="B19" s="8" t="s">
        <v>13</v>
      </c>
      <c r="C19" s="8">
        <v>14</v>
      </c>
      <c r="D19" s="8">
        <v>1530</v>
      </c>
      <c r="E19" s="8">
        <v>15</v>
      </c>
      <c r="F19" s="16">
        <v>48.487499999999997</v>
      </c>
      <c r="G19" s="17">
        <v>0.2</v>
      </c>
      <c r="H19" s="16">
        <v>8.6212499999999999</v>
      </c>
      <c r="I19" s="15">
        <v>0.2</v>
      </c>
      <c r="J19" s="14">
        <v>1.84375</v>
      </c>
      <c r="K19" s="15">
        <v>0.06</v>
      </c>
      <c r="L19" s="14">
        <v>39.853749999999998</v>
      </c>
      <c r="M19" s="15">
        <v>0.03</v>
      </c>
      <c r="N19" s="14">
        <v>0.41736249999999997</v>
      </c>
      <c r="O19" s="15">
        <v>0.04</v>
      </c>
      <c r="P19" s="16">
        <v>99.223612500000002</v>
      </c>
      <c r="Q19" s="14">
        <f>((F19/55.845+H19/58.693+J19/63.546)/(L19/32.06))</f>
        <v>0.83995974641989124</v>
      </c>
    </row>
    <row r="20" spans="1:17" x14ac:dyDescent="0.3">
      <c r="A20" s="7" t="s">
        <v>10</v>
      </c>
      <c r="B20" s="8" t="s">
        <v>35</v>
      </c>
      <c r="C20" s="8">
        <v>14</v>
      </c>
      <c r="D20" s="8">
        <v>1530</v>
      </c>
      <c r="E20" s="8">
        <v>15</v>
      </c>
      <c r="F20" s="16">
        <v>44.948750000000004</v>
      </c>
      <c r="G20" s="17">
        <v>0.2</v>
      </c>
      <c r="H20" s="16">
        <v>2.6312499999999996</v>
      </c>
      <c r="I20" s="15">
        <v>0.2</v>
      </c>
      <c r="J20" s="14">
        <v>0.22403750000000003</v>
      </c>
      <c r="K20" s="15">
        <v>0.05</v>
      </c>
      <c r="L20" s="16">
        <v>51.698750000000004</v>
      </c>
      <c r="M20" s="17">
        <v>0.4</v>
      </c>
      <c r="N20" s="14">
        <v>0.28142499999999998</v>
      </c>
      <c r="O20" s="15">
        <v>7.0000000000000007E-2</v>
      </c>
      <c r="P20" s="16">
        <f>SUM(F20,H20,J20,L20,N20)</f>
        <v>99.78421250000001</v>
      </c>
      <c r="Q20" s="14">
        <f>((F20/55.845+H20/58.693+J20/63.546)/(L20/32.06))</f>
        <v>0.52912085019252386</v>
      </c>
    </row>
    <row r="21" spans="1:17" x14ac:dyDescent="0.3">
      <c r="A21" s="7"/>
      <c r="B21" s="8"/>
      <c r="C21" s="8"/>
      <c r="D21" s="8"/>
      <c r="E21" s="8"/>
      <c r="F21" s="9"/>
      <c r="G21" s="10"/>
      <c r="H21" s="9"/>
      <c r="I21" s="10"/>
      <c r="J21" s="9"/>
      <c r="K21" s="10"/>
      <c r="L21" s="9"/>
      <c r="M21" s="10"/>
      <c r="N21" s="9"/>
      <c r="O21" s="10"/>
      <c r="P21" s="9"/>
      <c r="Q21" s="9"/>
    </row>
    <row r="22" spans="1:17" x14ac:dyDescent="0.3">
      <c r="A22" s="7" t="s">
        <v>34</v>
      </c>
      <c r="B22" s="8" t="s">
        <v>13</v>
      </c>
      <c r="C22" s="8">
        <v>1E-4</v>
      </c>
      <c r="D22" s="8">
        <v>1220</v>
      </c>
      <c r="E22" s="8">
        <v>1150</v>
      </c>
      <c r="F22" s="16">
        <v>52.952000000000005</v>
      </c>
      <c r="G22" s="17">
        <v>0.2</v>
      </c>
      <c r="H22" s="16">
        <v>7.0726666666666667</v>
      </c>
      <c r="I22" s="17">
        <v>0.1</v>
      </c>
      <c r="J22" s="14">
        <v>1.0078799999999999</v>
      </c>
      <c r="K22" s="15">
        <v>0.05</v>
      </c>
      <c r="L22" s="14">
        <v>37.749333333333333</v>
      </c>
      <c r="M22" s="15">
        <v>7.0000000000000007E-2</v>
      </c>
      <c r="N22" s="14">
        <v>0.15838000000000002</v>
      </c>
      <c r="O22" s="15">
        <v>0.02</v>
      </c>
      <c r="P22" s="16">
        <f t="shared" ref="P22" si="4">SUM(F22,H22,J22,L22,N22)</f>
        <v>98.940259999999995</v>
      </c>
      <c r="Q22" s="14">
        <f t="shared" ref="Q22" si="5">((F22/55.845+H22/58.693+J22/63.546)/(L22/32.06))</f>
        <v>0.92110156535488097</v>
      </c>
    </row>
    <row r="23" spans="1:17" x14ac:dyDescent="0.3">
      <c r="A23" s="7" t="s">
        <v>33</v>
      </c>
      <c r="B23" s="8" t="s">
        <v>13</v>
      </c>
      <c r="C23" s="8">
        <v>8</v>
      </c>
      <c r="D23" s="8">
        <v>1500</v>
      </c>
      <c r="E23" s="8">
        <v>90</v>
      </c>
      <c r="F23" s="14">
        <v>53.639090909090903</v>
      </c>
      <c r="G23" s="15">
        <v>0.09</v>
      </c>
      <c r="H23" s="14">
        <v>6.0681818181818183</v>
      </c>
      <c r="I23" s="15">
        <v>0.05</v>
      </c>
      <c r="J23" s="14">
        <v>0.75922727272727275</v>
      </c>
      <c r="K23" s="15">
        <v>0.02</v>
      </c>
      <c r="L23" s="14">
        <v>38.632727272727266</v>
      </c>
      <c r="M23" s="15">
        <v>0.06</v>
      </c>
      <c r="N23" s="14">
        <v>9.6754545454545482E-2</v>
      </c>
      <c r="O23" s="15">
        <v>0.02</v>
      </c>
      <c r="P23" s="16">
        <f t="shared" ref="P23" si="6">SUM(F23,H23,J23,L23,N23)</f>
        <v>99.195981818181806</v>
      </c>
      <c r="Q23" s="14">
        <f t="shared" ref="Q23" si="7">((F23/55.845+H23/58.693+J23/63.546)/(L23/32.06))</f>
        <v>0.89279977238075048</v>
      </c>
    </row>
    <row r="24" spans="1:17" x14ac:dyDescent="0.3">
      <c r="A24" s="7" t="s">
        <v>53</v>
      </c>
      <c r="B24" s="8" t="s">
        <v>13</v>
      </c>
      <c r="C24" s="8">
        <v>8</v>
      </c>
      <c r="D24" s="8">
        <v>1540</v>
      </c>
      <c r="E24" s="8">
        <v>60</v>
      </c>
      <c r="F24" s="45" t="s">
        <v>73</v>
      </c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 x14ac:dyDescent="0.3">
      <c r="A25" s="7" t="s">
        <v>54</v>
      </c>
      <c r="B25" s="8" t="s">
        <v>13</v>
      </c>
      <c r="C25" s="8">
        <v>8</v>
      </c>
      <c r="D25" s="8">
        <v>1590</v>
      </c>
      <c r="E25" s="8">
        <v>40</v>
      </c>
      <c r="F25" s="45" t="s">
        <v>73</v>
      </c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x14ac:dyDescent="0.3">
      <c r="A26" s="7" t="s">
        <v>55</v>
      </c>
      <c r="B26" s="8" t="s">
        <v>13</v>
      </c>
      <c r="C26" s="8">
        <v>14</v>
      </c>
      <c r="D26" s="8">
        <v>1540</v>
      </c>
      <c r="E26" s="8">
        <v>60</v>
      </c>
      <c r="F26" s="9">
        <v>53.8</v>
      </c>
      <c r="G26" s="10">
        <v>0.1</v>
      </c>
      <c r="H26" s="9">
        <v>6.49</v>
      </c>
      <c r="I26" s="10">
        <v>0.03</v>
      </c>
      <c r="J26" s="9">
        <v>0.82</v>
      </c>
      <c r="K26" s="10">
        <v>0.01</v>
      </c>
      <c r="L26" s="16">
        <v>38</v>
      </c>
      <c r="M26" s="10">
        <v>0.1</v>
      </c>
      <c r="N26" s="9" t="s">
        <v>92</v>
      </c>
      <c r="O26" s="10"/>
      <c r="P26" s="16">
        <f t="shared" ref="P26" si="8">SUM(F26,H26,J26,L26,N26)</f>
        <v>99.11</v>
      </c>
      <c r="Q26" s="14">
        <f t="shared" ref="Q26" si="9">((F26/55.845+H26/58.693+J26/63.546)/(L26/32.06))</f>
        <v>0.91696678208063964</v>
      </c>
    </row>
    <row r="27" spans="1:17" ht="15" thickBot="1" x14ac:dyDescent="0.35">
      <c r="A27" s="7" t="s">
        <v>55</v>
      </c>
      <c r="B27" s="8" t="s">
        <v>35</v>
      </c>
      <c r="C27" s="8">
        <v>14</v>
      </c>
      <c r="D27" s="8">
        <v>1540</v>
      </c>
      <c r="E27" s="8">
        <v>60</v>
      </c>
      <c r="F27" s="9">
        <v>46.9</v>
      </c>
      <c r="G27" s="10">
        <v>0.2</v>
      </c>
      <c r="H27" s="9">
        <v>0.37</v>
      </c>
      <c r="I27" s="10">
        <v>0.05</v>
      </c>
      <c r="J27" s="9">
        <v>0.04</v>
      </c>
      <c r="K27" s="10">
        <v>0.02</v>
      </c>
      <c r="L27" s="9">
        <v>53.3</v>
      </c>
      <c r="M27" s="10">
        <v>0.1</v>
      </c>
      <c r="N27" s="9">
        <v>0.17</v>
      </c>
      <c r="O27" s="10">
        <v>0.03</v>
      </c>
      <c r="P27" s="16">
        <f t="shared" ref="P27" si="10">SUM(F27,H27,J27,L27,N27)</f>
        <v>100.77999999999999</v>
      </c>
      <c r="Q27" s="14">
        <f t="shared" ref="Q27" si="11">((F27/55.845+H27/58.693+J27/63.546)/(L27/32.06))</f>
        <v>0.50932571214447075</v>
      </c>
    </row>
    <row r="28" spans="1:17" x14ac:dyDescent="0.3">
      <c r="A28" s="46" t="s">
        <v>19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</row>
    <row r="29" spans="1:17" x14ac:dyDescent="0.3">
      <c r="A29" s="7" t="s">
        <v>36</v>
      </c>
      <c r="B29" s="8" t="s">
        <v>11</v>
      </c>
      <c r="C29" s="8">
        <v>1E-4</v>
      </c>
      <c r="D29" s="8">
        <v>950</v>
      </c>
      <c r="E29" s="8">
        <v>5670</v>
      </c>
      <c r="F29" s="16">
        <v>35.1</v>
      </c>
      <c r="G29" s="17">
        <v>0.2</v>
      </c>
      <c r="H29" s="16">
        <v>27.1</v>
      </c>
      <c r="I29" s="17">
        <v>0.2</v>
      </c>
      <c r="J29" s="14">
        <v>0.92</v>
      </c>
      <c r="K29" s="15">
        <v>0.03</v>
      </c>
      <c r="L29" s="14">
        <v>36.4</v>
      </c>
      <c r="M29" s="15">
        <v>0.1</v>
      </c>
      <c r="N29" s="14">
        <v>0.12</v>
      </c>
      <c r="O29" s="15">
        <v>0.04</v>
      </c>
      <c r="P29" s="16">
        <f>SUM(F29,H29,J29,L29,N29)</f>
        <v>99.640000000000015</v>
      </c>
      <c r="Q29" s="14">
        <f>((F29/55.845+H29/58.693+J29/63.546)/(L29/32.06))</f>
        <v>0.97301012317153246</v>
      </c>
    </row>
    <row r="30" spans="1:17" x14ac:dyDescent="0.3">
      <c r="A30" s="7" t="s">
        <v>41</v>
      </c>
      <c r="B30" s="8" t="s">
        <v>11</v>
      </c>
      <c r="C30" s="8">
        <v>1E-4</v>
      </c>
      <c r="D30" s="8">
        <v>970</v>
      </c>
      <c r="E30" s="8">
        <v>2540</v>
      </c>
      <c r="F30" s="14">
        <v>35.36</v>
      </c>
      <c r="G30" s="15">
        <v>7.0000000000000007E-2</v>
      </c>
      <c r="H30" s="14">
        <v>25.497499999999999</v>
      </c>
      <c r="I30" s="15">
        <v>0.05</v>
      </c>
      <c r="J30" s="14">
        <v>0.83993749999999989</v>
      </c>
      <c r="K30" s="15">
        <v>0.01</v>
      </c>
      <c r="L30" s="14">
        <v>37.279999999999994</v>
      </c>
      <c r="M30" s="15">
        <v>0.05</v>
      </c>
      <c r="N30" s="14">
        <v>0.16022499999999998</v>
      </c>
      <c r="O30" s="15">
        <v>0.02</v>
      </c>
      <c r="P30" s="16">
        <f>SUM(F30,H30,J30,L30,N30)</f>
        <v>99.13766249999999</v>
      </c>
      <c r="Q30" s="14">
        <f>((F30/55.845+H30/58.693+J30/63.546)/(L30/32.06))</f>
        <v>0.9294823458829844</v>
      </c>
    </row>
    <row r="31" spans="1:17" x14ac:dyDescent="0.3">
      <c r="A31" s="7" t="s">
        <v>42</v>
      </c>
      <c r="B31" s="8" t="s">
        <v>11</v>
      </c>
      <c r="C31" s="8">
        <v>1E-4</v>
      </c>
      <c r="D31" s="8">
        <v>1007</v>
      </c>
      <c r="E31" s="8">
        <v>4020</v>
      </c>
      <c r="F31" s="16">
        <v>35.543999999999997</v>
      </c>
      <c r="G31" s="17">
        <v>0.2</v>
      </c>
      <c r="H31" s="16">
        <v>26.170000000000005</v>
      </c>
      <c r="I31" s="17">
        <v>0.3</v>
      </c>
      <c r="J31" s="14">
        <v>0.73019999999999985</v>
      </c>
      <c r="K31" s="15">
        <v>0.02</v>
      </c>
      <c r="L31" s="14">
        <v>36.793000000000006</v>
      </c>
      <c r="M31" s="15">
        <v>0.06</v>
      </c>
      <c r="N31" s="14" t="s">
        <v>92</v>
      </c>
      <c r="O31" s="15"/>
      <c r="P31" s="16">
        <f>SUM(F31,H31,J31,L31,N31)</f>
        <v>99.237200000000001</v>
      </c>
      <c r="Q31" s="14">
        <f>((F31/55.845+H31/58.693+J31/63.546)/(L31/32.06))</f>
        <v>0.95313540455502788</v>
      </c>
    </row>
    <row r="32" spans="1:17" x14ac:dyDescent="0.3">
      <c r="A32" s="7" t="s">
        <v>47</v>
      </c>
      <c r="B32" s="8" t="s">
        <v>11</v>
      </c>
      <c r="C32" s="8">
        <v>2</v>
      </c>
      <c r="D32" s="8">
        <v>1060</v>
      </c>
      <c r="E32" s="8">
        <v>70</v>
      </c>
      <c r="F32" s="14">
        <v>35.201666666666668</v>
      </c>
      <c r="G32" s="15">
        <v>7.0000000000000007E-2</v>
      </c>
      <c r="H32" s="14">
        <v>26.959166666666665</v>
      </c>
      <c r="I32" s="15">
        <v>0.02</v>
      </c>
      <c r="J32" s="14">
        <v>0.87473333333333336</v>
      </c>
      <c r="K32" s="15">
        <v>0.01</v>
      </c>
      <c r="L32" s="14">
        <v>36.205000000000005</v>
      </c>
      <c r="M32" s="15">
        <v>0.06</v>
      </c>
      <c r="N32" s="14">
        <v>0.11304166666666669</v>
      </c>
      <c r="O32" s="15">
        <v>0.02</v>
      </c>
      <c r="P32" s="16">
        <f>SUM(F32,H32,J32,L32,N32)</f>
        <v>99.353608333333327</v>
      </c>
      <c r="Q32" s="14">
        <f>((F32/55.845+H32/58.693+J32/63.546)/(L32/32.06))</f>
        <v>0.97710727070551773</v>
      </c>
    </row>
    <row r="33" spans="1:17" ht="15" customHeight="1" x14ac:dyDescent="0.3">
      <c r="A33" s="7" t="s">
        <v>59</v>
      </c>
      <c r="B33" s="8" t="s">
        <v>11</v>
      </c>
      <c r="C33" s="8">
        <v>8</v>
      </c>
      <c r="D33" s="8">
        <v>1235</v>
      </c>
      <c r="E33" s="8">
        <v>90</v>
      </c>
      <c r="F33" s="45" t="s">
        <v>73</v>
      </c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1:17" x14ac:dyDescent="0.3">
      <c r="A34" s="7"/>
      <c r="B34" s="8"/>
      <c r="C34" s="8"/>
      <c r="D34" s="8"/>
      <c r="E34" s="8"/>
      <c r="F34" s="9"/>
      <c r="G34" s="10"/>
      <c r="H34" s="9"/>
      <c r="I34" s="10"/>
      <c r="J34" s="9"/>
      <c r="K34" s="10"/>
      <c r="L34" s="9"/>
      <c r="M34" s="10"/>
      <c r="N34" s="9"/>
      <c r="O34" s="10"/>
      <c r="P34" s="9"/>
      <c r="Q34" s="9"/>
    </row>
    <row r="35" spans="1:17" x14ac:dyDescent="0.3">
      <c r="A35" s="7" t="s">
        <v>17</v>
      </c>
      <c r="B35" s="8" t="s">
        <v>11</v>
      </c>
      <c r="C35" s="8">
        <v>1E-4</v>
      </c>
      <c r="D35" s="8">
        <v>1030</v>
      </c>
      <c r="E35" s="8">
        <v>2420</v>
      </c>
      <c r="F35" s="14">
        <v>39.19</v>
      </c>
      <c r="G35" s="15">
        <v>0.02</v>
      </c>
      <c r="H35" s="14">
        <v>22.272500000000001</v>
      </c>
      <c r="I35" s="15">
        <v>0.03</v>
      </c>
      <c r="J35" s="14">
        <v>0.40728749999999991</v>
      </c>
      <c r="K35" s="15">
        <v>0.01</v>
      </c>
      <c r="L35" s="14">
        <v>37.157499999999999</v>
      </c>
      <c r="M35" s="15">
        <v>0.02</v>
      </c>
      <c r="N35" s="14">
        <v>0.1230125</v>
      </c>
      <c r="O35" s="15">
        <v>0.01</v>
      </c>
      <c r="P35" s="16">
        <f t="shared" ref="P35:P37" si="12">SUM(F35,H35,J35,L35,N35)</f>
        <v>99.150300000000001</v>
      </c>
      <c r="Q35" s="14">
        <f t="shared" ref="Q35:Q38" si="13">((F35/55.845+H35/58.693+J35/63.546)/(L35/32.06))</f>
        <v>0.93843733289909759</v>
      </c>
    </row>
    <row r="36" spans="1:17" x14ac:dyDescent="0.3">
      <c r="A36" s="7" t="s">
        <v>17</v>
      </c>
      <c r="B36" s="8" t="s">
        <v>13</v>
      </c>
      <c r="C36" s="8">
        <v>1E-4</v>
      </c>
      <c r="D36" s="8">
        <v>1030</v>
      </c>
      <c r="E36" s="8">
        <v>2420</v>
      </c>
      <c r="F36" s="16">
        <v>36.054545454545455</v>
      </c>
      <c r="G36" s="17">
        <v>0.1</v>
      </c>
      <c r="H36" s="16">
        <v>25.588181818181816</v>
      </c>
      <c r="I36" s="17">
        <v>0.1</v>
      </c>
      <c r="J36" s="14">
        <v>0.82459090909090904</v>
      </c>
      <c r="K36" s="15">
        <v>0.02</v>
      </c>
      <c r="L36" s="14">
        <v>36.738181818181822</v>
      </c>
      <c r="M36" s="15">
        <v>0.03</v>
      </c>
      <c r="N36" s="14">
        <v>0.12187272727272726</v>
      </c>
      <c r="O36" s="15">
        <v>0.01</v>
      </c>
      <c r="P36" s="16">
        <f t="shared" si="12"/>
        <v>99.327372727272731</v>
      </c>
      <c r="Q36" s="14">
        <f t="shared" si="13"/>
        <v>0.95518127824262655</v>
      </c>
    </row>
    <row r="37" spans="1:17" x14ac:dyDescent="0.3">
      <c r="A37" s="7" t="s">
        <v>18</v>
      </c>
      <c r="B37" s="8" t="s">
        <v>11</v>
      </c>
      <c r="C37" s="8">
        <v>2</v>
      </c>
      <c r="D37" s="8">
        <v>1120</v>
      </c>
      <c r="E37" s="8">
        <v>30</v>
      </c>
      <c r="F37" s="16">
        <v>37.424999999999997</v>
      </c>
      <c r="G37" s="17">
        <v>0.09</v>
      </c>
      <c r="H37" s="16">
        <v>24.991999999999997</v>
      </c>
      <c r="I37" s="17">
        <v>7.0000000000000007E-2</v>
      </c>
      <c r="J37" s="14">
        <v>0.65285000000000004</v>
      </c>
      <c r="K37" s="15">
        <v>0.02</v>
      </c>
      <c r="L37" s="14">
        <v>36.307000000000002</v>
      </c>
      <c r="M37" s="15">
        <v>0.08</v>
      </c>
      <c r="N37" s="14" t="s">
        <v>92</v>
      </c>
      <c r="O37" s="15"/>
      <c r="P37" s="16">
        <f t="shared" si="12"/>
        <v>99.37684999999999</v>
      </c>
      <c r="Q37" s="14">
        <f t="shared" si="13"/>
        <v>0.97683880784615762</v>
      </c>
    </row>
    <row r="38" spans="1:17" x14ac:dyDescent="0.3">
      <c r="A38" s="7" t="s">
        <v>18</v>
      </c>
      <c r="B38" s="8" t="s">
        <v>13</v>
      </c>
      <c r="C38" s="8">
        <v>2</v>
      </c>
      <c r="D38" s="8">
        <v>1120</v>
      </c>
      <c r="E38" s="8">
        <v>30</v>
      </c>
      <c r="F38" s="16">
        <v>30.978571428571428</v>
      </c>
      <c r="G38" s="17">
        <v>0.9</v>
      </c>
      <c r="H38" s="20">
        <v>31.890000000000004</v>
      </c>
      <c r="I38" s="21">
        <v>1</v>
      </c>
      <c r="J38" s="16">
        <v>1.2093714285714285</v>
      </c>
      <c r="K38" s="17">
        <v>0.2</v>
      </c>
      <c r="L38" s="16">
        <v>34.847142857142856</v>
      </c>
      <c r="M38" s="17">
        <v>0.3</v>
      </c>
      <c r="N38" s="14">
        <v>7.2171428571428581E-2</v>
      </c>
      <c r="O38" s="15">
        <v>0.04</v>
      </c>
      <c r="P38" s="16">
        <f>SUM(F38,H38,J38,L38,N38)</f>
        <v>98.997257142857137</v>
      </c>
      <c r="Q38" s="14">
        <f t="shared" si="13"/>
        <v>1.0277441160626417</v>
      </c>
    </row>
    <row r="39" spans="1:17" x14ac:dyDescent="0.3">
      <c r="A39" s="7" t="s">
        <v>21</v>
      </c>
      <c r="B39" s="8" t="s">
        <v>11</v>
      </c>
      <c r="C39" s="8">
        <v>8</v>
      </c>
      <c r="D39" s="8">
        <v>1270</v>
      </c>
      <c r="E39" s="8">
        <v>60</v>
      </c>
      <c r="F39" s="47" t="s">
        <v>61</v>
      </c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x14ac:dyDescent="0.3">
      <c r="A40" s="7" t="s">
        <v>21</v>
      </c>
      <c r="B40" s="8" t="s">
        <v>13</v>
      </c>
      <c r="C40" s="8">
        <v>8</v>
      </c>
      <c r="D40" s="8">
        <v>1270</v>
      </c>
      <c r="E40" s="8">
        <v>60</v>
      </c>
      <c r="F40" s="47" t="s">
        <v>61</v>
      </c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1:17" x14ac:dyDescent="0.3">
      <c r="A41" s="7" t="s">
        <v>16</v>
      </c>
      <c r="B41" s="8" t="s">
        <v>11</v>
      </c>
      <c r="C41" s="8">
        <v>8</v>
      </c>
      <c r="D41" s="8">
        <v>1355</v>
      </c>
      <c r="E41" s="8">
        <v>60</v>
      </c>
      <c r="F41" s="20">
        <v>38.848333333333336</v>
      </c>
      <c r="G41" s="21">
        <v>1</v>
      </c>
      <c r="H41" s="20">
        <v>21.984999999999996</v>
      </c>
      <c r="I41" s="21">
        <v>1</v>
      </c>
      <c r="J41" s="14">
        <v>0.48983333333333334</v>
      </c>
      <c r="K41" s="15">
        <v>0.1</v>
      </c>
      <c r="L41" s="16">
        <v>37.606666666666662</v>
      </c>
      <c r="M41" s="17">
        <v>0.1</v>
      </c>
      <c r="N41" s="14" t="s">
        <v>92</v>
      </c>
      <c r="O41" s="15"/>
      <c r="P41" s="16">
        <f>SUM(F41,H41,J41,L41,N41)</f>
        <v>98.929833333333335</v>
      </c>
      <c r="Q41" s="14">
        <f>((F41/55.845+H41/58.693+J41/63.546)/(L41/32.06))</f>
        <v>0.91894456990684614</v>
      </c>
    </row>
    <row r="42" spans="1:17" x14ac:dyDescent="0.3">
      <c r="A42" s="7" t="s">
        <v>16</v>
      </c>
      <c r="B42" s="8" t="s">
        <v>13</v>
      </c>
      <c r="C42" s="8">
        <v>8</v>
      </c>
      <c r="D42" s="8">
        <v>1355</v>
      </c>
      <c r="E42" s="8">
        <v>60</v>
      </c>
      <c r="F42" s="14">
        <v>34.841111111111118</v>
      </c>
      <c r="G42" s="15">
        <v>0.1</v>
      </c>
      <c r="H42" s="14">
        <v>26.346666666666671</v>
      </c>
      <c r="I42" s="15">
        <v>0.1</v>
      </c>
      <c r="J42" s="14">
        <v>0.83538888888888896</v>
      </c>
      <c r="K42" s="15">
        <v>0.01</v>
      </c>
      <c r="L42" s="16">
        <v>37.362222222222229</v>
      </c>
      <c r="M42" s="17">
        <v>0.1</v>
      </c>
      <c r="N42" s="14" t="s">
        <v>92</v>
      </c>
      <c r="O42" s="15"/>
      <c r="P42" s="16">
        <f>SUM(F42,H42,J42,L42,N42)</f>
        <v>99.385388888888912</v>
      </c>
      <c r="Q42" s="14">
        <f>((F42/55.845+H42/58.693+J42/63.546)/(L42/32.06))</f>
        <v>0.93181718365953914</v>
      </c>
    </row>
    <row r="43" spans="1:17" x14ac:dyDescent="0.3">
      <c r="A43" s="7" t="s">
        <v>48</v>
      </c>
      <c r="B43" s="8" t="s">
        <v>11</v>
      </c>
      <c r="C43" s="8">
        <v>14</v>
      </c>
      <c r="D43" s="8">
        <v>1400</v>
      </c>
      <c r="E43" s="8">
        <v>20</v>
      </c>
      <c r="F43" s="14">
        <v>36.227999999999994</v>
      </c>
      <c r="G43" s="15">
        <v>0.06</v>
      </c>
      <c r="H43" s="14">
        <v>25.014000000000003</v>
      </c>
      <c r="I43" s="15">
        <v>0.05</v>
      </c>
      <c r="J43" s="14">
        <v>0.66173999999999999</v>
      </c>
      <c r="K43" s="15">
        <v>0.01</v>
      </c>
      <c r="L43" s="14">
        <v>37.298999999999999</v>
      </c>
      <c r="M43" s="15">
        <v>0.03</v>
      </c>
      <c r="N43" s="14">
        <v>0.12545000000000001</v>
      </c>
      <c r="O43" s="10">
        <v>0.01</v>
      </c>
      <c r="P43" s="16">
        <f>SUM(F43,H43,J43,L43,N43)</f>
        <v>99.328190000000006</v>
      </c>
      <c r="Q43" s="14">
        <f>((F43/55.845+H43/58.693+J43/63.546)/(L43/32.06))</f>
        <v>0.93287767298686075</v>
      </c>
    </row>
    <row r="44" spans="1:17" x14ac:dyDescent="0.3">
      <c r="A44" s="7" t="s">
        <v>48</v>
      </c>
      <c r="B44" s="8" t="s">
        <v>13</v>
      </c>
      <c r="C44" s="8">
        <v>14</v>
      </c>
      <c r="D44" s="8">
        <v>1400</v>
      </c>
      <c r="E44" s="8">
        <v>20</v>
      </c>
      <c r="F44" s="45" t="s">
        <v>50</v>
      </c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17" x14ac:dyDescent="0.3">
      <c r="A45" s="7"/>
      <c r="B45" s="8"/>
      <c r="C45" s="8"/>
      <c r="D45" s="8"/>
      <c r="E45" s="8"/>
      <c r="F45" s="9"/>
      <c r="G45" s="10"/>
      <c r="H45" s="9"/>
      <c r="I45" s="10"/>
      <c r="J45" s="9"/>
      <c r="K45" s="10"/>
      <c r="L45" s="9"/>
      <c r="M45" s="10"/>
      <c r="N45" s="9"/>
      <c r="O45" s="10"/>
      <c r="P45" s="9"/>
      <c r="Q45" s="9"/>
    </row>
    <row r="46" spans="1:17" x14ac:dyDescent="0.3">
      <c r="A46" s="7" t="s">
        <v>40</v>
      </c>
      <c r="B46" s="8" t="s">
        <v>13</v>
      </c>
      <c r="C46" s="8">
        <v>1E-4</v>
      </c>
      <c r="D46" s="8">
        <v>1070</v>
      </c>
      <c r="E46" s="8">
        <v>2640</v>
      </c>
      <c r="F46" s="16">
        <v>36.491666666666667</v>
      </c>
      <c r="G46" s="17">
        <v>0.4</v>
      </c>
      <c r="H46" s="16">
        <v>25.44166666666667</v>
      </c>
      <c r="I46" s="17">
        <v>0.4</v>
      </c>
      <c r="J46" s="14">
        <v>0.79658333333333331</v>
      </c>
      <c r="K46" s="15">
        <v>0.05</v>
      </c>
      <c r="L46" s="16">
        <v>36.437222222222211</v>
      </c>
      <c r="M46" s="17">
        <v>0.06</v>
      </c>
      <c r="N46" s="14" t="s">
        <v>92</v>
      </c>
      <c r="O46" s="10"/>
      <c r="P46" s="16">
        <f>SUM(F46,H46,J46,L46,N46)</f>
        <v>99.167138888888871</v>
      </c>
      <c r="Q46" s="14">
        <f t="shared" ref="Q46" si="14">((F46/55.845+H46/58.693+J46/63.546)/(L46/32.06))</f>
        <v>0.96737364262896175</v>
      </c>
    </row>
    <row r="47" spans="1:17" x14ac:dyDescent="0.3">
      <c r="A47" s="7" t="s">
        <v>31</v>
      </c>
      <c r="B47" s="8" t="s">
        <v>13</v>
      </c>
      <c r="C47" s="8">
        <v>1E-4</v>
      </c>
      <c r="D47" s="8">
        <v>1220</v>
      </c>
      <c r="E47" s="8">
        <v>1150</v>
      </c>
      <c r="F47" s="16">
        <v>35.099333333333327</v>
      </c>
      <c r="G47" s="17">
        <v>0.2</v>
      </c>
      <c r="H47" s="16">
        <v>27.136000000000003</v>
      </c>
      <c r="I47" s="17">
        <v>0.2</v>
      </c>
      <c r="J47" s="14">
        <v>0.92474666666666672</v>
      </c>
      <c r="K47" s="15">
        <v>0.03</v>
      </c>
      <c r="L47" s="16">
        <v>36.417333333333339</v>
      </c>
      <c r="M47" s="17">
        <v>0.1</v>
      </c>
      <c r="N47" s="14">
        <v>0.11853333333333334</v>
      </c>
      <c r="O47" s="10">
        <v>0.04</v>
      </c>
      <c r="P47" s="16">
        <f>SUM(F47,H47,J47,L47,N47)</f>
        <v>99.695946666666671</v>
      </c>
      <c r="Q47" s="14">
        <f>((F47/55.845+H47/58.693+J47/63.546)/(L47/32.06))</f>
        <v>0.9731422276175884</v>
      </c>
    </row>
    <row r="48" spans="1:17" x14ac:dyDescent="0.3">
      <c r="A48" s="7" t="s">
        <v>65</v>
      </c>
      <c r="B48" s="8" t="s">
        <v>13</v>
      </c>
      <c r="C48" s="8">
        <v>2</v>
      </c>
      <c r="D48" s="8">
        <v>1190</v>
      </c>
      <c r="E48" s="8">
        <v>120</v>
      </c>
      <c r="F48" s="45" t="s">
        <v>73</v>
      </c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  <row r="49" spans="1:17" x14ac:dyDescent="0.3">
      <c r="A49" s="7" t="s">
        <v>68</v>
      </c>
      <c r="B49" s="8" t="s">
        <v>13</v>
      </c>
      <c r="C49" s="8">
        <v>8</v>
      </c>
      <c r="D49" s="8">
        <v>1390</v>
      </c>
      <c r="E49" s="8">
        <v>60</v>
      </c>
      <c r="F49" s="45" t="s">
        <v>73</v>
      </c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1:17" x14ac:dyDescent="0.3">
      <c r="A50" s="7" t="s">
        <v>66</v>
      </c>
      <c r="B50" s="8" t="s">
        <v>13</v>
      </c>
      <c r="C50" s="8">
        <v>8</v>
      </c>
      <c r="D50" s="8">
        <v>1420</v>
      </c>
      <c r="E50" s="8">
        <v>120</v>
      </c>
      <c r="F50" s="45" t="s">
        <v>73</v>
      </c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x14ac:dyDescent="0.3">
      <c r="A51" s="7" t="s">
        <v>14</v>
      </c>
      <c r="B51" s="8" t="s">
        <v>13</v>
      </c>
      <c r="C51" s="8">
        <v>8</v>
      </c>
      <c r="D51" s="8">
        <v>1405</v>
      </c>
      <c r="E51" s="8">
        <v>150</v>
      </c>
      <c r="F51" s="16">
        <v>39</v>
      </c>
      <c r="G51" s="17">
        <v>0.1</v>
      </c>
      <c r="H51" s="14">
        <v>23.13</v>
      </c>
      <c r="I51" s="15">
        <v>0.04</v>
      </c>
      <c r="J51" s="14">
        <v>0.76</v>
      </c>
      <c r="K51" s="15">
        <v>0.02</v>
      </c>
      <c r="L51" s="14">
        <v>36.44</v>
      </c>
      <c r="M51" s="15">
        <v>0.05</v>
      </c>
      <c r="N51" s="14">
        <v>0.12</v>
      </c>
      <c r="O51" s="10">
        <v>0.03</v>
      </c>
      <c r="P51" s="16">
        <f>SUM(F51,H51,J51,L51,N51)</f>
        <v>99.449999999999989</v>
      </c>
      <c r="Q51" s="14">
        <f>((F51/55.845+H51/58.693+J51/63.546)/(L51/32.06))</f>
        <v>0.97165893385418289</v>
      </c>
    </row>
    <row r="52" spans="1:17" x14ac:dyDescent="0.3">
      <c r="A52" s="7" t="s">
        <v>70</v>
      </c>
      <c r="B52" s="8" t="s">
        <v>13</v>
      </c>
      <c r="C52" s="8">
        <v>14</v>
      </c>
      <c r="D52" s="8">
        <v>1480</v>
      </c>
      <c r="E52" s="8">
        <v>60</v>
      </c>
      <c r="F52" s="14">
        <v>34.734666666666662</v>
      </c>
      <c r="G52" s="15">
        <v>7.0000000000000007E-2</v>
      </c>
      <c r="H52" s="14">
        <v>26.713999999999999</v>
      </c>
      <c r="I52" s="15">
        <v>0.08</v>
      </c>
      <c r="J52" s="14">
        <v>0.87018000000000006</v>
      </c>
      <c r="K52" s="15">
        <v>0.02</v>
      </c>
      <c r="L52" s="14">
        <v>36.983333333333334</v>
      </c>
      <c r="M52" s="15">
        <v>7.0000000000000007E-2</v>
      </c>
      <c r="N52" s="14">
        <v>0.14760666666666664</v>
      </c>
      <c r="O52" s="10">
        <v>0.01</v>
      </c>
      <c r="P52" s="16">
        <f>SUM(F52,H52,J52,L52,N52)</f>
        <v>99.449786666666654</v>
      </c>
      <c r="Q52" s="14">
        <f>((F52/55.845+H52/58.693+J52/63.546)/(L52/32.06))</f>
        <v>0.94561119538669114</v>
      </c>
    </row>
    <row r="53" spans="1:17" ht="15" thickBot="1" x14ac:dyDescent="0.35">
      <c r="A53" s="7" t="s">
        <v>70</v>
      </c>
      <c r="B53" s="8" t="s">
        <v>35</v>
      </c>
      <c r="C53" s="8">
        <v>14</v>
      </c>
      <c r="D53" s="8">
        <v>1480</v>
      </c>
      <c r="E53" s="8">
        <v>60</v>
      </c>
      <c r="F53" s="45" t="s">
        <v>69</v>
      </c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  <row r="54" spans="1:17" x14ac:dyDescent="0.3">
      <c r="A54" s="46" t="s">
        <v>20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x14ac:dyDescent="0.3">
      <c r="A55" s="23" t="s">
        <v>28</v>
      </c>
      <c r="B55" s="24" t="s">
        <v>11</v>
      </c>
      <c r="C55" s="24">
        <v>1E-4</v>
      </c>
      <c r="D55" s="24">
        <v>920</v>
      </c>
      <c r="E55" s="24">
        <v>4050</v>
      </c>
      <c r="F55" s="25">
        <v>45.352000000000004</v>
      </c>
      <c r="G55" s="26">
        <v>0.06</v>
      </c>
      <c r="H55" s="25">
        <v>17.335999999999999</v>
      </c>
      <c r="I55" s="26">
        <v>0.04</v>
      </c>
      <c r="J55" s="25">
        <v>0.27416999999999991</v>
      </c>
      <c r="K55" s="26">
        <v>0.01</v>
      </c>
      <c r="L55" s="25">
        <v>35.789000000000001</v>
      </c>
      <c r="M55" s="26">
        <v>7.0000000000000007E-2</v>
      </c>
      <c r="N55" s="25">
        <v>0.26432</v>
      </c>
      <c r="O55" s="26">
        <v>0.03</v>
      </c>
      <c r="P55" s="27">
        <v>99.01549</v>
      </c>
      <c r="Q55" s="14">
        <f t="shared" ref="Q55:Q56" si="15">((F55/55.845+H55/58.693+J55/63.546)/(L55/32.06))</f>
        <v>0.99594531620202442</v>
      </c>
    </row>
    <row r="56" spans="1:17" x14ac:dyDescent="0.3">
      <c r="A56" s="23" t="s">
        <v>28</v>
      </c>
      <c r="B56" s="24" t="s">
        <v>29</v>
      </c>
      <c r="C56" s="24">
        <v>1E-4</v>
      </c>
      <c r="D56" s="24">
        <v>920</v>
      </c>
      <c r="E56" s="24">
        <v>4050</v>
      </c>
      <c r="F56" s="43">
        <v>23.004999999999999</v>
      </c>
      <c r="G56" s="44">
        <v>1</v>
      </c>
      <c r="H56" s="27">
        <v>43.177499999999995</v>
      </c>
      <c r="I56" s="28">
        <v>0.9</v>
      </c>
      <c r="J56" s="27">
        <v>3.0100000000000002</v>
      </c>
      <c r="K56" s="28">
        <v>0.5</v>
      </c>
      <c r="L56" s="25">
        <v>29.585000000000001</v>
      </c>
      <c r="M56" s="26">
        <v>0.03</v>
      </c>
      <c r="N56" s="25">
        <v>0.94127500000000008</v>
      </c>
      <c r="O56" s="26">
        <v>0.06</v>
      </c>
      <c r="P56" s="27">
        <v>99.718775000000008</v>
      </c>
      <c r="Q56" s="14">
        <f t="shared" si="15"/>
        <v>1.2949280982808991</v>
      </c>
    </row>
    <row r="57" spans="1:17" x14ac:dyDescent="0.3">
      <c r="A57" s="23" t="s">
        <v>60</v>
      </c>
      <c r="B57" s="24" t="s">
        <v>11</v>
      </c>
      <c r="C57" s="24">
        <v>1E-4</v>
      </c>
      <c r="D57" s="24">
        <v>950</v>
      </c>
      <c r="E57" s="24">
        <v>5670</v>
      </c>
      <c r="F57" s="27">
        <v>40.9</v>
      </c>
      <c r="G57" s="28">
        <v>0.4</v>
      </c>
      <c r="H57" s="27">
        <v>24.1</v>
      </c>
      <c r="I57" s="28">
        <v>0.4</v>
      </c>
      <c r="J57" s="25">
        <v>0.67</v>
      </c>
      <c r="K57" s="26">
        <v>0.02</v>
      </c>
      <c r="L57" s="25">
        <v>33.93</v>
      </c>
      <c r="M57" s="26">
        <v>0.09</v>
      </c>
      <c r="N57" s="25">
        <v>0.14000000000000001</v>
      </c>
      <c r="O57" s="26">
        <v>0.01</v>
      </c>
      <c r="P57" s="27">
        <f t="shared" ref="P57" si="16">SUM(F57,H57,J57,L57,N57)</f>
        <v>99.74</v>
      </c>
      <c r="Q57" s="14">
        <f>((F57/55.845+H57/58.693+J57/63.546)/(L57/32.06))</f>
        <v>1.0899634332982457</v>
      </c>
    </row>
    <row r="58" spans="1:17" x14ac:dyDescent="0.3">
      <c r="A58" s="23" t="s">
        <v>59</v>
      </c>
      <c r="B58" s="24" t="s">
        <v>11</v>
      </c>
      <c r="C58" s="24">
        <v>8</v>
      </c>
      <c r="D58" s="24">
        <v>1235</v>
      </c>
      <c r="E58" s="24">
        <v>90</v>
      </c>
      <c r="F58" s="45" t="s">
        <v>73</v>
      </c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x14ac:dyDescent="0.3">
      <c r="A59" s="7"/>
      <c r="B59" s="8"/>
      <c r="C59" s="8"/>
      <c r="D59" s="8"/>
      <c r="E59" s="8"/>
      <c r="F59" s="16"/>
      <c r="G59" s="17"/>
      <c r="H59" s="16"/>
      <c r="I59" s="17"/>
      <c r="J59" s="14"/>
      <c r="K59" s="15"/>
      <c r="L59" s="16"/>
      <c r="M59" s="17"/>
      <c r="N59" s="14"/>
      <c r="O59" s="15"/>
      <c r="P59" s="27"/>
      <c r="Q59" s="14"/>
    </row>
    <row r="60" spans="1:17" x14ac:dyDescent="0.3">
      <c r="A60" s="7" t="s">
        <v>23</v>
      </c>
      <c r="B60" s="8" t="s">
        <v>11</v>
      </c>
      <c r="C60" s="8">
        <v>1E-4</v>
      </c>
      <c r="D60" s="8">
        <v>970</v>
      </c>
      <c r="E60" s="8">
        <v>2540</v>
      </c>
      <c r="F60" s="16">
        <v>49.854545454545452</v>
      </c>
      <c r="G60" s="17">
        <v>0.08</v>
      </c>
      <c r="H60" s="16">
        <v>12.465454545454547</v>
      </c>
      <c r="I60" s="17">
        <v>0.05</v>
      </c>
      <c r="J60" s="14">
        <v>0.19183636363636361</v>
      </c>
      <c r="K60" s="15">
        <v>0.01</v>
      </c>
      <c r="L60" s="14">
        <v>35.893636363636354</v>
      </c>
      <c r="M60" s="15">
        <v>7.0000000000000007E-2</v>
      </c>
      <c r="N60" s="14">
        <v>0.24379999999999996</v>
      </c>
      <c r="O60" s="15">
        <v>0.02</v>
      </c>
      <c r="P60" s="27">
        <f t="shared" ref="P60:P76" si="17">SUM(F60,H60,J60,L60,N60)</f>
        <v>98.649272727272717</v>
      </c>
      <c r="Q60" s="14">
        <f>((F60/55.845+H60/58.693+J60/63.546)/(L60/32.06))</f>
        <v>0.98977884194890764</v>
      </c>
    </row>
    <row r="61" spans="1:17" x14ac:dyDescent="0.3">
      <c r="A61" s="7" t="s">
        <v>23</v>
      </c>
      <c r="B61" s="8" t="s">
        <v>13</v>
      </c>
      <c r="C61" s="8">
        <v>1E-4</v>
      </c>
      <c r="D61" s="8">
        <v>970</v>
      </c>
      <c r="E61" s="8">
        <v>2540</v>
      </c>
      <c r="F61" s="20">
        <v>30.901764705882357</v>
      </c>
      <c r="G61" s="21">
        <v>1</v>
      </c>
      <c r="H61" s="20">
        <v>35.939411764705881</v>
      </c>
      <c r="I61" s="21">
        <v>1</v>
      </c>
      <c r="J61" s="14">
        <v>1.2087529411764706</v>
      </c>
      <c r="K61" s="15">
        <v>0.06</v>
      </c>
      <c r="L61" s="16">
        <v>30.04470588235294</v>
      </c>
      <c r="M61" s="17">
        <v>0.3</v>
      </c>
      <c r="N61" s="14">
        <v>0.94326470588235289</v>
      </c>
      <c r="O61" s="15">
        <v>0.04</v>
      </c>
      <c r="P61" s="27">
        <f t="shared" si="17"/>
        <v>99.037900000000008</v>
      </c>
      <c r="Q61" s="14">
        <f>((F61/55.845+H61/58.693+J61/63.546)/(L61/32.06))</f>
        <v>1.264164771585544</v>
      </c>
    </row>
    <row r="62" spans="1:17" x14ac:dyDescent="0.3">
      <c r="A62" s="7" t="s">
        <v>57</v>
      </c>
      <c r="B62" s="8" t="s">
        <v>11</v>
      </c>
      <c r="C62" s="8">
        <v>1E-4</v>
      </c>
      <c r="D62" s="8">
        <v>1007</v>
      </c>
      <c r="E62" s="8">
        <v>4020</v>
      </c>
      <c r="F62" s="45" t="s">
        <v>58</v>
      </c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x14ac:dyDescent="0.3">
      <c r="A63" s="7" t="s">
        <v>57</v>
      </c>
      <c r="B63" s="8" t="s">
        <v>13</v>
      </c>
      <c r="C63" s="8">
        <v>1E-4</v>
      </c>
      <c r="D63" s="8">
        <v>1007</v>
      </c>
      <c r="E63" s="8">
        <v>4020</v>
      </c>
      <c r="F63" s="45" t="s">
        <v>58</v>
      </c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x14ac:dyDescent="0.3">
      <c r="A64" s="7" t="s">
        <v>43</v>
      </c>
      <c r="B64" s="8" t="s">
        <v>11</v>
      </c>
      <c r="C64" s="8">
        <v>1E-4</v>
      </c>
      <c r="D64" s="8">
        <v>1030</v>
      </c>
      <c r="E64" s="8">
        <v>2420</v>
      </c>
      <c r="F64" s="16">
        <v>43.551428571428573</v>
      </c>
      <c r="G64" s="17">
        <v>0.6</v>
      </c>
      <c r="H64" s="16">
        <v>20.312142857142856</v>
      </c>
      <c r="I64" s="17">
        <v>0.7</v>
      </c>
      <c r="J64" s="14">
        <v>0.49276428571428577</v>
      </c>
      <c r="K64" s="15">
        <v>0.03</v>
      </c>
      <c r="L64" s="16">
        <v>34.190714285714286</v>
      </c>
      <c r="M64" s="17">
        <v>0.2</v>
      </c>
      <c r="N64" s="14">
        <v>0.36419999999999997</v>
      </c>
      <c r="O64" s="15">
        <v>0.04</v>
      </c>
      <c r="P64" s="27">
        <f t="shared" si="17"/>
        <v>98.91125000000001</v>
      </c>
      <c r="Q64" s="14">
        <f>((F64/55.845+H64/58.693+J64/63.546)/(L64/32.06))</f>
        <v>1.0630414886514084</v>
      </c>
    </row>
    <row r="65" spans="1:17" x14ac:dyDescent="0.3">
      <c r="A65" s="7" t="s">
        <v>43</v>
      </c>
      <c r="B65" s="8" t="s">
        <v>13</v>
      </c>
      <c r="C65" s="8">
        <v>1E-4</v>
      </c>
      <c r="D65" s="8">
        <v>1030</v>
      </c>
      <c r="E65" s="8">
        <v>2420</v>
      </c>
      <c r="F65" s="16">
        <v>26.464166666666667</v>
      </c>
      <c r="G65" s="17">
        <v>0.7</v>
      </c>
      <c r="H65" s="16">
        <v>41.391666666666659</v>
      </c>
      <c r="I65" s="17">
        <v>0.9</v>
      </c>
      <c r="J65" s="14">
        <v>1.5824999999999998</v>
      </c>
      <c r="K65" s="15">
        <v>0.06</v>
      </c>
      <c r="L65" s="16">
        <v>29.324166666666667</v>
      </c>
      <c r="M65" s="17">
        <v>0.3</v>
      </c>
      <c r="N65" s="14">
        <v>0.50979166666666664</v>
      </c>
      <c r="O65" s="15">
        <v>0.04</v>
      </c>
      <c r="P65" s="27">
        <f t="shared" si="17"/>
        <v>99.272291666666661</v>
      </c>
      <c r="Q65" s="14">
        <f>((F65/55.845+H65/58.693+J65/63.546)/(L65/32.06))</f>
        <v>1.3163422883911782</v>
      </c>
    </row>
    <row r="66" spans="1:17" x14ac:dyDescent="0.3">
      <c r="A66" s="7" t="s">
        <v>90</v>
      </c>
      <c r="B66" s="8" t="s">
        <v>11</v>
      </c>
      <c r="C66" s="8">
        <v>2</v>
      </c>
      <c r="D66" s="8">
        <v>1120</v>
      </c>
      <c r="E66" s="8">
        <v>30</v>
      </c>
      <c r="F66" s="14">
        <v>38.589999999999996</v>
      </c>
      <c r="G66" s="15">
        <v>0.05</v>
      </c>
      <c r="H66" s="14">
        <v>23.691250000000004</v>
      </c>
      <c r="I66" s="15">
        <v>0.06</v>
      </c>
      <c r="J66" s="14">
        <v>0.53713750000000005</v>
      </c>
      <c r="K66" s="15">
        <v>0.02</v>
      </c>
      <c r="L66" s="14">
        <v>36.143750000000004</v>
      </c>
      <c r="M66" s="15">
        <v>0.06</v>
      </c>
      <c r="N66" s="14" t="s">
        <v>92</v>
      </c>
      <c r="O66" s="15"/>
      <c r="P66" s="27">
        <f t="shared" si="17"/>
        <v>98.962137500000011</v>
      </c>
      <c r="Q66" s="14">
        <f t="shared" ref="Q66:Q69" si="18">((F66/55.845+H66/58.693+J66/63.546)/(L66/32.06))</f>
        <v>0.97848203443043946</v>
      </c>
    </row>
    <row r="67" spans="1:17" x14ac:dyDescent="0.3">
      <c r="A67" s="7" t="s">
        <v>90</v>
      </c>
      <c r="B67" s="8" t="s">
        <v>13</v>
      </c>
      <c r="C67" s="8">
        <v>2</v>
      </c>
      <c r="D67" s="8">
        <v>1120</v>
      </c>
      <c r="E67" s="8">
        <v>30</v>
      </c>
      <c r="F67" s="20">
        <v>21.7</v>
      </c>
      <c r="G67" s="21">
        <v>1</v>
      </c>
      <c r="H67" s="20">
        <v>41.052857142857142</v>
      </c>
      <c r="I67" s="21">
        <v>1</v>
      </c>
      <c r="J67" s="16">
        <v>3.7271428571428564</v>
      </c>
      <c r="K67" s="17">
        <v>0.6</v>
      </c>
      <c r="L67" s="16">
        <v>32.795714285714283</v>
      </c>
      <c r="M67" s="17">
        <v>0.4</v>
      </c>
      <c r="N67" s="14" t="s">
        <v>92</v>
      </c>
      <c r="O67" s="15"/>
      <c r="P67" s="27">
        <f t="shared" si="17"/>
        <v>99.275714285714272</v>
      </c>
      <c r="Q67" s="14">
        <f t="shared" si="18"/>
        <v>1.1209551212400686</v>
      </c>
    </row>
    <row r="68" spans="1:17" x14ac:dyDescent="0.3">
      <c r="A68" s="7" t="s">
        <v>74</v>
      </c>
      <c r="B68" s="8" t="s">
        <v>11</v>
      </c>
      <c r="C68" s="8">
        <v>6</v>
      </c>
      <c r="D68" s="8">
        <v>1270</v>
      </c>
      <c r="E68" s="8">
        <v>120</v>
      </c>
      <c r="F68" s="16">
        <v>48.3</v>
      </c>
      <c r="G68" s="17">
        <v>0.2</v>
      </c>
      <c r="H68" s="16">
        <v>13.1</v>
      </c>
      <c r="I68" s="17">
        <v>0.3</v>
      </c>
      <c r="J68" s="16">
        <v>0.25</v>
      </c>
      <c r="K68" s="15">
        <v>0.01</v>
      </c>
      <c r="L68" s="16">
        <v>36.4</v>
      </c>
      <c r="M68" s="17">
        <v>0.1</v>
      </c>
      <c r="N68" s="14">
        <v>0.1</v>
      </c>
      <c r="O68" s="15">
        <v>0.02</v>
      </c>
      <c r="P68" s="27">
        <f t="shared" si="17"/>
        <v>98.149999999999991</v>
      </c>
      <c r="Q68" s="14">
        <f t="shared" si="18"/>
        <v>0.96182054923064741</v>
      </c>
    </row>
    <row r="69" spans="1:17" x14ac:dyDescent="0.3">
      <c r="A69" s="7" t="s">
        <v>74</v>
      </c>
      <c r="B69" s="8" t="s">
        <v>13</v>
      </c>
      <c r="C69" s="8">
        <v>6</v>
      </c>
      <c r="D69" s="8">
        <v>1270</v>
      </c>
      <c r="E69" s="8">
        <v>120</v>
      </c>
      <c r="F69" s="20">
        <v>41</v>
      </c>
      <c r="G69" s="21">
        <v>1</v>
      </c>
      <c r="H69" s="20">
        <v>24</v>
      </c>
      <c r="I69" s="21">
        <v>2</v>
      </c>
      <c r="J69" s="16">
        <v>0.6</v>
      </c>
      <c r="K69" s="17">
        <v>0.1</v>
      </c>
      <c r="L69" s="16">
        <v>33.4</v>
      </c>
      <c r="M69" s="17">
        <v>0.5</v>
      </c>
      <c r="N69" s="16">
        <v>0.6</v>
      </c>
      <c r="O69" s="17">
        <v>0.2</v>
      </c>
      <c r="P69" s="27">
        <f t="shared" si="17"/>
        <v>99.6</v>
      </c>
      <c r="Q69" s="14">
        <f t="shared" si="18"/>
        <v>1.1062852944194717</v>
      </c>
    </row>
    <row r="70" spans="1:17" x14ac:dyDescent="0.3">
      <c r="A70" s="7" t="s">
        <v>21</v>
      </c>
      <c r="B70" s="8" t="s">
        <v>11</v>
      </c>
      <c r="C70" s="8">
        <v>8</v>
      </c>
      <c r="D70" s="8">
        <v>1270</v>
      </c>
      <c r="E70" s="8">
        <v>60</v>
      </c>
      <c r="F70" s="16">
        <v>41.61181818181818</v>
      </c>
      <c r="G70" s="17">
        <v>0.1</v>
      </c>
      <c r="H70" s="16">
        <v>20.172727272727272</v>
      </c>
      <c r="I70" s="17">
        <v>0.1</v>
      </c>
      <c r="J70" s="14">
        <v>0.18229090909090909</v>
      </c>
      <c r="K70" s="15">
        <v>0.01</v>
      </c>
      <c r="L70" s="16">
        <v>37.81454545454546</v>
      </c>
      <c r="M70" s="17">
        <v>0.1</v>
      </c>
      <c r="N70" s="14" t="s">
        <v>92</v>
      </c>
      <c r="O70" s="15"/>
      <c r="P70" s="27">
        <f t="shared" si="17"/>
        <v>99.781381818181814</v>
      </c>
      <c r="Q70" s="14">
        <f t="shared" ref="Q70:Q77" si="19">((F70/55.845+H70/58.693+J70/63.546)/(L70/32.06))</f>
        <v>0.92556571101070928</v>
      </c>
    </row>
    <row r="71" spans="1:17" x14ac:dyDescent="0.3">
      <c r="A71" s="7" t="s">
        <v>21</v>
      </c>
      <c r="B71" s="8" t="s">
        <v>13</v>
      </c>
      <c r="C71" s="8">
        <v>8</v>
      </c>
      <c r="D71" s="8">
        <v>1270</v>
      </c>
      <c r="E71" s="8">
        <v>60</v>
      </c>
      <c r="F71" s="16">
        <v>33.152857142857144</v>
      </c>
      <c r="G71" s="17">
        <v>0.2</v>
      </c>
      <c r="H71" s="16">
        <v>29.617142857142856</v>
      </c>
      <c r="I71" s="17">
        <v>0.2</v>
      </c>
      <c r="J71" s="14">
        <v>0.52500000000000002</v>
      </c>
      <c r="K71" s="15">
        <v>0.02</v>
      </c>
      <c r="L71" s="16">
        <v>36.321428571428569</v>
      </c>
      <c r="M71" s="17">
        <v>0.1</v>
      </c>
      <c r="N71" s="14" t="s">
        <v>92</v>
      </c>
      <c r="O71" s="15"/>
      <c r="P71" s="27">
        <f t="shared" si="17"/>
        <v>99.616428571428571</v>
      </c>
      <c r="Q71" s="14">
        <f t="shared" si="19"/>
        <v>0.97670705167993666</v>
      </c>
    </row>
    <row r="72" spans="1:17" x14ac:dyDescent="0.3">
      <c r="A72" s="7" t="s">
        <v>16</v>
      </c>
      <c r="B72" s="8" t="s">
        <v>11</v>
      </c>
      <c r="C72" s="8">
        <v>8</v>
      </c>
      <c r="D72" s="8">
        <v>1355</v>
      </c>
      <c r="E72" s="8">
        <v>60</v>
      </c>
      <c r="F72" s="16">
        <v>47.969166666666666</v>
      </c>
      <c r="G72" s="17">
        <v>0.2</v>
      </c>
      <c r="H72" s="16">
        <v>14.328333333333333</v>
      </c>
      <c r="I72" s="17">
        <v>0.2</v>
      </c>
      <c r="J72" s="14">
        <v>0.20730833333333334</v>
      </c>
      <c r="K72" s="15">
        <v>0.02</v>
      </c>
      <c r="L72" s="16">
        <v>36.960833333333333</v>
      </c>
      <c r="M72" s="17">
        <v>0.1</v>
      </c>
      <c r="N72" s="14" t="s">
        <v>92</v>
      </c>
      <c r="O72" s="15"/>
      <c r="P72" s="27">
        <f t="shared" si="17"/>
        <v>99.46564166666667</v>
      </c>
      <c r="Q72" s="14">
        <f t="shared" si="19"/>
        <v>0.95965792578162534</v>
      </c>
    </row>
    <row r="73" spans="1:17" x14ac:dyDescent="0.3">
      <c r="A73" s="7" t="s">
        <v>16</v>
      </c>
      <c r="B73" s="8" t="s">
        <v>13</v>
      </c>
      <c r="C73" s="8">
        <v>8</v>
      </c>
      <c r="D73" s="8">
        <v>1355</v>
      </c>
      <c r="E73" s="8">
        <v>60</v>
      </c>
      <c r="F73" s="16">
        <v>40.215625000000003</v>
      </c>
      <c r="G73" s="17">
        <v>0.2</v>
      </c>
      <c r="H73" s="16">
        <v>23.985000000000003</v>
      </c>
      <c r="I73" s="17">
        <v>0.2</v>
      </c>
      <c r="J73" s="14">
        <v>0.50864999999999994</v>
      </c>
      <c r="K73" s="15">
        <v>0.02</v>
      </c>
      <c r="L73" s="16">
        <v>34.745000000000005</v>
      </c>
      <c r="M73" s="17">
        <v>0.1</v>
      </c>
      <c r="N73" s="14">
        <v>0.155</v>
      </c>
      <c r="O73" s="15">
        <v>0.02</v>
      </c>
      <c r="P73" s="27">
        <f t="shared" si="17"/>
        <v>99.609275000000011</v>
      </c>
      <c r="Q73" s="14">
        <f t="shared" si="19"/>
        <v>1.0489378823262059</v>
      </c>
    </row>
    <row r="74" spans="1:17" x14ac:dyDescent="0.3">
      <c r="A74" s="7" t="s">
        <v>56</v>
      </c>
      <c r="B74" s="8" t="s">
        <v>11</v>
      </c>
      <c r="C74" s="8">
        <v>14</v>
      </c>
      <c r="D74" s="8">
        <v>1355</v>
      </c>
      <c r="E74" s="8">
        <v>60</v>
      </c>
      <c r="F74" s="14">
        <v>46.34</v>
      </c>
      <c r="G74" s="15">
        <v>0.06</v>
      </c>
      <c r="H74" s="14">
        <v>16.12</v>
      </c>
      <c r="I74" s="15">
        <v>0.04</v>
      </c>
      <c r="J74" s="14">
        <v>0.17</v>
      </c>
      <c r="K74" s="15">
        <v>0.01</v>
      </c>
      <c r="L74" s="14">
        <v>36.909999999999997</v>
      </c>
      <c r="M74" s="15">
        <v>7.0000000000000007E-2</v>
      </c>
      <c r="N74" s="14">
        <v>0.18</v>
      </c>
      <c r="O74" s="15">
        <v>0.02</v>
      </c>
      <c r="P74" s="27">
        <f t="shared" si="17"/>
        <v>99.720000000000013</v>
      </c>
      <c r="Q74" s="14">
        <f t="shared" si="19"/>
        <v>0.96164489718023738</v>
      </c>
    </row>
    <row r="75" spans="1:17" x14ac:dyDescent="0.3">
      <c r="A75" s="7" t="s">
        <v>56</v>
      </c>
      <c r="B75" s="8" t="s">
        <v>13</v>
      </c>
      <c r="C75" s="8">
        <v>14</v>
      </c>
      <c r="D75" s="8">
        <v>1355</v>
      </c>
      <c r="E75" s="8">
        <v>60</v>
      </c>
      <c r="F75" s="45" t="s">
        <v>50</v>
      </c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x14ac:dyDescent="0.3">
      <c r="A76" s="7" t="s">
        <v>22</v>
      </c>
      <c r="B76" s="8" t="s">
        <v>11</v>
      </c>
      <c r="C76" s="8">
        <v>14</v>
      </c>
      <c r="D76" s="8">
        <v>1390</v>
      </c>
      <c r="E76" s="8">
        <v>34</v>
      </c>
      <c r="F76" s="9">
        <v>44.76</v>
      </c>
      <c r="G76" s="10">
        <v>0.03</v>
      </c>
      <c r="H76" s="9">
        <v>18.28</v>
      </c>
      <c r="I76" s="10">
        <v>0.02</v>
      </c>
      <c r="J76" s="9">
        <v>0.31</v>
      </c>
      <c r="K76" s="10">
        <v>0.01</v>
      </c>
      <c r="L76" s="9">
        <v>35.83</v>
      </c>
      <c r="M76" s="10">
        <v>0.04</v>
      </c>
      <c r="N76" s="9">
        <v>0.11</v>
      </c>
      <c r="O76" s="10">
        <v>0.01</v>
      </c>
      <c r="P76" s="27">
        <f t="shared" si="17"/>
        <v>99.29</v>
      </c>
      <c r="Q76" s="14">
        <f t="shared" si="19"/>
        <v>1.0002161917621377</v>
      </c>
    </row>
    <row r="77" spans="1:17" x14ac:dyDescent="0.3">
      <c r="A77" s="7" t="s">
        <v>22</v>
      </c>
      <c r="B77" s="8" t="s">
        <v>13</v>
      </c>
      <c r="C77" s="8">
        <v>14</v>
      </c>
      <c r="D77" s="8">
        <v>1390</v>
      </c>
      <c r="E77" s="8">
        <v>34</v>
      </c>
      <c r="F77" s="9">
        <v>34.200000000000003</v>
      </c>
      <c r="G77" s="10">
        <v>0.3</v>
      </c>
      <c r="H77" s="9">
        <v>33.1</v>
      </c>
      <c r="I77" s="10">
        <v>0.4</v>
      </c>
      <c r="J77" s="9">
        <v>1.06</v>
      </c>
      <c r="K77" s="10">
        <v>0.03</v>
      </c>
      <c r="L77" s="9">
        <v>30.9</v>
      </c>
      <c r="M77" s="10">
        <v>0.1</v>
      </c>
      <c r="N77" s="9">
        <v>0.37</v>
      </c>
      <c r="O77" s="10">
        <v>0.02</v>
      </c>
      <c r="P77" s="27">
        <f>SUM(F77,H77,J77,L77,N77)</f>
        <v>99.630000000000024</v>
      </c>
      <c r="Q77" s="14">
        <f t="shared" si="19"/>
        <v>1.2378289067522186</v>
      </c>
    </row>
    <row r="78" spans="1:17" x14ac:dyDescent="0.3">
      <c r="A78" s="7"/>
      <c r="B78" s="8"/>
      <c r="C78" s="8"/>
      <c r="D78" s="8"/>
      <c r="E78" s="8"/>
      <c r="F78" s="9"/>
      <c r="G78" s="10"/>
      <c r="H78" s="9"/>
      <c r="I78" s="10"/>
      <c r="J78" s="9"/>
      <c r="K78" s="10"/>
      <c r="L78" s="9"/>
      <c r="M78" s="10"/>
      <c r="N78" s="9"/>
      <c r="O78" s="10"/>
      <c r="P78" s="9"/>
      <c r="Q78" s="9"/>
    </row>
    <row r="79" spans="1:17" x14ac:dyDescent="0.3">
      <c r="A79" s="23" t="s">
        <v>30</v>
      </c>
      <c r="B79" s="24" t="s">
        <v>13</v>
      </c>
      <c r="C79" s="24">
        <v>1E-4</v>
      </c>
      <c r="D79" s="24">
        <v>1220</v>
      </c>
      <c r="E79" s="24">
        <v>1150</v>
      </c>
      <c r="F79" s="27">
        <v>40.858000000000011</v>
      </c>
      <c r="G79" s="28">
        <v>0.4</v>
      </c>
      <c r="H79" s="27">
        <v>24.145333333333333</v>
      </c>
      <c r="I79" s="28">
        <v>0.4</v>
      </c>
      <c r="J79" s="25">
        <v>0.66989333333333323</v>
      </c>
      <c r="K79" s="26">
        <v>0.02</v>
      </c>
      <c r="L79" s="25">
        <v>33.93266666666667</v>
      </c>
      <c r="M79" s="26">
        <v>0.09</v>
      </c>
      <c r="N79" s="25">
        <v>0.14446666666666669</v>
      </c>
      <c r="O79" s="24">
        <v>0.01</v>
      </c>
      <c r="P79" s="27">
        <f>SUM(F79,H79,J79,L79,N79)</f>
        <v>99.750360000000015</v>
      </c>
      <c r="Q79" s="14">
        <f>((F79/55.845+H79/58.693+J79/63.546)/(L79/32.06))</f>
        <v>1.0898953690715285</v>
      </c>
    </row>
    <row r="80" spans="1:17" x14ac:dyDescent="0.3">
      <c r="A80" s="7" t="s">
        <v>65</v>
      </c>
      <c r="B80" s="8" t="s">
        <v>13</v>
      </c>
      <c r="C80" s="8">
        <v>2</v>
      </c>
      <c r="D80" s="8">
        <v>1190</v>
      </c>
      <c r="E80" s="8">
        <v>120</v>
      </c>
      <c r="F80" s="45" t="s">
        <v>73</v>
      </c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x14ac:dyDescent="0.3">
      <c r="A81" s="7" t="s">
        <v>68</v>
      </c>
      <c r="B81" s="8" t="s">
        <v>13</v>
      </c>
      <c r="C81" s="8">
        <v>8</v>
      </c>
      <c r="D81" s="8">
        <v>1390</v>
      </c>
      <c r="E81" s="8">
        <v>60</v>
      </c>
      <c r="F81" s="45" t="s">
        <v>73</v>
      </c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</row>
    <row r="82" spans="1:17" x14ac:dyDescent="0.3">
      <c r="A82" s="7" t="s">
        <v>14</v>
      </c>
      <c r="B82" s="8" t="s">
        <v>13</v>
      </c>
      <c r="C82" s="8">
        <v>8</v>
      </c>
      <c r="D82" s="8">
        <v>1405</v>
      </c>
      <c r="E82" s="8">
        <v>150</v>
      </c>
      <c r="F82" s="9">
        <v>39.4</v>
      </c>
      <c r="G82" s="10">
        <v>0.1</v>
      </c>
      <c r="H82" s="9">
        <v>22.94</v>
      </c>
      <c r="I82" s="10">
        <v>0.09</v>
      </c>
      <c r="J82" s="9">
        <v>0.75</v>
      </c>
      <c r="K82" s="10">
        <v>0.02</v>
      </c>
      <c r="L82" s="9">
        <v>36.380000000000003</v>
      </c>
      <c r="M82" s="10">
        <v>0.09</v>
      </c>
      <c r="N82" s="14" t="s">
        <v>92</v>
      </c>
      <c r="O82" s="10"/>
      <c r="P82" s="27">
        <f>SUM(F82,H82,J82,L82,N82)</f>
        <v>99.47</v>
      </c>
      <c r="Q82" s="14">
        <f>((F82/55.845+H82/58.693+J82/63.546)/(L82/32.06))</f>
        <v>0.97658212993771154</v>
      </c>
    </row>
    <row r="83" spans="1:17" x14ac:dyDescent="0.3">
      <c r="A83" s="7" t="s">
        <v>66</v>
      </c>
      <c r="B83" s="8" t="s">
        <v>13</v>
      </c>
      <c r="C83" s="8">
        <v>8</v>
      </c>
      <c r="D83" s="8">
        <v>1420</v>
      </c>
      <c r="E83" s="8">
        <v>120</v>
      </c>
      <c r="F83" s="45" t="s">
        <v>73</v>
      </c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</row>
    <row r="84" spans="1:17" x14ac:dyDescent="0.3">
      <c r="A84" s="7" t="s">
        <v>71</v>
      </c>
      <c r="B84" s="8" t="s">
        <v>13</v>
      </c>
      <c r="C84" s="8">
        <v>14</v>
      </c>
      <c r="D84" s="8">
        <v>1470</v>
      </c>
      <c r="E84" s="8">
        <v>30</v>
      </c>
      <c r="F84" s="9">
        <v>43.9</v>
      </c>
      <c r="G84" s="10">
        <v>0.1</v>
      </c>
      <c r="H84" s="9">
        <v>19.8</v>
      </c>
      <c r="I84" s="10">
        <v>0.1</v>
      </c>
      <c r="J84" s="14">
        <v>0.3</v>
      </c>
      <c r="K84" s="10">
        <v>0.01</v>
      </c>
      <c r="L84" s="9">
        <v>35.31</v>
      </c>
      <c r="M84" s="10">
        <v>0.09</v>
      </c>
      <c r="N84" s="9">
        <v>0.46</v>
      </c>
      <c r="O84" s="10">
        <v>0.03</v>
      </c>
      <c r="P84" s="27">
        <f>SUM(F84,H84,J84,L84,N84)</f>
        <v>99.77</v>
      </c>
      <c r="Q84" s="14">
        <f>((F84/55.845+H84/58.693+J84/63.546)/(L84/32.06))</f>
        <v>1.0243346707773899</v>
      </c>
    </row>
    <row r="85" spans="1:17" ht="15" thickBot="1" x14ac:dyDescent="0.35">
      <c r="A85" s="7"/>
      <c r="B85" s="8"/>
      <c r="C85" s="8"/>
      <c r="D85" s="8"/>
      <c r="E85" s="8"/>
      <c r="F85" s="9"/>
      <c r="G85" s="10"/>
      <c r="H85" s="9"/>
      <c r="I85" s="10"/>
      <c r="J85" s="9"/>
      <c r="K85" s="10"/>
      <c r="L85" s="9"/>
      <c r="M85" s="10"/>
      <c r="N85" s="9"/>
      <c r="O85" s="10"/>
      <c r="P85" s="9"/>
      <c r="Q85" s="9"/>
    </row>
    <row r="86" spans="1:17" x14ac:dyDescent="0.3">
      <c r="A86" s="46" t="s">
        <v>27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</row>
    <row r="87" spans="1:17" x14ac:dyDescent="0.3">
      <c r="A87" s="7" t="s">
        <v>62</v>
      </c>
      <c r="B87" s="8" t="s">
        <v>11</v>
      </c>
      <c r="C87" s="8">
        <v>14</v>
      </c>
      <c r="D87" s="8">
        <v>1340</v>
      </c>
      <c r="E87" s="8">
        <v>50</v>
      </c>
      <c r="F87" s="47" t="s">
        <v>69</v>
      </c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</row>
    <row r="88" spans="1:17" x14ac:dyDescent="0.3">
      <c r="A88" s="7"/>
      <c r="B88" s="8"/>
      <c r="C88" s="8"/>
      <c r="D88" s="8"/>
      <c r="E88" s="8"/>
      <c r="F88" s="14"/>
      <c r="G88" s="15"/>
      <c r="H88" s="14"/>
      <c r="I88" s="15"/>
      <c r="J88" s="14"/>
      <c r="K88" s="15"/>
      <c r="L88" s="14"/>
      <c r="M88" s="15"/>
      <c r="N88" s="14"/>
      <c r="O88" s="15"/>
      <c r="P88" s="16"/>
      <c r="Q88" s="14"/>
    </row>
    <row r="89" spans="1:17" x14ac:dyDescent="0.3">
      <c r="A89" s="7" t="s">
        <v>26</v>
      </c>
      <c r="B89" s="8" t="s">
        <v>11</v>
      </c>
      <c r="C89" s="8">
        <v>1E-4</v>
      </c>
      <c r="D89" s="8">
        <v>920</v>
      </c>
      <c r="E89" s="8">
        <v>4050</v>
      </c>
      <c r="F89" s="14">
        <v>19.362000000000002</v>
      </c>
      <c r="G89" s="15">
        <v>0.02</v>
      </c>
      <c r="H89" s="14">
        <v>43.832999999999998</v>
      </c>
      <c r="I89" s="15">
        <v>0.02</v>
      </c>
      <c r="J89" s="14">
        <v>0.42621999999999999</v>
      </c>
      <c r="K89" s="15">
        <v>0.01</v>
      </c>
      <c r="L89" s="14">
        <v>35.902000000000001</v>
      </c>
      <c r="M89" s="15">
        <v>0.03</v>
      </c>
      <c r="N89" s="14">
        <v>0.18611000000000003</v>
      </c>
      <c r="O89" s="15">
        <v>0.01</v>
      </c>
      <c r="P89" s="16">
        <v>99.709330000000008</v>
      </c>
      <c r="Q89" s="14">
        <f t="shared" ref="Q89:Q96" si="20">((F89/55.845+H89/58.693+J89/63.546)/(L89/32.06))</f>
        <v>0.98249505013599281</v>
      </c>
    </row>
    <row r="90" spans="1:17" x14ac:dyDescent="0.3">
      <c r="A90" s="7" t="s">
        <v>26</v>
      </c>
      <c r="B90" s="8" t="s">
        <v>13</v>
      </c>
      <c r="C90" s="8">
        <v>1E-4</v>
      </c>
      <c r="D90" s="8">
        <v>920</v>
      </c>
      <c r="E90" s="8">
        <v>4050</v>
      </c>
      <c r="F90" s="16">
        <v>13.401249999999999</v>
      </c>
      <c r="G90" s="17">
        <v>0.3</v>
      </c>
      <c r="H90" s="16">
        <v>51.523750000000007</v>
      </c>
      <c r="I90" s="17">
        <v>0.3</v>
      </c>
      <c r="J90" s="16">
        <v>2.61625</v>
      </c>
      <c r="K90" s="17">
        <v>0.1</v>
      </c>
      <c r="L90" s="16">
        <v>31.752500000000005</v>
      </c>
      <c r="M90" s="17">
        <v>0.2</v>
      </c>
      <c r="N90" s="14">
        <v>0.33589999999999998</v>
      </c>
      <c r="O90" s="15">
        <v>0.01</v>
      </c>
      <c r="P90" s="16">
        <v>99.629650000000012</v>
      </c>
      <c r="Q90" s="14">
        <f t="shared" si="20"/>
        <v>1.1702189378558272</v>
      </c>
    </row>
    <row r="91" spans="1:17" x14ac:dyDescent="0.3">
      <c r="A91" s="7" t="s">
        <v>24</v>
      </c>
      <c r="B91" s="8" t="s">
        <v>11</v>
      </c>
      <c r="C91" s="8">
        <v>1E-4</v>
      </c>
      <c r="D91" s="8">
        <v>950</v>
      </c>
      <c r="E91" s="8">
        <v>5670</v>
      </c>
      <c r="F91" s="14">
        <v>19.992727272727272</v>
      </c>
      <c r="G91" s="15">
        <v>0.05</v>
      </c>
      <c r="H91" s="14">
        <v>43.18090909090909</v>
      </c>
      <c r="I91" s="15">
        <v>0.06</v>
      </c>
      <c r="J91" s="14">
        <v>0.24865454545454543</v>
      </c>
      <c r="K91" s="15">
        <v>0.01</v>
      </c>
      <c r="L91" s="16">
        <v>36.468181818181819</v>
      </c>
      <c r="M91" s="17">
        <v>0.1</v>
      </c>
      <c r="N91" s="14" t="s">
        <v>92</v>
      </c>
      <c r="O91" s="15">
        <v>0.01</v>
      </c>
      <c r="P91" s="16">
        <v>99.958799999999997</v>
      </c>
      <c r="Q91" s="14">
        <f t="shared" si="20"/>
        <v>0.96494674142615533</v>
      </c>
    </row>
    <row r="92" spans="1:17" x14ac:dyDescent="0.3">
      <c r="A92" s="7" t="s">
        <v>24</v>
      </c>
      <c r="B92" s="8" t="s">
        <v>13</v>
      </c>
      <c r="C92" s="8">
        <v>1E-4</v>
      </c>
      <c r="D92" s="8">
        <v>950</v>
      </c>
      <c r="E92" s="8">
        <v>5670</v>
      </c>
      <c r="F92" s="16">
        <v>13.052222222222222</v>
      </c>
      <c r="G92" s="17">
        <v>0.5</v>
      </c>
      <c r="H92" s="16">
        <v>52.390555555555551</v>
      </c>
      <c r="I92" s="17">
        <v>0.6</v>
      </c>
      <c r="J92" s="16">
        <v>1.7208888888888891</v>
      </c>
      <c r="K92" s="17">
        <v>0.1</v>
      </c>
      <c r="L92" s="16">
        <v>32.62277777777777</v>
      </c>
      <c r="M92" s="17">
        <v>0.3</v>
      </c>
      <c r="N92" s="14">
        <v>0.19894999999999996</v>
      </c>
      <c r="O92" s="10">
        <v>0.02</v>
      </c>
      <c r="P92" s="16">
        <v>99.985394444444438</v>
      </c>
      <c r="Q92" s="14">
        <f t="shared" si="20"/>
        <v>1.1335256826535975</v>
      </c>
    </row>
    <row r="93" spans="1:17" x14ac:dyDescent="0.3">
      <c r="A93" s="7" t="s">
        <v>25</v>
      </c>
      <c r="B93" s="8" t="s">
        <v>11</v>
      </c>
      <c r="C93" s="8">
        <v>1E-4</v>
      </c>
      <c r="D93" s="8">
        <v>970</v>
      </c>
      <c r="E93" s="8">
        <v>2540</v>
      </c>
      <c r="F93" s="14">
        <v>22.53</v>
      </c>
      <c r="G93" s="15">
        <v>0.04</v>
      </c>
      <c r="H93" s="14">
        <v>40.698333333333345</v>
      </c>
      <c r="I93" s="15">
        <v>0.06</v>
      </c>
      <c r="J93" s="14">
        <v>0.21924166666666667</v>
      </c>
      <c r="K93" s="15">
        <v>0.01</v>
      </c>
      <c r="L93" s="14">
        <v>36.012499999999996</v>
      </c>
      <c r="M93" s="15">
        <v>0.08</v>
      </c>
      <c r="N93" s="14">
        <v>0.16325000000000001</v>
      </c>
      <c r="O93" s="15">
        <v>0.02</v>
      </c>
      <c r="P93" s="16">
        <v>99.623325000000023</v>
      </c>
      <c r="Q93" s="14">
        <f t="shared" si="20"/>
        <v>0.97953687587138549</v>
      </c>
    </row>
    <row r="94" spans="1:17" x14ac:dyDescent="0.3">
      <c r="A94" s="7" t="s">
        <v>25</v>
      </c>
      <c r="B94" s="8" t="s">
        <v>13</v>
      </c>
      <c r="C94" s="8">
        <v>1E-4</v>
      </c>
      <c r="D94" s="8">
        <v>970</v>
      </c>
      <c r="E94" s="8">
        <v>2540</v>
      </c>
      <c r="F94" s="16">
        <v>14.991538461538461</v>
      </c>
      <c r="G94" s="17">
        <v>0.7</v>
      </c>
      <c r="H94" s="16">
        <v>50.156923076923071</v>
      </c>
      <c r="I94" s="17">
        <v>0.9</v>
      </c>
      <c r="J94" s="16">
        <v>1.2463615384615385</v>
      </c>
      <c r="K94" s="17">
        <v>0.2</v>
      </c>
      <c r="L94" s="16">
        <v>32.613076923076918</v>
      </c>
      <c r="M94" s="17">
        <v>0.4</v>
      </c>
      <c r="N94" s="14">
        <v>0.38649230769230769</v>
      </c>
      <c r="O94" s="17">
        <v>0.03</v>
      </c>
      <c r="P94" s="16">
        <v>99.3943923076923</v>
      </c>
      <c r="Q94" s="14">
        <f t="shared" si="20"/>
        <v>1.1232490598382414</v>
      </c>
    </row>
    <row r="95" spans="1:17" x14ac:dyDescent="0.3">
      <c r="A95" s="7" t="s">
        <v>18</v>
      </c>
      <c r="B95" s="8" t="s">
        <v>11</v>
      </c>
      <c r="C95" s="8">
        <v>2</v>
      </c>
      <c r="D95" s="8">
        <v>1130</v>
      </c>
      <c r="E95" s="8">
        <v>30</v>
      </c>
      <c r="F95" s="14">
        <v>23.967142857142857</v>
      </c>
      <c r="G95" s="15">
        <v>0.08</v>
      </c>
      <c r="H95" s="14">
        <v>38.744285714285716</v>
      </c>
      <c r="I95" s="15">
        <v>7.0000000000000007E-2</v>
      </c>
      <c r="J95" s="14">
        <v>9.4271428571428575E-2</v>
      </c>
      <c r="K95" s="15">
        <v>0.01</v>
      </c>
      <c r="L95" s="14">
        <v>36.861428571428569</v>
      </c>
      <c r="M95" s="15">
        <v>0.09</v>
      </c>
      <c r="N95" s="14" t="s">
        <v>92</v>
      </c>
      <c r="O95" s="15">
        <v>0.01</v>
      </c>
      <c r="P95" s="16">
        <v>99.703928571428577</v>
      </c>
      <c r="Q95" s="14">
        <f t="shared" si="20"/>
        <v>0.94869374163648079</v>
      </c>
    </row>
    <row r="96" spans="1:17" x14ac:dyDescent="0.3">
      <c r="A96" s="7" t="s">
        <v>18</v>
      </c>
      <c r="B96" s="8" t="s">
        <v>13</v>
      </c>
      <c r="C96" s="8">
        <v>2</v>
      </c>
      <c r="D96" s="8">
        <v>1130</v>
      </c>
      <c r="E96" s="8">
        <v>30</v>
      </c>
      <c r="F96" s="16">
        <v>16.244999999999997</v>
      </c>
      <c r="G96" s="17">
        <v>0.5</v>
      </c>
      <c r="H96" s="16">
        <v>47.855000000000004</v>
      </c>
      <c r="I96" s="17">
        <v>0.5</v>
      </c>
      <c r="J96" s="16">
        <v>0.75119999999999987</v>
      </c>
      <c r="K96" s="17">
        <v>0.09</v>
      </c>
      <c r="L96" s="14">
        <v>34.756</v>
      </c>
      <c r="M96" s="15">
        <v>0.08</v>
      </c>
      <c r="N96" s="14">
        <v>0.11147</v>
      </c>
      <c r="O96" s="15">
        <v>0.01</v>
      </c>
      <c r="P96" s="16">
        <v>99.718669999999989</v>
      </c>
      <c r="Q96" s="14">
        <f t="shared" si="20"/>
        <v>1.0313328661066044</v>
      </c>
    </row>
    <row r="97" spans="1:17" x14ac:dyDescent="0.3">
      <c r="A97" s="7" t="s">
        <v>63</v>
      </c>
      <c r="B97" s="8" t="s">
        <v>11</v>
      </c>
      <c r="C97" s="8">
        <v>2</v>
      </c>
      <c r="D97" s="8">
        <v>1130</v>
      </c>
      <c r="E97" s="8">
        <v>30</v>
      </c>
      <c r="F97" s="45" t="s">
        <v>58</v>
      </c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x14ac:dyDescent="0.3">
      <c r="A98" s="7" t="s">
        <v>63</v>
      </c>
      <c r="B98" s="8" t="s">
        <v>13</v>
      </c>
      <c r="C98" s="8">
        <v>2</v>
      </c>
      <c r="D98" s="8">
        <v>1130</v>
      </c>
      <c r="E98" s="8">
        <v>30</v>
      </c>
      <c r="F98" s="45" t="s">
        <v>58</v>
      </c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</row>
    <row r="99" spans="1:17" x14ac:dyDescent="0.3">
      <c r="A99" s="7" t="s">
        <v>64</v>
      </c>
      <c r="B99" s="8" t="s">
        <v>11</v>
      </c>
      <c r="C99" s="8">
        <v>8</v>
      </c>
      <c r="D99" s="8">
        <v>1220</v>
      </c>
      <c r="E99" s="8">
        <v>120</v>
      </c>
      <c r="F99" s="16">
        <v>18.070000000000004</v>
      </c>
      <c r="G99" s="17">
        <v>0.5</v>
      </c>
      <c r="H99" s="16">
        <v>45.670833333333327</v>
      </c>
      <c r="I99" s="17">
        <v>0.6</v>
      </c>
      <c r="J99" s="14">
        <v>0.52680000000000005</v>
      </c>
      <c r="K99" s="15">
        <v>0.03</v>
      </c>
      <c r="L99" s="16">
        <v>35.130000000000003</v>
      </c>
      <c r="M99" s="17">
        <v>0.2</v>
      </c>
      <c r="N99" s="16">
        <v>0.61366666666666669</v>
      </c>
      <c r="O99" s="10">
        <v>0.1</v>
      </c>
      <c r="P99" s="16">
        <f>SUM(F99,H99,J99,L99,N99)</f>
        <v>100.01129999999998</v>
      </c>
      <c r="Q99" s="14">
        <f t="shared" ref="Q99" si="21">((F99/55.845+H99/58.693+J99/63.546)/(L99/32.06))</f>
        <v>1.0129929435948251</v>
      </c>
    </row>
    <row r="100" spans="1:17" x14ac:dyDescent="0.3">
      <c r="A100" s="7" t="s">
        <v>64</v>
      </c>
      <c r="B100" s="8" t="s">
        <v>13</v>
      </c>
      <c r="C100" s="8">
        <v>8</v>
      </c>
      <c r="D100" s="8">
        <v>1220</v>
      </c>
      <c r="E100" s="8">
        <v>120</v>
      </c>
      <c r="F100" s="45" t="s">
        <v>50</v>
      </c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x14ac:dyDescent="0.3">
      <c r="A101" s="7" t="s">
        <v>22</v>
      </c>
      <c r="B101" s="8" t="s">
        <v>11</v>
      </c>
      <c r="C101" s="8">
        <v>14</v>
      </c>
      <c r="D101" s="8">
        <v>1390</v>
      </c>
      <c r="E101" s="8">
        <v>34</v>
      </c>
      <c r="F101" s="9">
        <v>19.05</v>
      </c>
      <c r="G101" s="10">
        <v>0.03</v>
      </c>
      <c r="H101" s="9">
        <v>44.42</v>
      </c>
      <c r="I101" s="10">
        <v>0.05</v>
      </c>
      <c r="J101" s="9">
        <v>0.44</v>
      </c>
      <c r="K101" s="10">
        <v>0.01</v>
      </c>
      <c r="L101" s="9">
        <v>35.590000000000003</v>
      </c>
      <c r="M101" s="10">
        <v>0.04</v>
      </c>
      <c r="N101" s="14" t="s">
        <v>92</v>
      </c>
      <c r="O101" s="10">
        <v>0.01</v>
      </c>
      <c r="P101" s="9">
        <v>99.59</v>
      </c>
      <c r="Q101" s="14">
        <f>((F101/55.845+H101/58.693+J101/63.546)/(L101/32.06))</f>
        <v>0.99527990996204896</v>
      </c>
    </row>
    <row r="102" spans="1:17" x14ac:dyDescent="0.3">
      <c r="A102" s="7" t="s">
        <v>22</v>
      </c>
      <c r="B102" s="8" t="s">
        <v>13</v>
      </c>
      <c r="C102" s="8">
        <v>14</v>
      </c>
      <c r="D102" s="8">
        <v>1390</v>
      </c>
      <c r="E102" s="8">
        <v>34</v>
      </c>
      <c r="F102" s="9">
        <v>10.95</v>
      </c>
      <c r="G102" s="10">
        <v>0.09</v>
      </c>
      <c r="H102" s="16">
        <v>54.14</v>
      </c>
      <c r="I102" s="17">
        <v>0.1</v>
      </c>
      <c r="J102" s="9">
        <v>1.62</v>
      </c>
      <c r="K102" s="10">
        <v>0.04</v>
      </c>
      <c r="L102" s="9">
        <v>32.9</v>
      </c>
      <c r="M102" s="10">
        <v>7.0000000000000007E-2</v>
      </c>
      <c r="N102" s="9">
        <v>0.24</v>
      </c>
      <c r="O102" s="10">
        <v>0.01</v>
      </c>
      <c r="P102" s="9">
        <v>99.850000000000009</v>
      </c>
      <c r="Q102" s="14">
        <f>((F102/55.845+H102/58.693+J102/63.546)/(L102/32.06))</f>
        <v>1.1147901640765667</v>
      </c>
    </row>
    <row r="103" spans="1:17" x14ac:dyDescent="0.3">
      <c r="A103" s="7"/>
      <c r="B103" s="8"/>
      <c r="C103" s="8"/>
      <c r="D103" s="8"/>
      <c r="E103" s="8"/>
      <c r="F103" s="9"/>
      <c r="G103" s="10"/>
      <c r="H103" s="9"/>
      <c r="I103" s="10"/>
      <c r="J103" s="9"/>
      <c r="K103" s="10"/>
      <c r="L103" s="9"/>
      <c r="M103" s="10"/>
      <c r="N103" s="9"/>
      <c r="O103" s="10"/>
      <c r="P103" s="9"/>
      <c r="Q103" s="9"/>
    </row>
    <row r="104" spans="1:17" x14ac:dyDescent="0.3">
      <c r="A104" s="7" t="s">
        <v>44</v>
      </c>
      <c r="B104" s="8" t="s">
        <v>13</v>
      </c>
      <c r="C104" s="8">
        <v>1E-4</v>
      </c>
      <c r="D104" s="8">
        <v>1007</v>
      </c>
      <c r="E104" s="8">
        <v>4020</v>
      </c>
      <c r="F104" s="20">
        <v>18.04</v>
      </c>
      <c r="G104" s="21">
        <v>1</v>
      </c>
      <c r="H104" s="20">
        <v>45.769444444444446</v>
      </c>
      <c r="I104" s="21">
        <v>1</v>
      </c>
      <c r="J104" s="16">
        <v>0.93304444444444434</v>
      </c>
      <c r="K104" s="17">
        <v>0.3</v>
      </c>
      <c r="L104" s="16">
        <v>34.407777777777781</v>
      </c>
      <c r="M104" s="17">
        <v>0.4</v>
      </c>
      <c r="N104" s="14">
        <v>0.44891111111111115</v>
      </c>
      <c r="O104" s="15">
        <v>0.06</v>
      </c>
      <c r="P104" s="16">
        <f>SUM(F104,H104,J104,L104,N104)</f>
        <v>99.599177777777783</v>
      </c>
      <c r="Q104" s="14">
        <f t="shared" ref="Q104:Q105" si="22">((F104/55.845+H104/58.693+J104/63.546)/(L104/32.06))</f>
        <v>1.041277388305913</v>
      </c>
    </row>
    <row r="105" spans="1:17" x14ac:dyDescent="0.3">
      <c r="A105" s="7" t="s">
        <v>52</v>
      </c>
      <c r="B105" s="8" t="s">
        <v>13</v>
      </c>
      <c r="C105" s="8">
        <v>1E-4</v>
      </c>
      <c r="D105" s="8">
        <v>1220</v>
      </c>
      <c r="E105" s="8">
        <v>1150</v>
      </c>
      <c r="F105" s="9">
        <v>18.8</v>
      </c>
      <c r="G105" s="10">
        <v>0.4</v>
      </c>
      <c r="H105" s="9">
        <v>45.6</v>
      </c>
      <c r="I105" s="10">
        <v>0.6</v>
      </c>
      <c r="J105" s="9">
        <v>0.56999999999999995</v>
      </c>
      <c r="K105" s="10">
        <v>7.0000000000000007E-2</v>
      </c>
      <c r="L105" s="9">
        <v>34.700000000000003</v>
      </c>
      <c r="M105" s="10">
        <v>0.3</v>
      </c>
      <c r="N105" s="9">
        <v>0.11</v>
      </c>
      <c r="O105" s="10">
        <v>0.03</v>
      </c>
      <c r="P105" s="16">
        <f>SUM(F105,H105,J105,L105,N105)</f>
        <v>99.78</v>
      </c>
      <c r="Q105" s="14">
        <f t="shared" si="22"/>
        <v>1.0371363327153729</v>
      </c>
    </row>
    <row r="106" spans="1:17" x14ac:dyDescent="0.3">
      <c r="A106" s="7" t="s">
        <v>65</v>
      </c>
      <c r="B106" s="8" t="s">
        <v>13</v>
      </c>
      <c r="C106" s="8">
        <v>2</v>
      </c>
      <c r="D106" s="8">
        <v>1190</v>
      </c>
      <c r="E106" s="8">
        <v>120</v>
      </c>
      <c r="F106" s="45" t="s">
        <v>73</v>
      </c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</row>
    <row r="107" spans="1:17" x14ac:dyDescent="0.3">
      <c r="A107" s="7" t="s">
        <v>16</v>
      </c>
      <c r="B107" s="8" t="s">
        <v>13</v>
      </c>
      <c r="C107" s="8">
        <v>8</v>
      </c>
      <c r="D107" s="8">
        <v>1355</v>
      </c>
      <c r="E107" s="8">
        <v>60</v>
      </c>
      <c r="F107" s="16">
        <v>18.814</v>
      </c>
      <c r="G107" s="17">
        <v>0.1</v>
      </c>
      <c r="H107" s="16">
        <v>44.47</v>
      </c>
      <c r="I107" s="10">
        <v>0.1</v>
      </c>
      <c r="J107" s="14">
        <v>0.55885999999999991</v>
      </c>
      <c r="K107" s="10">
        <v>0.02</v>
      </c>
      <c r="L107" s="16">
        <v>36.393999999999991</v>
      </c>
      <c r="M107" s="17">
        <v>0.1</v>
      </c>
      <c r="N107" s="14">
        <v>0.11197000000000001</v>
      </c>
      <c r="O107" s="10">
        <v>0.01</v>
      </c>
      <c r="P107" s="16">
        <f>SUM(F107,H107,J107,L107,N107)</f>
        <v>100.34882999999999</v>
      </c>
      <c r="Q107" s="14">
        <f t="shared" ref="Q107:Q109" si="23">((F107/55.845+H107/58.693+J107/63.546)/(L107/32.06))</f>
        <v>0.97196805566169142</v>
      </c>
    </row>
    <row r="108" spans="1:17" x14ac:dyDescent="0.3">
      <c r="A108" s="7" t="s">
        <v>66</v>
      </c>
      <c r="B108" s="8" t="s">
        <v>13</v>
      </c>
      <c r="C108" s="8">
        <v>8</v>
      </c>
      <c r="D108" s="8">
        <v>1420</v>
      </c>
      <c r="E108" s="8">
        <v>120</v>
      </c>
      <c r="F108" s="45" t="s">
        <v>73</v>
      </c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</row>
    <row r="109" spans="1:17" x14ac:dyDescent="0.3">
      <c r="A109" s="37" t="s">
        <v>32</v>
      </c>
      <c r="B109" s="38" t="s">
        <v>13</v>
      </c>
      <c r="C109" s="38">
        <v>12</v>
      </c>
      <c r="D109" s="38">
        <v>1500</v>
      </c>
      <c r="E109" s="38">
        <v>150</v>
      </c>
      <c r="F109" s="25">
        <v>18.68</v>
      </c>
      <c r="G109" s="26">
        <v>0.06</v>
      </c>
      <c r="H109" s="25">
        <v>44.334615384615375</v>
      </c>
      <c r="I109" s="26">
        <v>0.06</v>
      </c>
      <c r="J109" s="25">
        <v>0.51756153846153841</v>
      </c>
      <c r="K109" s="26">
        <v>0.01</v>
      </c>
      <c r="L109" s="25">
        <v>36.551538461538456</v>
      </c>
      <c r="M109" s="26">
        <v>0.04</v>
      </c>
      <c r="N109" s="25">
        <v>0.10423846153846153</v>
      </c>
      <c r="O109" s="24">
        <v>0.02</v>
      </c>
      <c r="P109" s="27">
        <f>SUM(F109,H109,J109,L109,N109)</f>
        <v>100.18795384615383</v>
      </c>
      <c r="Q109" s="25">
        <f t="shared" si="23"/>
        <v>0.96308094818809975</v>
      </c>
    </row>
    <row r="110" spans="1:17" ht="15" thickBot="1" x14ac:dyDescent="0.35">
      <c r="A110" s="29" t="s">
        <v>67</v>
      </c>
      <c r="B110" s="30" t="s">
        <v>13</v>
      </c>
      <c r="C110" s="30">
        <v>14</v>
      </c>
      <c r="D110" s="30">
        <v>1490</v>
      </c>
      <c r="E110" s="30">
        <v>40</v>
      </c>
      <c r="F110" s="39">
        <v>18.298750000000002</v>
      </c>
      <c r="G110" s="40">
        <v>0.3</v>
      </c>
      <c r="H110" s="39">
        <v>45.451249999999995</v>
      </c>
      <c r="I110" s="40">
        <v>0.3</v>
      </c>
      <c r="J110" s="41">
        <v>0.4700375</v>
      </c>
      <c r="K110" s="42">
        <v>0.02</v>
      </c>
      <c r="L110" s="39">
        <v>35.71875</v>
      </c>
      <c r="M110" s="40">
        <v>0.1</v>
      </c>
      <c r="N110" s="48" t="s">
        <v>92</v>
      </c>
      <c r="O110" s="42">
        <v>0.01</v>
      </c>
      <c r="P110" s="39">
        <f>SUM(F110,H110,J110,L110,N110)</f>
        <v>99.938787500000004</v>
      </c>
      <c r="Q110" s="41">
        <f t="shared" ref="Q110" si="24">((F110/55.845+H110/58.693+J110/63.546)/(L110/32.06))</f>
        <v>0.99581267235299953</v>
      </c>
    </row>
    <row r="111" spans="1:17" x14ac:dyDescent="0.3">
      <c r="A111" s="7" t="s">
        <v>72</v>
      </c>
      <c r="B111" s="8"/>
      <c r="C111" s="8"/>
      <c r="D111" s="8"/>
      <c r="E111" s="8"/>
      <c r="F111" s="9"/>
      <c r="G111" s="10"/>
      <c r="H111" s="9"/>
      <c r="I111" s="10"/>
      <c r="J111" s="9"/>
      <c r="K111" s="10"/>
      <c r="L111" s="9"/>
      <c r="M111" s="10"/>
      <c r="N111" s="9"/>
      <c r="O111" s="10"/>
      <c r="P111" s="9"/>
      <c r="Q111" s="9"/>
    </row>
    <row r="112" spans="1:17" ht="16.2" x14ac:dyDescent="0.3">
      <c r="A112" s="7" t="s">
        <v>75</v>
      </c>
      <c r="B112" s="8"/>
      <c r="C112" s="8"/>
      <c r="D112" s="8"/>
      <c r="E112" s="8"/>
      <c r="F112" s="9"/>
      <c r="G112" s="10"/>
      <c r="H112" s="9"/>
      <c r="I112" s="10"/>
      <c r="J112" s="9"/>
      <c r="K112" s="10"/>
      <c r="L112" s="9"/>
      <c r="M112" s="10"/>
      <c r="N112" s="9"/>
      <c r="O112" s="10"/>
      <c r="P112" s="9"/>
      <c r="Q112" s="9"/>
    </row>
    <row r="113" spans="1:1" x14ac:dyDescent="0.3">
      <c r="A113" s="7" t="s">
        <v>91</v>
      </c>
    </row>
    <row r="114" spans="1:1" x14ac:dyDescent="0.3">
      <c r="A114" s="7" t="s">
        <v>93</v>
      </c>
    </row>
    <row r="119" spans="1:1" x14ac:dyDescent="0.3">
      <c r="A119">
        <f>COUNT(A90:A110)</f>
        <v>0</v>
      </c>
    </row>
  </sheetData>
  <mergeCells count="29">
    <mergeCell ref="F108:Q108"/>
    <mergeCell ref="F24:Q24"/>
    <mergeCell ref="F25:Q25"/>
    <mergeCell ref="F33:Q33"/>
    <mergeCell ref="F48:Q48"/>
    <mergeCell ref="F49:Q49"/>
    <mergeCell ref="F50:Q50"/>
    <mergeCell ref="F58:Q58"/>
    <mergeCell ref="F80:Q80"/>
    <mergeCell ref="F81:Q81"/>
    <mergeCell ref="F83:Q83"/>
    <mergeCell ref="F87:Q87"/>
    <mergeCell ref="F53:Q53"/>
    <mergeCell ref="F100:Q100"/>
    <mergeCell ref="F97:Q97"/>
    <mergeCell ref="F98:Q98"/>
    <mergeCell ref="F106:Q106"/>
    <mergeCell ref="A3:Q3"/>
    <mergeCell ref="A28:Q28"/>
    <mergeCell ref="A54:Q54"/>
    <mergeCell ref="A86:Q86"/>
    <mergeCell ref="F44:Q44"/>
    <mergeCell ref="F75:Q75"/>
    <mergeCell ref="F62:Q62"/>
    <mergeCell ref="F63:Q63"/>
    <mergeCell ref="F39:Q39"/>
    <mergeCell ref="F40:Q40"/>
    <mergeCell ref="F16:Q16"/>
    <mergeCell ref="F17:Q1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E30" sqref="E30"/>
    </sheetView>
  </sheetViews>
  <sheetFormatPr baseColWidth="10" defaultRowHeight="14.4" x14ac:dyDescent="0.3"/>
  <cols>
    <col min="2" max="2" width="17.109375" customWidth="1"/>
    <col min="3" max="3" width="22.44140625" customWidth="1"/>
  </cols>
  <sheetData>
    <row r="1" spans="1:3" x14ac:dyDescent="0.3">
      <c r="A1" s="33" t="s">
        <v>80</v>
      </c>
      <c r="B1" t="s">
        <v>81</v>
      </c>
    </row>
    <row r="2" spans="1:3" ht="15" thickBot="1" x14ac:dyDescent="0.35">
      <c r="A2" s="1" t="s">
        <v>82</v>
      </c>
      <c r="B2" s="3" t="s">
        <v>88</v>
      </c>
      <c r="C2" s="3" t="s">
        <v>89</v>
      </c>
    </row>
    <row r="3" spans="1:3" x14ac:dyDescent="0.3">
      <c r="A3" s="33" t="s">
        <v>83</v>
      </c>
      <c r="B3" s="2">
        <v>1.78565</v>
      </c>
      <c r="C3" s="2">
        <v>0.86439999999999995</v>
      </c>
    </row>
    <row r="4" spans="1:3" x14ac:dyDescent="0.3">
      <c r="A4" s="33" t="s">
        <v>84</v>
      </c>
      <c r="B4" s="2">
        <v>9.2060000000000003E-2</v>
      </c>
      <c r="C4" s="2">
        <v>0.10263</v>
      </c>
    </row>
    <row r="5" spans="1:3" x14ac:dyDescent="0.3">
      <c r="A5" s="33" t="s">
        <v>85</v>
      </c>
      <c r="B5" s="34">
        <v>-3.4059999999999998E-4</v>
      </c>
      <c r="C5" s="35">
        <v>-1.9100000000000001E-4</v>
      </c>
    </row>
    <row r="6" spans="1:3" x14ac:dyDescent="0.3">
      <c r="A6" s="33" t="s">
        <v>86</v>
      </c>
      <c r="B6" s="2">
        <v>5.1540000000000002E-2</v>
      </c>
      <c r="C6" s="2">
        <v>7.3889999999999997E-2</v>
      </c>
    </row>
    <row r="7" spans="1:3" ht="15" thickBot="1" x14ac:dyDescent="0.35">
      <c r="A7" s="36" t="s">
        <v>87</v>
      </c>
      <c r="B7" s="6">
        <v>-9.2556899999999995</v>
      </c>
      <c r="C7" s="6">
        <v>-8.0875699999999995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Electronic Annex Table 1</vt:lpstr>
      <vt:lpstr>Electronic Annex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Beyer</dc:creator>
  <cp:lastModifiedBy>Christopher Beyer</cp:lastModifiedBy>
  <dcterms:created xsi:type="dcterms:W3CDTF">2022-06-27T06:46:04Z</dcterms:created>
  <dcterms:modified xsi:type="dcterms:W3CDTF">2022-08-30T08:48:00Z</dcterms:modified>
</cp:coreProperties>
</file>