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410\2004\Stage200\Contents\PRE\ESM\"/>
    </mc:Choice>
  </mc:AlternateContent>
  <bookViews>
    <workbookView xWindow="-105" yWindow="-105" windowWidth="38625" windowHeight="21225" activeTab="1"/>
  </bookViews>
  <sheets>
    <sheet name="Information page" sheetId="5" r:id="rId1"/>
    <sheet name="Ext. reprod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6" i="4" l="1"/>
  <c r="F96" i="4"/>
  <c r="G96" i="4"/>
  <c r="H96" i="4"/>
  <c r="I96" i="4"/>
  <c r="J96" i="4"/>
  <c r="K96" i="4"/>
  <c r="L96" i="4"/>
  <c r="M96" i="4"/>
  <c r="N96" i="4"/>
  <c r="O96" i="4"/>
  <c r="P96" i="4"/>
  <c r="Q96" i="4"/>
  <c r="R96" i="4"/>
  <c r="S96" i="4"/>
  <c r="T96" i="4"/>
  <c r="U96" i="4"/>
  <c r="V96" i="4"/>
  <c r="W96" i="4"/>
  <c r="X96" i="4"/>
  <c r="Y96" i="4"/>
  <c r="Z96" i="4"/>
  <c r="AA96" i="4"/>
  <c r="AB96" i="4"/>
  <c r="AC96" i="4"/>
  <c r="AD96" i="4"/>
  <c r="AE96" i="4"/>
  <c r="AF96" i="4"/>
  <c r="AG96" i="4"/>
  <c r="AH96" i="4"/>
  <c r="AI96" i="4"/>
  <c r="AJ96" i="4"/>
  <c r="AK96" i="4"/>
  <c r="AL96" i="4"/>
  <c r="AM96" i="4"/>
  <c r="D96" i="4"/>
  <c r="E95" i="4"/>
  <c r="F95" i="4"/>
  <c r="G95" i="4"/>
  <c r="H95" i="4"/>
  <c r="I95" i="4"/>
  <c r="J95" i="4"/>
  <c r="K95" i="4"/>
  <c r="L95" i="4"/>
  <c r="M95" i="4"/>
  <c r="N95" i="4"/>
  <c r="O95" i="4"/>
  <c r="P95" i="4"/>
  <c r="Q95" i="4"/>
  <c r="R95" i="4"/>
  <c r="S95" i="4"/>
  <c r="T95" i="4"/>
  <c r="U95" i="4"/>
  <c r="V95" i="4"/>
  <c r="W95" i="4"/>
  <c r="X95" i="4"/>
  <c r="Y95" i="4"/>
  <c r="Z95" i="4"/>
  <c r="AA95" i="4"/>
  <c r="AB95" i="4"/>
  <c r="AC95" i="4"/>
  <c r="AD95" i="4"/>
  <c r="AE95" i="4"/>
  <c r="AF95" i="4"/>
  <c r="AG95" i="4"/>
  <c r="AH95" i="4"/>
  <c r="AI95" i="4"/>
  <c r="AJ95" i="4"/>
  <c r="AK95" i="4"/>
  <c r="AL95" i="4"/>
  <c r="AM95" i="4"/>
  <c r="D95" i="4"/>
  <c r="J89" i="4" l="1"/>
  <c r="J88" i="4"/>
  <c r="J91" i="4" s="1"/>
  <c r="J92" i="4" s="1"/>
  <c r="J93" i="4" s="1"/>
  <c r="AA89" i="4"/>
  <c r="AA88" i="4"/>
  <c r="AA91" i="4" s="1"/>
  <c r="AA92" i="4" s="1"/>
  <c r="AA93" i="4" s="1"/>
  <c r="AE88" i="4"/>
  <c r="AE91" i="4" s="1"/>
  <c r="AE92" i="4" s="1"/>
  <c r="AE93" i="4" s="1"/>
  <c r="AF88" i="4"/>
  <c r="AF91" i="4" s="1"/>
  <c r="AF92" i="4" s="1"/>
  <c r="AF93" i="4" s="1"/>
  <c r="AE89" i="4"/>
  <c r="AF89" i="4"/>
  <c r="AD89" i="4"/>
  <c r="AD88" i="4"/>
  <c r="AD91" i="4" s="1"/>
  <c r="AD92" i="4" s="1"/>
  <c r="AD93" i="4" s="1"/>
  <c r="AH89" i="4"/>
  <c r="AH88" i="4"/>
  <c r="AH91" i="4" s="1"/>
  <c r="AH92" i="4" s="1"/>
  <c r="AH93" i="4" s="1"/>
  <c r="AL89" i="4"/>
  <c r="AL88" i="4"/>
  <c r="AL91" i="4" s="1"/>
  <c r="AL92" i="4" s="1"/>
  <c r="AL93" i="4" s="1"/>
  <c r="F88" i="4"/>
  <c r="F91" i="4" s="1"/>
  <c r="F92" i="4" s="1"/>
  <c r="F93" i="4" s="1"/>
  <c r="G88" i="4"/>
  <c r="G91" i="4" s="1"/>
  <c r="G92" i="4" s="1"/>
  <c r="G93" i="4" s="1"/>
  <c r="H88" i="4"/>
  <c r="I88" i="4"/>
  <c r="I91" i="4" s="1"/>
  <c r="I92" i="4" s="1"/>
  <c r="I93" i="4" s="1"/>
  <c r="K88" i="4"/>
  <c r="K91" i="4" s="1"/>
  <c r="K92" i="4" s="1"/>
  <c r="K93" i="4" s="1"/>
  <c r="L88" i="4"/>
  <c r="L91" i="4" s="1"/>
  <c r="L92" i="4" s="1"/>
  <c r="L93" i="4" s="1"/>
  <c r="M88" i="4"/>
  <c r="M91" i="4" s="1"/>
  <c r="M92" i="4" s="1"/>
  <c r="M93" i="4" s="1"/>
  <c r="N88" i="4"/>
  <c r="O88" i="4"/>
  <c r="O91" i="4" s="1"/>
  <c r="O92" i="4" s="1"/>
  <c r="O93" i="4" s="1"/>
  <c r="P88" i="4"/>
  <c r="P91" i="4" s="1"/>
  <c r="P92" i="4" s="1"/>
  <c r="P93" i="4" s="1"/>
  <c r="Q88" i="4"/>
  <c r="Q91" i="4" s="1"/>
  <c r="Q92" i="4" s="1"/>
  <c r="Q93" i="4" s="1"/>
  <c r="R88" i="4"/>
  <c r="R91" i="4" s="1"/>
  <c r="R92" i="4" s="1"/>
  <c r="R93" i="4" s="1"/>
  <c r="S88" i="4"/>
  <c r="S91" i="4" s="1"/>
  <c r="S92" i="4" s="1"/>
  <c r="S93" i="4" s="1"/>
  <c r="T88" i="4"/>
  <c r="U88" i="4"/>
  <c r="U91" i="4" s="1"/>
  <c r="U92" i="4" s="1"/>
  <c r="U93" i="4" s="1"/>
  <c r="V88" i="4"/>
  <c r="V91" i="4" s="1"/>
  <c r="V92" i="4" s="1"/>
  <c r="V93" i="4" s="1"/>
  <c r="W88" i="4"/>
  <c r="W91" i="4" s="1"/>
  <c r="W92" i="4" s="1"/>
  <c r="W93" i="4" s="1"/>
  <c r="X88" i="4"/>
  <c r="X91" i="4" s="1"/>
  <c r="X92" i="4" s="1"/>
  <c r="X93" i="4" s="1"/>
  <c r="Y88" i="4"/>
  <c r="Y91" i="4" s="1"/>
  <c r="Y92" i="4" s="1"/>
  <c r="Y93" i="4" s="1"/>
  <c r="Z88" i="4"/>
  <c r="AB88" i="4"/>
  <c r="AB91" i="4" s="1"/>
  <c r="AB92" i="4" s="1"/>
  <c r="AB93" i="4" s="1"/>
  <c r="AC88" i="4"/>
  <c r="AC91" i="4" s="1"/>
  <c r="AC92" i="4" s="1"/>
  <c r="AC93" i="4" s="1"/>
  <c r="AG88" i="4"/>
  <c r="AI88" i="4"/>
  <c r="AI91" i="4" s="1"/>
  <c r="AI92" i="4" s="1"/>
  <c r="AI93" i="4" s="1"/>
  <c r="AJ88" i="4"/>
  <c r="AJ91" i="4" s="1"/>
  <c r="AJ92" i="4" s="1"/>
  <c r="AJ93" i="4" s="1"/>
  <c r="AK88" i="4"/>
  <c r="AK91" i="4" s="1"/>
  <c r="AK92" i="4" s="1"/>
  <c r="AK93" i="4" s="1"/>
  <c r="AM88" i="4"/>
  <c r="AM91" i="4" s="1"/>
  <c r="AM92" i="4" s="1"/>
  <c r="AM93" i="4" s="1"/>
  <c r="F89" i="4"/>
  <c r="G89" i="4"/>
  <c r="H89" i="4"/>
  <c r="I89" i="4"/>
  <c r="K89" i="4"/>
  <c r="L89" i="4"/>
  <c r="M89" i="4"/>
  <c r="N89" i="4"/>
  <c r="O89" i="4"/>
  <c r="P89" i="4"/>
  <c r="Q89" i="4"/>
  <c r="R89" i="4"/>
  <c r="S89" i="4"/>
  <c r="T89" i="4"/>
  <c r="U89" i="4"/>
  <c r="V89" i="4"/>
  <c r="W89" i="4"/>
  <c r="X89" i="4"/>
  <c r="Y89" i="4"/>
  <c r="Z89" i="4"/>
  <c r="AB89" i="4"/>
  <c r="AC89" i="4"/>
  <c r="AG89" i="4"/>
  <c r="AI89" i="4"/>
  <c r="AJ89" i="4"/>
  <c r="AK89" i="4"/>
  <c r="AM89" i="4"/>
  <c r="E89" i="4"/>
  <c r="E88" i="4"/>
  <c r="E91" i="4" s="1"/>
  <c r="E92" i="4" s="1"/>
  <c r="E93" i="4" s="1"/>
  <c r="D89" i="4"/>
  <c r="D88" i="4"/>
  <c r="F54" i="4"/>
  <c r="F57" i="4" s="1"/>
  <c r="F58" i="4" s="1"/>
  <c r="F59" i="4" s="1"/>
  <c r="G54" i="4"/>
  <c r="G57" i="4" s="1"/>
  <c r="G58" i="4" s="1"/>
  <c r="G59" i="4" s="1"/>
  <c r="H54" i="4"/>
  <c r="H57" i="4" s="1"/>
  <c r="H58" i="4" s="1"/>
  <c r="H59" i="4" s="1"/>
  <c r="I54" i="4"/>
  <c r="I57" i="4" s="1"/>
  <c r="I58" i="4" s="1"/>
  <c r="I59" i="4" s="1"/>
  <c r="J54" i="4"/>
  <c r="J57" i="4" s="1"/>
  <c r="J58" i="4" s="1"/>
  <c r="J59" i="4" s="1"/>
  <c r="K54" i="4"/>
  <c r="K57" i="4" s="1"/>
  <c r="K58" i="4" s="1"/>
  <c r="K59" i="4" s="1"/>
  <c r="L54" i="4"/>
  <c r="L57" i="4" s="1"/>
  <c r="L58" i="4" s="1"/>
  <c r="L59" i="4" s="1"/>
  <c r="M54" i="4"/>
  <c r="M57" i="4" s="1"/>
  <c r="M58" i="4" s="1"/>
  <c r="M59" i="4" s="1"/>
  <c r="N54" i="4"/>
  <c r="N57" i="4" s="1"/>
  <c r="N58" i="4" s="1"/>
  <c r="N59" i="4" s="1"/>
  <c r="O54" i="4"/>
  <c r="O57" i="4" s="1"/>
  <c r="O58" i="4" s="1"/>
  <c r="O59" i="4" s="1"/>
  <c r="P54" i="4"/>
  <c r="P57" i="4" s="1"/>
  <c r="P58" i="4" s="1"/>
  <c r="P59" i="4" s="1"/>
  <c r="Q54" i="4"/>
  <c r="Q57" i="4" s="1"/>
  <c r="Q58" i="4" s="1"/>
  <c r="Q59" i="4" s="1"/>
  <c r="R54" i="4"/>
  <c r="R57" i="4" s="1"/>
  <c r="R58" i="4" s="1"/>
  <c r="R59" i="4" s="1"/>
  <c r="S54" i="4"/>
  <c r="S57" i="4" s="1"/>
  <c r="S58" i="4" s="1"/>
  <c r="S59" i="4" s="1"/>
  <c r="T54" i="4"/>
  <c r="T57" i="4" s="1"/>
  <c r="T58" i="4" s="1"/>
  <c r="T59" i="4" s="1"/>
  <c r="U54" i="4"/>
  <c r="U57" i="4" s="1"/>
  <c r="U58" i="4" s="1"/>
  <c r="U59" i="4" s="1"/>
  <c r="V54" i="4"/>
  <c r="V57" i="4" s="1"/>
  <c r="V58" i="4" s="1"/>
  <c r="V59" i="4" s="1"/>
  <c r="W54" i="4"/>
  <c r="W57" i="4" s="1"/>
  <c r="W58" i="4" s="1"/>
  <c r="W59" i="4" s="1"/>
  <c r="X54" i="4"/>
  <c r="X57" i="4" s="1"/>
  <c r="X58" i="4" s="1"/>
  <c r="X59" i="4" s="1"/>
  <c r="Y54" i="4"/>
  <c r="Y57" i="4" s="1"/>
  <c r="Y58" i="4" s="1"/>
  <c r="Y59" i="4" s="1"/>
  <c r="Z54" i="4"/>
  <c r="Z57" i="4" s="1"/>
  <c r="Z58" i="4" s="1"/>
  <c r="Z59" i="4" s="1"/>
  <c r="AA54" i="4"/>
  <c r="AA57" i="4" s="1"/>
  <c r="AA58" i="4" s="1"/>
  <c r="AA59" i="4" s="1"/>
  <c r="AB54" i="4"/>
  <c r="AB57" i="4" s="1"/>
  <c r="AB58" i="4" s="1"/>
  <c r="AB59" i="4" s="1"/>
  <c r="AC54" i="4"/>
  <c r="AC57" i="4" s="1"/>
  <c r="AC58" i="4" s="1"/>
  <c r="AC59" i="4" s="1"/>
  <c r="AD54" i="4"/>
  <c r="AD57" i="4" s="1"/>
  <c r="AD58" i="4" s="1"/>
  <c r="AD59" i="4" s="1"/>
  <c r="AE54" i="4"/>
  <c r="AE57" i="4" s="1"/>
  <c r="AE58" i="4" s="1"/>
  <c r="AE59" i="4" s="1"/>
  <c r="AF54" i="4"/>
  <c r="AF57" i="4" s="1"/>
  <c r="AF58" i="4" s="1"/>
  <c r="AF59" i="4" s="1"/>
  <c r="AG54" i="4"/>
  <c r="AG57" i="4" s="1"/>
  <c r="AG58" i="4" s="1"/>
  <c r="AG59" i="4" s="1"/>
  <c r="AH54" i="4"/>
  <c r="AH57" i="4" s="1"/>
  <c r="AH58" i="4" s="1"/>
  <c r="AH59" i="4" s="1"/>
  <c r="AI54" i="4"/>
  <c r="AI57" i="4" s="1"/>
  <c r="AI58" i="4" s="1"/>
  <c r="AI59" i="4" s="1"/>
  <c r="AJ54" i="4"/>
  <c r="AJ57" i="4" s="1"/>
  <c r="AJ58" i="4" s="1"/>
  <c r="AJ59" i="4" s="1"/>
  <c r="AK54" i="4"/>
  <c r="AK57" i="4" s="1"/>
  <c r="AK58" i="4" s="1"/>
  <c r="AK59" i="4" s="1"/>
  <c r="AL54" i="4"/>
  <c r="AL57" i="4" s="1"/>
  <c r="AL58" i="4" s="1"/>
  <c r="AL59" i="4" s="1"/>
  <c r="AM54" i="4"/>
  <c r="AM57" i="4" s="1"/>
  <c r="AM58" i="4" s="1"/>
  <c r="AM59" i="4" s="1"/>
  <c r="F55" i="4"/>
  <c r="G55" i="4"/>
  <c r="H55" i="4"/>
  <c r="I55" i="4"/>
  <c r="J55" i="4"/>
  <c r="K55" i="4"/>
  <c r="L55" i="4"/>
  <c r="M55" i="4"/>
  <c r="N55" i="4"/>
  <c r="O55" i="4"/>
  <c r="P55" i="4"/>
  <c r="Q55" i="4"/>
  <c r="R55" i="4"/>
  <c r="S55" i="4"/>
  <c r="T55" i="4"/>
  <c r="U55" i="4"/>
  <c r="V55" i="4"/>
  <c r="W55" i="4"/>
  <c r="X55" i="4"/>
  <c r="Y55" i="4"/>
  <c r="Z55" i="4"/>
  <c r="AA55" i="4"/>
  <c r="AB55" i="4"/>
  <c r="AC55" i="4"/>
  <c r="AD55" i="4"/>
  <c r="AE55" i="4"/>
  <c r="AF55" i="4"/>
  <c r="AG55" i="4"/>
  <c r="AH55" i="4"/>
  <c r="AI55" i="4"/>
  <c r="AJ55" i="4"/>
  <c r="AK55" i="4"/>
  <c r="AL55" i="4"/>
  <c r="AM55" i="4"/>
  <c r="E55" i="4"/>
  <c r="E54" i="4"/>
  <c r="E57" i="4" s="1"/>
  <c r="E58" i="4" s="1"/>
  <c r="E59" i="4" s="1"/>
  <c r="D55" i="4"/>
  <c r="D54" i="4"/>
  <c r="D57" i="4" s="1"/>
  <c r="D58" i="4" s="1"/>
  <c r="D59" i="4" s="1"/>
  <c r="AB34" i="4"/>
  <c r="AB33" i="4"/>
  <c r="AB36" i="4" s="1"/>
  <c r="AB37" i="4" s="1"/>
  <c r="AB38" i="4" s="1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C34" i="4"/>
  <c r="AD34" i="4"/>
  <c r="AE34" i="4"/>
  <c r="AF34" i="4"/>
  <c r="AG34" i="4"/>
  <c r="AH34" i="4"/>
  <c r="AI34" i="4"/>
  <c r="AJ34" i="4"/>
  <c r="AK34" i="4"/>
  <c r="AL34" i="4"/>
  <c r="AM34" i="4"/>
  <c r="E34" i="4"/>
  <c r="D34" i="4"/>
  <c r="E33" i="4"/>
  <c r="F33" i="4"/>
  <c r="F36" i="4" s="1"/>
  <c r="F37" i="4" s="1"/>
  <c r="F38" i="4" s="1"/>
  <c r="G33" i="4"/>
  <c r="G36" i="4" s="1"/>
  <c r="G37" i="4" s="1"/>
  <c r="G38" i="4" s="1"/>
  <c r="H33" i="4"/>
  <c r="H36" i="4" s="1"/>
  <c r="H37" i="4" s="1"/>
  <c r="H38" i="4" s="1"/>
  <c r="I33" i="4"/>
  <c r="I36" i="4" s="1"/>
  <c r="I37" i="4" s="1"/>
  <c r="I38" i="4" s="1"/>
  <c r="J33" i="4"/>
  <c r="J36" i="4" s="1"/>
  <c r="J37" i="4" s="1"/>
  <c r="J38" i="4" s="1"/>
  <c r="K33" i="4"/>
  <c r="K36" i="4" s="1"/>
  <c r="K37" i="4" s="1"/>
  <c r="K38" i="4" s="1"/>
  <c r="L33" i="4"/>
  <c r="L36" i="4" s="1"/>
  <c r="L37" i="4" s="1"/>
  <c r="L38" i="4" s="1"/>
  <c r="M33" i="4"/>
  <c r="M36" i="4" s="1"/>
  <c r="M37" i="4" s="1"/>
  <c r="M38" i="4" s="1"/>
  <c r="N33" i="4"/>
  <c r="N36" i="4" s="1"/>
  <c r="N37" i="4" s="1"/>
  <c r="N38" i="4" s="1"/>
  <c r="O33" i="4"/>
  <c r="O36" i="4" s="1"/>
  <c r="O37" i="4" s="1"/>
  <c r="O38" i="4" s="1"/>
  <c r="P33" i="4"/>
  <c r="P36" i="4" s="1"/>
  <c r="P37" i="4" s="1"/>
  <c r="P38" i="4" s="1"/>
  <c r="Q33" i="4"/>
  <c r="Q36" i="4" s="1"/>
  <c r="Q37" i="4" s="1"/>
  <c r="Q38" i="4" s="1"/>
  <c r="R33" i="4"/>
  <c r="R36" i="4" s="1"/>
  <c r="R37" i="4" s="1"/>
  <c r="R38" i="4" s="1"/>
  <c r="S33" i="4"/>
  <c r="S36" i="4" s="1"/>
  <c r="S37" i="4" s="1"/>
  <c r="S38" i="4" s="1"/>
  <c r="T33" i="4"/>
  <c r="T36" i="4" s="1"/>
  <c r="T37" i="4" s="1"/>
  <c r="T38" i="4" s="1"/>
  <c r="U33" i="4"/>
  <c r="U36" i="4" s="1"/>
  <c r="U37" i="4" s="1"/>
  <c r="U38" i="4" s="1"/>
  <c r="V33" i="4"/>
  <c r="V36" i="4" s="1"/>
  <c r="V37" i="4" s="1"/>
  <c r="V38" i="4" s="1"/>
  <c r="W33" i="4"/>
  <c r="W36" i="4" s="1"/>
  <c r="W37" i="4" s="1"/>
  <c r="W38" i="4" s="1"/>
  <c r="X33" i="4"/>
  <c r="X36" i="4" s="1"/>
  <c r="X37" i="4" s="1"/>
  <c r="X38" i="4" s="1"/>
  <c r="Y33" i="4"/>
  <c r="Y36" i="4" s="1"/>
  <c r="Y37" i="4" s="1"/>
  <c r="Y38" i="4" s="1"/>
  <c r="Z33" i="4"/>
  <c r="Z36" i="4" s="1"/>
  <c r="Z37" i="4" s="1"/>
  <c r="Z38" i="4" s="1"/>
  <c r="AA33" i="4"/>
  <c r="AA36" i="4" s="1"/>
  <c r="AA37" i="4" s="1"/>
  <c r="AA38" i="4" s="1"/>
  <c r="AC33" i="4"/>
  <c r="AC36" i="4" s="1"/>
  <c r="AC37" i="4" s="1"/>
  <c r="AC38" i="4" s="1"/>
  <c r="AD33" i="4"/>
  <c r="AD36" i="4" s="1"/>
  <c r="AD37" i="4" s="1"/>
  <c r="AD38" i="4" s="1"/>
  <c r="AE33" i="4"/>
  <c r="AE36" i="4" s="1"/>
  <c r="AE37" i="4" s="1"/>
  <c r="AE38" i="4" s="1"/>
  <c r="AF33" i="4"/>
  <c r="AF36" i="4" s="1"/>
  <c r="AF37" i="4" s="1"/>
  <c r="AF38" i="4" s="1"/>
  <c r="AG33" i="4"/>
  <c r="AG36" i="4" s="1"/>
  <c r="AG37" i="4" s="1"/>
  <c r="AG38" i="4" s="1"/>
  <c r="AH33" i="4"/>
  <c r="AH36" i="4" s="1"/>
  <c r="AH37" i="4" s="1"/>
  <c r="AH38" i="4" s="1"/>
  <c r="AI33" i="4"/>
  <c r="AI36" i="4" s="1"/>
  <c r="AI37" i="4" s="1"/>
  <c r="AI38" i="4" s="1"/>
  <c r="AJ33" i="4"/>
  <c r="AJ36" i="4" s="1"/>
  <c r="AJ37" i="4" s="1"/>
  <c r="AJ38" i="4" s="1"/>
  <c r="AK33" i="4"/>
  <c r="AK36" i="4" s="1"/>
  <c r="AK37" i="4" s="1"/>
  <c r="AK38" i="4" s="1"/>
  <c r="AL33" i="4"/>
  <c r="AL36" i="4" s="1"/>
  <c r="AL37" i="4" s="1"/>
  <c r="AL38" i="4" s="1"/>
  <c r="AM33" i="4"/>
  <c r="AM36" i="4" s="1"/>
  <c r="AM37" i="4" s="1"/>
  <c r="AM38" i="4" s="1"/>
  <c r="D33" i="4"/>
  <c r="D36" i="4" s="1"/>
  <c r="D37" i="4" s="1"/>
  <c r="D38" i="4" s="1"/>
  <c r="L90" i="4" l="1"/>
  <c r="F90" i="4"/>
  <c r="D91" i="4"/>
  <c r="D92" i="4" s="1"/>
  <c r="D93" i="4" s="1"/>
  <c r="AB90" i="4"/>
  <c r="S90" i="4"/>
  <c r="K90" i="4"/>
  <c r="U90" i="4"/>
  <c r="M90" i="4"/>
  <c r="AL90" i="4"/>
  <c r="AM90" i="4"/>
  <c r="I90" i="4"/>
  <c r="D90" i="4"/>
  <c r="F56" i="4"/>
  <c r="AJ56" i="4"/>
  <c r="W90" i="4"/>
  <c r="O56" i="4"/>
  <c r="O90" i="4"/>
  <c r="AE56" i="4"/>
  <c r="J56" i="4"/>
  <c r="P90" i="4"/>
  <c r="V90" i="4"/>
  <c r="V56" i="4"/>
  <c r="R90" i="4"/>
  <c r="AD90" i="4"/>
  <c r="AA90" i="4"/>
  <c r="AA56" i="4"/>
  <c r="I56" i="4"/>
  <c r="AK90" i="4"/>
  <c r="Y90" i="4"/>
  <c r="Q90" i="4"/>
  <c r="AI90" i="4"/>
  <c r="AJ90" i="4"/>
  <c r="X90" i="4"/>
  <c r="J90" i="4"/>
  <c r="AI56" i="4"/>
  <c r="AF90" i="4"/>
  <c r="E35" i="4"/>
  <c r="E36" i="4"/>
  <c r="E37" i="4" s="1"/>
  <c r="E38" i="4" s="1"/>
  <c r="AG90" i="4"/>
  <c r="AG91" i="4"/>
  <c r="AG92" i="4" s="1"/>
  <c r="AG93" i="4" s="1"/>
  <c r="U56" i="4"/>
  <c r="E90" i="4"/>
  <c r="G90" i="4"/>
  <c r="T90" i="4"/>
  <c r="T91" i="4"/>
  <c r="T92" i="4" s="1"/>
  <c r="T93" i="4" s="1"/>
  <c r="AE90" i="4"/>
  <c r="Z90" i="4"/>
  <c r="Z91" i="4"/>
  <c r="Z92" i="4" s="1"/>
  <c r="Z93" i="4" s="1"/>
  <c r="N90" i="4"/>
  <c r="N91" i="4"/>
  <c r="N92" i="4" s="1"/>
  <c r="N93" i="4" s="1"/>
  <c r="H90" i="4"/>
  <c r="H91" i="4"/>
  <c r="H92" i="4" s="1"/>
  <c r="H93" i="4" s="1"/>
  <c r="AK56" i="4"/>
  <c r="AB56" i="4"/>
  <c r="P56" i="4"/>
  <c r="Z56" i="4"/>
  <c r="N56" i="4"/>
  <c r="AM56" i="4"/>
  <c r="AG56" i="4"/>
  <c r="X56" i="4"/>
  <c r="R56" i="4"/>
  <c r="L56" i="4"/>
  <c r="AL56" i="4"/>
  <c r="AF56" i="4"/>
  <c r="W56" i="4"/>
  <c r="Q56" i="4"/>
  <c r="K56" i="4"/>
  <c r="T56" i="4"/>
  <c r="H56" i="4"/>
  <c r="AH56" i="4"/>
  <c r="AC56" i="4"/>
  <c r="Y56" i="4"/>
  <c r="S56" i="4"/>
  <c r="M56" i="4"/>
  <c r="G56" i="4"/>
  <c r="AC90" i="4"/>
  <c r="AH90" i="4"/>
  <c r="D56" i="4"/>
  <c r="E56" i="4"/>
  <c r="AD56" i="4"/>
  <c r="D35" i="4"/>
  <c r="AM35" i="4"/>
  <c r="AG35" i="4"/>
  <c r="X35" i="4"/>
  <c r="R35" i="4"/>
  <c r="L35" i="4"/>
  <c r="AI35" i="4"/>
  <c r="Y35" i="4"/>
  <c r="S35" i="4"/>
  <c r="M35" i="4"/>
  <c r="G35" i="4"/>
  <c r="AL35" i="4"/>
  <c r="AF35" i="4"/>
  <c r="W35" i="4"/>
  <c r="Q35" i="4"/>
  <c r="K35" i="4"/>
  <c r="AJ35" i="4"/>
  <c r="AD35" i="4"/>
  <c r="AA35" i="4"/>
  <c r="U35" i="4"/>
  <c r="O35" i="4"/>
  <c r="I35" i="4"/>
  <c r="P35" i="4"/>
  <c r="Z35" i="4"/>
  <c r="T35" i="4"/>
  <c r="N35" i="4"/>
  <c r="H35" i="4"/>
  <c r="AC35" i="4"/>
  <c r="AK35" i="4"/>
  <c r="AE35" i="4"/>
  <c r="V35" i="4"/>
  <c r="J35" i="4"/>
  <c r="AH35" i="4"/>
  <c r="F35" i="4"/>
  <c r="AB35" i="4"/>
</calcChain>
</file>

<file path=xl/comments1.xml><?xml version="1.0" encoding="utf-8"?>
<comments xmlns="http://schemas.openxmlformats.org/spreadsheetml/2006/main">
  <authors>
    <author>Leo Pure</author>
  </authors>
  <commentList>
    <comment ref="C1" authorId="0" shapeId="0">
      <text>
        <r>
          <rPr>
            <b/>
            <sz val="9"/>
            <color indexed="81"/>
            <rFont val="Tahoma"/>
            <family val="2"/>
          </rPr>
          <t>Leo Pure:</t>
        </r>
        <r>
          <rPr>
            <sz val="9"/>
            <color indexed="81"/>
            <rFont val="Tahoma"/>
            <family val="2"/>
          </rPr>
          <t xml:space="preserve">
B = background
D = drift
STD = normalisation to recommended rock standard values</t>
        </r>
      </text>
    </comment>
  </commentList>
</comments>
</file>

<file path=xl/sharedStrings.xml><?xml version="1.0" encoding="utf-8"?>
<sst xmlns="http://schemas.openxmlformats.org/spreadsheetml/2006/main" count="189" uniqueCount="75">
  <si>
    <t>Sample</t>
  </si>
  <si>
    <t>AGV-2</t>
  </si>
  <si>
    <t>Corrections</t>
  </si>
  <si>
    <t>B</t>
  </si>
  <si>
    <t>Batch</t>
  </si>
  <si>
    <t>WS-E</t>
  </si>
  <si>
    <t>B, D, STD</t>
  </si>
  <si>
    <t>B, D</t>
  </si>
  <si>
    <t>AGV2_1</t>
  </si>
  <si>
    <t>WSE_1</t>
  </si>
  <si>
    <t>AGV2_2</t>
  </si>
  <si>
    <t>WSE_2</t>
  </si>
  <si>
    <t>recommended</t>
  </si>
  <si>
    <t>BHVO-2</t>
  </si>
  <si>
    <t>AGV-2_2</t>
  </si>
  <si>
    <t>WS-E_2</t>
  </si>
  <si>
    <t>AGV-2_1</t>
  </si>
  <si>
    <t>WS-E_1</t>
  </si>
  <si>
    <t>BHVO-2_1</t>
  </si>
  <si>
    <t>BHVO-2_2</t>
  </si>
  <si>
    <t>BHVO2_1</t>
  </si>
  <si>
    <t>BHVO2_2</t>
  </si>
  <si>
    <t>ave</t>
  </si>
  <si>
    <t>2sd</t>
  </si>
  <si>
    <t>2sd as %</t>
  </si>
  <si>
    <t>ave diff from recommended</t>
  </si>
  <si>
    <t>ave diff from rec. as %</t>
  </si>
  <si>
    <t>ave diff from rec.</t>
  </si>
  <si>
    <t>Li (ppm)</t>
  </si>
  <si>
    <t>Rb (ppm)</t>
  </si>
  <si>
    <t>Sr (ppm)</t>
  </si>
  <si>
    <t>Y (ppm)</t>
  </si>
  <si>
    <t>Zr (ppm)</t>
  </si>
  <si>
    <t>Nb (ppm)</t>
  </si>
  <si>
    <t>Cs (ppm)</t>
  </si>
  <si>
    <t>Ba (ppm)</t>
  </si>
  <si>
    <t>La (ppm)</t>
  </si>
  <si>
    <t>Ce (ppm)</t>
  </si>
  <si>
    <t>Pr (ppm)</t>
  </si>
  <si>
    <t>Nd (ppm)</t>
  </si>
  <si>
    <t>Sm (ppm)</t>
  </si>
  <si>
    <t>Eu151 (ppm)</t>
  </si>
  <si>
    <t>Eu153 (ppm)</t>
  </si>
  <si>
    <t>Gd (ppm)</t>
  </si>
  <si>
    <t>Tb (ppm)</t>
  </si>
  <si>
    <t>Dy (ppm)</t>
  </si>
  <si>
    <t>Ho (ppm)</t>
  </si>
  <si>
    <t>Er (ppm)</t>
  </si>
  <si>
    <t>Tm (ppm)</t>
  </si>
  <si>
    <t>Yb (ppm)</t>
  </si>
  <si>
    <t>Lu (ppm)</t>
  </si>
  <si>
    <t>Hf (ppm)</t>
  </si>
  <si>
    <t>Ta (ppm)</t>
  </si>
  <si>
    <t>Pb (ppm)</t>
  </si>
  <si>
    <t>Th (ppm)</t>
  </si>
  <si>
    <t>U (ppm)</t>
  </si>
  <si>
    <t>Sc (ppm)</t>
  </si>
  <si>
    <t>V (ppm)</t>
  </si>
  <si>
    <t>Cr (ppm)</t>
  </si>
  <si>
    <t>Co (ppm)</t>
  </si>
  <si>
    <t>Ni (ppm)</t>
  </si>
  <si>
    <t>Cu (ppm)</t>
  </si>
  <si>
    <t>Zn (ppm)</t>
  </si>
  <si>
    <t>Ga (ppm)</t>
  </si>
  <si>
    <t>external reproducibility as %</t>
  </si>
  <si>
    <t>AVERAGE EXTERNAL REPRODUCIBILITY AS %</t>
  </si>
  <si>
    <t>2SD OF ALL AVE. EXT. REPRODUCIBILITY</t>
  </si>
  <si>
    <t>Article title</t>
  </si>
  <si>
    <t>leo.r.pure@tutamail.com</t>
  </si>
  <si>
    <t>Corresponding author email address</t>
  </si>
  <si>
    <t>Authors</t>
  </si>
  <si>
    <t>The compositional diversity and temporal evolution of an active andesitic arc stratovolcano: Tongariro, Taupō Volcanic Zone, New Zealand</t>
  </si>
  <si>
    <t>Journal</t>
  </si>
  <si>
    <t>Leo R Pure, Colin JN Wilson, Bruce LA Charlier, John A Gamble, Dougal B Townsend, Graham S Leonard</t>
  </si>
  <si>
    <t>Contributions to Mineralogy and Petrology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</si>
</sst>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0.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4">
    <xf numFmtId="0" fontId="0" fillId="0" borderId="0" xfId="0"/>
    <xf numFmtId="0" fontId="16" fillId="0" borderId="0" xfId="0" applyFont="1"/>
    <xf numFmtId="0" fontId="0" fillId="0" borderId="0" xfId="0" applyAlignment="1">
      <alignment wrapText="1"/>
    </xf>
    <xf numFmtId="0" fontId="20" fillId="0" borderId="0" xfId="42"/>
    <xf numFmtId="0" fontId="16" fillId="0" borderId="0" xfId="0" applyFont="1" applyAlignment="1">
      <alignment vertical="top"/>
    </xf>
    <xf numFmtId="0" fontId="21" fillId="0" borderId="0" xfId="0" applyFont="1"/>
    <xf numFmtId="164" fontId="21" fillId="0" borderId="0" xfId="0" applyNumberFormat="1" applyFont="1"/>
    <xf numFmtId="2" fontId="21" fillId="0" borderId="0" xfId="0" applyNumberFormat="1" applyFont="1"/>
    <xf numFmtId="1" fontId="21" fillId="0" borderId="0" xfId="0" applyNumberFormat="1" applyFont="1"/>
    <xf numFmtId="165" fontId="21" fillId="0" borderId="0" xfId="0" applyNumberFormat="1" applyFont="1"/>
    <xf numFmtId="166" fontId="21" fillId="0" borderId="0" xfId="0" applyNumberFormat="1" applyFont="1"/>
    <xf numFmtId="0" fontId="22" fillId="0" borderId="0" xfId="0" applyFont="1"/>
    <xf numFmtId="0" fontId="23" fillId="0" borderId="0" xfId="0" applyFont="1"/>
    <xf numFmtId="164" fontId="23" fillId="0" borderId="0" xfId="0" applyNumberFormat="1" applyFont="1"/>
    <xf numFmtId="2" fontId="23" fillId="0" borderId="0" xfId="0" applyNumberFormat="1" applyFont="1"/>
    <xf numFmtId="1" fontId="23" fillId="0" borderId="0" xfId="0" applyNumberFormat="1" applyFont="1"/>
    <xf numFmtId="165" fontId="23" fillId="0" borderId="0" xfId="0" applyNumberFormat="1" applyFont="1"/>
    <xf numFmtId="166" fontId="23" fillId="0" borderId="0" xfId="0" applyNumberFormat="1" applyFont="1"/>
    <xf numFmtId="164" fontId="21" fillId="0" borderId="10" xfId="0" applyNumberFormat="1" applyFont="1" applyBorder="1"/>
    <xf numFmtId="164" fontId="21" fillId="0" borderId="11" xfId="0" applyNumberFormat="1" applyFont="1" applyBorder="1"/>
    <xf numFmtId="164" fontId="21" fillId="0" borderId="12" xfId="0" applyNumberFormat="1" applyFont="1" applyBorder="1"/>
    <xf numFmtId="0" fontId="23" fillId="0" borderId="0" xfId="0" applyFont="1" applyFill="1"/>
    <xf numFmtId="164" fontId="23" fillId="0" borderId="0" xfId="0" applyNumberFormat="1" applyFont="1" applyFill="1"/>
    <xf numFmtId="2" fontId="23" fillId="0" borderId="0" xfId="0" applyNumberFormat="1" applyFont="1" applyFill="1"/>
    <xf numFmtId="1" fontId="23" fillId="0" borderId="0" xfId="0" applyNumberFormat="1" applyFont="1" applyFill="1"/>
    <xf numFmtId="165" fontId="23" fillId="0" borderId="0" xfId="0" applyNumberFormat="1" applyFont="1" applyFill="1"/>
    <xf numFmtId="166" fontId="23" fillId="0" borderId="0" xfId="0" applyNumberFormat="1" applyFont="1" applyFill="1"/>
    <xf numFmtId="164" fontId="21" fillId="33" borderId="11" xfId="0" applyNumberFormat="1" applyFont="1" applyFill="1" applyBorder="1"/>
    <xf numFmtId="0" fontId="21" fillId="34" borderId="0" xfId="0" applyFont="1" applyFill="1"/>
    <xf numFmtId="164" fontId="21" fillId="34" borderId="10" xfId="0" applyNumberFormat="1" applyFont="1" applyFill="1" applyBorder="1"/>
    <xf numFmtId="164" fontId="21" fillId="34" borderId="11" xfId="0" applyNumberFormat="1" applyFont="1" applyFill="1" applyBorder="1"/>
    <xf numFmtId="164" fontId="21" fillId="34" borderId="12" xfId="0" applyNumberFormat="1" applyFont="1" applyFill="1" applyBorder="1"/>
    <xf numFmtId="0" fontId="23" fillId="34" borderId="0" xfId="0" applyFont="1" applyFill="1"/>
    <xf numFmtId="164" fontId="23" fillId="34" borderId="10" xfId="0" applyNumberFormat="1" applyFont="1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eo.r.pure@tuta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10" sqref="B10"/>
    </sheetView>
  </sheetViews>
  <sheetFormatPr defaultRowHeight="15" x14ac:dyDescent="0.25"/>
  <cols>
    <col min="1" max="1" width="33.5703125" customWidth="1"/>
    <col min="2" max="2" width="87" bestFit="1" customWidth="1"/>
  </cols>
  <sheetData>
    <row r="1" spans="1:2" ht="30" x14ac:dyDescent="0.25">
      <c r="A1" s="4" t="s">
        <v>67</v>
      </c>
      <c r="B1" s="2" t="s">
        <v>71</v>
      </c>
    </row>
    <row r="2" spans="1:2" x14ac:dyDescent="0.25">
      <c r="A2" s="1" t="s">
        <v>72</v>
      </c>
      <c r="B2" t="s">
        <v>74</v>
      </c>
    </row>
    <row r="3" spans="1:2" x14ac:dyDescent="0.25">
      <c r="A3" s="1" t="s">
        <v>70</v>
      </c>
      <c r="B3" t="s">
        <v>73</v>
      </c>
    </row>
    <row r="4" spans="1:2" x14ac:dyDescent="0.25">
      <c r="A4" s="1" t="s">
        <v>69</v>
      </c>
      <c r="B4" s="3" t="s">
        <v>68</v>
      </c>
    </row>
  </sheetData>
  <hyperlinks>
    <hyperlink ref="B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96"/>
  <sheetViews>
    <sheetView tabSelected="1" zoomScale="85" zoomScaleNormal="85" workbookViewId="0">
      <pane xSplit="1" ySplit="1" topLeftCell="B37" activePane="bottomRight" state="frozen"/>
      <selection pane="topRight" activeCell="B1" sqref="B1"/>
      <selection pane="bottomLeft" activeCell="A2" sqref="A2"/>
      <selection pane="bottomRight" activeCell="B43" sqref="A1:XFD1048576"/>
    </sheetView>
  </sheetViews>
  <sheetFormatPr defaultRowHeight="15" x14ac:dyDescent="0.25"/>
  <cols>
    <col min="1" max="1" width="38.85546875" style="12" bestFit="1" customWidth="1"/>
    <col min="2" max="2" width="13.28515625" style="12" bestFit="1" customWidth="1"/>
    <col min="3" max="3" width="10.85546875" style="12" customWidth="1"/>
    <col min="4" max="4" width="8.7109375" style="13"/>
    <col min="5" max="5" width="8.7109375" style="14"/>
    <col min="6" max="6" width="8.7109375" style="13"/>
    <col min="7" max="7" width="8.7109375" style="14"/>
    <col min="8" max="8" width="8.7109375" style="15"/>
    <col min="9" max="9" width="8.7109375" style="14"/>
    <col min="10" max="10" width="8.7109375" style="16"/>
    <col min="11" max="11" width="8.7109375" style="15"/>
    <col min="12" max="13" width="8.7109375" style="14"/>
    <col min="14" max="14" width="8.7109375" style="16"/>
    <col min="15" max="15" width="8.7109375" style="14"/>
    <col min="16" max="16" width="8.7109375" style="16"/>
    <col min="17" max="18" width="11.5703125" style="16" bestFit="1" customWidth="1"/>
    <col min="19" max="21" width="8.7109375" style="16"/>
    <col min="22" max="22" width="8.7109375" style="17"/>
    <col min="23" max="23" width="8.7109375" style="16"/>
    <col min="24" max="24" width="8.7109375" style="17"/>
    <col min="25" max="25" width="8.7109375" style="16"/>
    <col min="26" max="26" width="8.7109375" style="17"/>
    <col min="27" max="28" width="8.7109375" style="16"/>
    <col min="29" max="29" width="8.7109375" style="14"/>
    <col min="30" max="31" width="8.7109375" style="16"/>
    <col min="32" max="32" width="8.7109375" style="14"/>
    <col min="33" max="33" width="8.7109375" style="13"/>
    <col min="34" max="37" width="8.7109375" style="14"/>
    <col min="38" max="38" width="8.7109375" style="13"/>
    <col min="39" max="39" width="8.7109375" style="14"/>
    <col min="40" max="16384" width="9.140625" style="12"/>
  </cols>
  <sheetData>
    <row r="1" spans="1:39" s="5" customFormat="1" x14ac:dyDescent="0.25">
      <c r="A1" s="5" t="s">
        <v>0</v>
      </c>
      <c r="B1" s="5" t="s">
        <v>4</v>
      </c>
      <c r="C1" s="5" t="s">
        <v>2</v>
      </c>
      <c r="D1" s="6" t="s">
        <v>28</v>
      </c>
      <c r="E1" s="7" t="s">
        <v>29</v>
      </c>
      <c r="F1" s="6" t="s">
        <v>30</v>
      </c>
      <c r="G1" s="7" t="s">
        <v>31</v>
      </c>
      <c r="H1" s="8" t="s">
        <v>32</v>
      </c>
      <c r="I1" s="7" t="s">
        <v>33</v>
      </c>
      <c r="J1" s="9" t="s">
        <v>34</v>
      </c>
      <c r="K1" s="8" t="s">
        <v>35</v>
      </c>
      <c r="L1" s="7" t="s">
        <v>36</v>
      </c>
      <c r="M1" s="7" t="s">
        <v>37</v>
      </c>
      <c r="N1" s="9" t="s">
        <v>38</v>
      </c>
      <c r="O1" s="7" t="s">
        <v>39</v>
      </c>
      <c r="P1" s="9" t="s">
        <v>40</v>
      </c>
      <c r="Q1" s="9" t="s">
        <v>41</v>
      </c>
      <c r="R1" s="9" t="s">
        <v>42</v>
      </c>
      <c r="S1" s="9" t="s">
        <v>43</v>
      </c>
      <c r="T1" s="9" t="s">
        <v>44</v>
      </c>
      <c r="U1" s="9" t="s">
        <v>45</v>
      </c>
      <c r="V1" s="10" t="s">
        <v>46</v>
      </c>
      <c r="W1" s="9" t="s">
        <v>47</v>
      </c>
      <c r="X1" s="10" t="s">
        <v>48</v>
      </c>
      <c r="Y1" s="9" t="s">
        <v>49</v>
      </c>
      <c r="Z1" s="10" t="s">
        <v>50</v>
      </c>
      <c r="AA1" s="9" t="s">
        <v>51</v>
      </c>
      <c r="AB1" s="9" t="s">
        <v>52</v>
      </c>
      <c r="AC1" s="7" t="s">
        <v>53</v>
      </c>
      <c r="AD1" s="9" t="s">
        <v>54</v>
      </c>
      <c r="AE1" s="9" t="s">
        <v>55</v>
      </c>
      <c r="AF1" s="7" t="s">
        <v>56</v>
      </c>
      <c r="AG1" s="6" t="s">
        <v>57</v>
      </c>
      <c r="AH1" s="7" t="s">
        <v>58</v>
      </c>
      <c r="AI1" s="7" t="s">
        <v>59</v>
      </c>
      <c r="AJ1" s="7" t="s">
        <v>60</v>
      </c>
      <c r="AK1" s="7" t="s">
        <v>61</v>
      </c>
      <c r="AL1" s="6" t="s">
        <v>62</v>
      </c>
      <c r="AM1" s="7" t="s">
        <v>63</v>
      </c>
    </row>
    <row r="2" spans="1:39" s="5" customFormat="1" x14ac:dyDescent="0.25">
      <c r="A2" s="11" t="s">
        <v>1</v>
      </c>
      <c r="B2" s="5" t="s">
        <v>12</v>
      </c>
      <c r="D2" s="6">
        <v>10.8</v>
      </c>
      <c r="E2" s="7">
        <v>67.790000000000006</v>
      </c>
      <c r="F2" s="6">
        <v>659.5</v>
      </c>
      <c r="G2" s="7">
        <v>19.14</v>
      </c>
      <c r="H2" s="8">
        <v>232</v>
      </c>
      <c r="I2" s="7">
        <v>14.12</v>
      </c>
      <c r="J2" s="9">
        <v>1.173</v>
      </c>
      <c r="K2" s="8">
        <v>1134</v>
      </c>
      <c r="L2" s="7">
        <v>38.21</v>
      </c>
      <c r="M2" s="7">
        <v>69.430000000000007</v>
      </c>
      <c r="N2" s="9">
        <v>8.1649999999999991</v>
      </c>
      <c r="O2" s="7">
        <v>30.49</v>
      </c>
      <c r="P2" s="9">
        <v>5.5090000000000003</v>
      </c>
      <c r="Q2" s="9">
        <v>1.5529999999999999</v>
      </c>
      <c r="R2" s="9">
        <v>1.5529999999999999</v>
      </c>
      <c r="S2" s="9">
        <v>4.6779999999999999</v>
      </c>
      <c r="T2" s="9">
        <v>0.65100000000000002</v>
      </c>
      <c r="U2" s="9">
        <v>3.5489999999999999</v>
      </c>
      <c r="V2" s="10">
        <v>0.68179999999999996</v>
      </c>
      <c r="W2" s="9">
        <v>1.825</v>
      </c>
      <c r="X2" s="10">
        <v>0.26229999999999998</v>
      </c>
      <c r="Y2" s="9">
        <v>1.653</v>
      </c>
      <c r="Z2" s="10">
        <v>0.25069999999999998</v>
      </c>
      <c r="AA2" s="9">
        <v>5.1369999999999996</v>
      </c>
      <c r="AB2" s="9">
        <v>0.86499999999999999</v>
      </c>
      <c r="AC2" s="7">
        <v>13.14</v>
      </c>
      <c r="AD2" s="9">
        <v>6.1740000000000004</v>
      </c>
      <c r="AE2" s="9">
        <v>1.885</v>
      </c>
      <c r="AF2" s="7">
        <v>13.11</v>
      </c>
      <c r="AG2" s="6">
        <v>118.5</v>
      </c>
      <c r="AH2" s="7">
        <v>16.22</v>
      </c>
      <c r="AI2" s="7">
        <v>15.46</v>
      </c>
      <c r="AJ2" s="7">
        <v>18.87</v>
      </c>
      <c r="AK2" s="7">
        <v>51.51</v>
      </c>
      <c r="AL2" s="6">
        <v>86.7</v>
      </c>
      <c r="AM2" s="7">
        <v>20.420000000000002</v>
      </c>
    </row>
    <row r="4" spans="1:39" x14ac:dyDescent="0.25">
      <c r="A4" s="12" t="s">
        <v>1</v>
      </c>
      <c r="B4" s="12">
        <v>1</v>
      </c>
      <c r="C4" s="12" t="s">
        <v>3</v>
      </c>
      <c r="D4" s="13">
        <v>10.461656079403781</v>
      </c>
      <c r="E4" s="14">
        <v>62.608288795901011</v>
      </c>
      <c r="F4" s="13">
        <v>627.55532872190224</v>
      </c>
      <c r="G4" s="14">
        <v>17.349280685056353</v>
      </c>
      <c r="H4" s="15">
        <v>227.29069128094736</v>
      </c>
      <c r="I4" s="14">
        <v>12.197234467260737</v>
      </c>
      <c r="J4" s="16">
        <v>1.0504616978637884</v>
      </c>
      <c r="K4" s="15">
        <v>1045.0602099055338</v>
      </c>
      <c r="L4" s="14">
        <v>34.201620652841086</v>
      </c>
      <c r="M4" s="14">
        <v>62.685831044270735</v>
      </c>
      <c r="N4" s="16">
        <v>7.3577402698502317</v>
      </c>
      <c r="O4" s="14">
        <v>26.867119672284915</v>
      </c>
      <c r="P4" s="16">
        <v>4.9920257156310779</v>
      </c>
      <c r="Q4" s="16">
        <v>1.5390433717448972</v>
      </c>
      <c r="S4" s="16">
        <v>4.9599397166049686</v>
      </c>
      <c r="T4" s="16">
        <v>0.65986166027220283</v>
      </c>
      <c r="U4" s="16">
        <v>6.3685589870603527</v>
      </c>
      <c r="V4" s="17">
        <v>0.61171196051159571</v>
      </c>
      <c r="W4" s="16">
        <v>1.7357142259040375</v>
      </c>
      <c r="X4" s="17">
        <v>0.23844592235606391</v>
      </c>
      <c r="Y4" s="16">
        <v>1.4715259969904881</v>
      </c>
      <c r="Z4" s="17">
        <v>0</v>
      </c>
      <c r="AA4" s="16">
        <v>4.7888588368059386</v>
      </c>
      <c r="AB4" s="16">
        <v>0</v>
      </c>
      <c r="AC4" s="14">
        <v>10.181247390960349</v>
      </c>
      <c r="AD4" s="16">
        <v>5.326810990594729</v>
      </c>
      <c r="AE4" s="16">
        <v>1.6534152466095675</v>
      </c>
      <c r="AF4" s="14">
        <v>12.936047672179829</v>
      </c>
      <c r="AG4" s="13">
        <v>130.19101585599367</v>
      </c>
      <c r="AH4" s="14">
        <v>15.605488136269937</v>
      </c>
      <c r="AI4" s="14">
        <v>15.706658497919868</v>
      </c>
      <c r="AJ4" s="14">
        <v>16.981038007948303</v>
      </c>
      <c r="AK4" s="14">
        <v>43.324366598152963</v>
      </c>
      <c r="AL4" s="13">
        <v>77.550182943429817</v>
      </c>
      <c r="AM4" s="14">
        <v>19.840488557992551</v>
      </c>
    </row>
    <row r="6" spans="1:39" x14ac:dyDescent="0.25">
      <c r="A6" s="12" t="s">
        <v>1</v>
      </c>
      <c r="B6" s="12">
        <v>2</v>
      </c>
      <c r="C6" s="12" t="s">
        <v>7</v>
      </c>
      <c r="E6" s="14">
        <v>62.620730193358163</v>
      </c>
      <c r="F6" s="13">
        <v>627.28128995724273</v>
      </c>
      <c r="G6" s="14">
        <v>17.046858196735052</v>
      </c>
      <c r="H6" s="15">
        <v>223.30309812092804</v>
      </c>
      <c r="I6" s="14">
        <v>12.582142479851374</v>
      </c>
      <c r="J6" s="16">
        <v>0.70728892787518616</v>
      </c>
      <c r="K6" s="15">
        <v>1075.2314514749983</v>
      </c>
      <c r="L6" s="14">
        <v>36.90050199990096</v>
      </c>
      <c r="M6" s="14">
        <v>66.819492831104483</v>
      </c>
      <c r="N6" s="16">
        <v>7.7160858463400075</v>
      </c>
      <c r="O6" s="14">
        <v>29.331563787537053</v>
      </c>
      <c r="P6" s="16">
        <v>5.3904711604784019</v>
      </c>
      <c r="Q6" s="16">
        <v>1.5871159521508362</v>
      </c>
      <c r="S6" s="16">
        <v>4.9994944585321806</v>
      </c>
      <c r="T6" s="16">
        <v>0.67150891057038931</v>
      </c>
      <c r="U6" s="16">
        <v>3.2456796640867265</v>
      </c>
      <c r="V6" s="17">
        <v>0.6182700925543716</v>
      </c>
      <c r="W6" s="16">
        <v>1.8408825487591554</v>
      </c>
      <c r="X6" s="17">
        <v>0.21950150126605292</v>
      </c>
      <c r="Y6" s="16">
        <v>1.6048706999978843</v>
      </c>
      <c r="Z6" s="17">
        <v>0.25899448166910594</v>
      </c>
      <c r="AA6" s="16">
        <v>13.841803645148888</v>
      </c>
      <c r="AB6" s="16">
        <v>0.78818363410474357</v>
      </c>
      <c r="AC6" s="14">
        <v>12.423723955150017</v>
      </c>
      <c r="AD6" s="16">
        <v>7.50639633854209</v>
      </c>
      <c r="AE6" s="16">
        <v>1.7388971371436752</v>
      </c>
      <c r="AF6" s="14">
        <v>11.409773024779073</v>
      </c>
      <c r="AG6" s="13">
        <v>116.44709361086771</v>
      </c>
      <c r="AH6" s="14">
        <v>12.303301737806686</v>
      </c>
      <c r="AI6" s="14">
        <v>15.872579443883932</v>
      </c>
      <c r="AJ6" s="14">
        <v>17.647720402691725</v>
      </c>
      <c r="AK6" s="14">
        <v>50.199166514111774</v>
      </c>
      <c r="AL6" s="13">
        <v>-146.5329823284805</v>
      </c>
      <c r="AM6" s="14">
        <v>20.746350379037825</v>
      </c>
    </row>
    <row r="7" spans="1:39" x14ac:dyDescent="0.25">
      <c r="A7" s="12" t="s">
        <v>1</v>
      </c>
      <c r="B7" s="12">
        <v>3</v>
      </c>
      <c r="C7" s="12" t="s">
        <v>7</v>
      </c>
      <c r="E7" s="14">
        <v>63.777316015808424</v>
      </c>
      <c r="F7" s="13">
        <v>623.01993545998573</v>
      </c>
      <c r="G7" s="14">
        <v>17.119813119029949</v>
      </c>
      <c r="H7" s="15">
        <v>232.34311256615155</v>
      </c>
      <c r="I7" s="14">
        <v>12.807670078946053</v>
      </c>
      <c r="J7" s="16">
        <v>1.0880266863984898</v>
      </c>
      <c r="K7" s="15">
        <v>1091.9572738461559</v>
      </c>
      <c r="L7" s="14">
        <v>36.192943813997772</v>
      </c>
      <c r="M7" s="14">
        <v>67.677294722329705</v>
      </c>
      <c r="N7" s="16">
        <v>7.8745448169464112</v>
      </c>
      <c r="O7" s="14">
        <v>29.180971801584516</v>
      </c>
      <c r="P7" s="16">
        <v>5.1702801870793937</v>
      </c>
      <c r="Q7" s="16">
        <v>1.7006599456935079</v>
      </c>
      <c r="S7" s="16">
        <v>5.2412771647341794</v>
      </c>
      <c r="T7" s="16">
        <v>0.68871612998581966</v>
      </c>
      <c r="U7" s="16">
        <v>3.3104770819935525</v>
      </c>
      <c r="V7" s="17">
        <v>0.64497291614460484</v>
      </c>
      <c r="W7" s="16">
        <v>1.8152974324804083</v>
      </c>
      <c r="X7" s="17">
        <v>0.24630798740870813</v>
      </c>
      <c r="Y7" s="16">
        <v>1.6667275437323759</v>
      </c>
      <c r="Z7" s="17">
        <v>0.22177128441233426</v>
      </c>
      <c r="AA7" s="16">
        <v>13.199077748857848</v>
      </c>
      <c r="AB7" s="16">
        <v>0.99156407746071984</v>
      </c>
      <c r="AC7" s="14">
        <v>12.493053357220765</v>
      </c>
      <c r="AD7" s="16">
        <v>7.6543418569908477</v>
      </c>
      <c r="AE7" s="16">
        <v>1.7748723707443419</v>
      </c>
      <c r="AF7" s="14">
        <v>11.47049563753812</v>
      </c>
      <c r="AG7" s="13">
        <v>113.32225278516083</v>
      </c>
      <c r="AH7" s="14">
        <v>14.492226128961034</v>
      </c>
      <c r="AI7" s="14">
        <v>15.050345048393355</v>
      </c>
      <c r="AJ7" s="14">
        <v>18.062764652584494</v>
      </c>
      <c r="AK7" s="14">
        <v>48.240511336923227</v>
      </c>
      <c r="AL7" s="13">
        <v>100.78331626266247</v>
      </c>
      <c r="AM7" s="14">
        <v>19.456787258539361</v>
      </c>
    </row>
    <row r="8" spans="1:39" x14ac:dyDescent="0.25">
      <c r="A8" s="12" t="s">
        <v>1</v>
      </c>
      <c r="B8" s="12">
        <v>4</v>
      </c>
      <c r="C8" s="12" t="s">
        <v>7</v>
      </c>
      <c r="E8" s="14">
        <v>64.69565443716931</v>
      </c>
      <c r="F8" s="13">
        <v>641.5066307468062</v>
      </c>
      <c r="G8" s="14">
        <v>17.64732432574198</v>
      </c>
      <c r="H8" s="15">
        <v>240.9657293999941</v>
      </c>
      <c r="I8" s="14">
        <v>13.209510512915298</v>
      </c>
      <c r="J8" s="16">
        <v>1.1453747688551394</v>
      </c>
      <c r="K8" s="15">
        <v>1117.6071558703275</v>
      </c>
      <c r="L8" s="14">
        <v>37.35759841243452</v>
      </c>
      <c r="M8" s="14">
        <v>68.46750103352197</v>
      </c>
      <c r="N8" s="16">
        <v>7.8559699229732702</v>
      </c>
      <c r="O8" s="14">
        <v>30.322875813235271</v>
      </c>
      <c r="P8" s="16">
        <v>5.416608057862792</v>
      </c>
      <c r="Q8" s="16">
        <v>1.7727256671512157</v>
      </c>
      <c r="S8" s="16">
        <v>5.3358148041041877</v>
      </c>
      <c r="T8" s="16">
        <v>0.68626777977020681</v>
      </c>
      <c r="U8" s="16">
        <v>3.6424039383712032</v>
      </c>
      <c r="V8" s="17">
        <v>0.67153607016877781</v>
      </c>
      <c r="W8" s="16">
        <v>2.1286116500286334</v>
      </c>
      <c r="X8" s="17">
        <v>0.23557840174619193</v>
      </c>
      <c r="Y8" s="16">
        <v>1.7513364938587104</v>
      </c>
      <c r="Z8" s="17">
        <v>0.24782103167619146</v>
      </c>
      <c r="AA8" s="16">
        <v>12.955482526745048</v>
      </c>
      <c r="AB8" s="16">
        <v>1.6682487217345514</v>
      </c>
      <c r="AC8" s="14">
        <v>14.650376487629622</v>
      </c>
      <c r="AD8" s="16">
        <v>8.0977422072122902</v>
      </c>
      <c r="AE8" s="16">
        <v>1.9003257740611235</v>
      </c>
      <c r="AF8" s="14">
        <v>12.57054655931994</v>
      </c>
      <c r="AG8" s="13">
        <v>118.8342575016224</v>
      </c>
      <c r="AH8" s="14">
        <v>14.532683584029554</v>
      </c>
      <c r="AI8" s="14">
        <v>15.608225876505491</v>
      </c>
      <c r="AJ8" s="14">
        <v>18.669928440960128</v>
      </c>
      <c r="AK8" s="14">
        <v>53.778135261858942</v>
      </c>
      <c r="AL8" s="13">
        <v>76.710884617403707</v>
      </c>
      <c r="AM8" s="14">
        <v>20.919438941778747</v>
      </c>
    </row>
    <row r="9" spans="1:39" x14ac:dyDescent="0.25">
      <c r="A9" s="12" t="s">
        <v>1</v>
      </c>
      <c r="B9" s="12">
        <v>5</v>
      </c>
      <c r="C9" s="12" t="s">
        <v>7</v>
      </c>
      <c r="E9" s="14">
        <v>62.891695553447349</v>
      </c>
      <c r="F9" s="13">
        <v>624.15199720974613</v>
      </c>
      <c r="G9" s="14">
        <v>16.414913202839742</v>
      </c>
      <c r="H9" s="15">
        <v>235.40439457995382</v>
      </c>
      <c r="I9" s="14">
        <v>13.302679629885422</v>
      </c>
      <c r="J9" s="16">
        <v>1.1228167440735488</v>
      </c>
      <c r="K9" s="15">
        <v>1109.7108175195092</v>
      </c>
      <c r="L9" s="14">
        <v>36.911459485010759</v>
      </c>
      <c r="M9" s="14">
        <v>67.9411538700721</v>
      </c>
      <c r="N9" s="16">
        <v>7.8377014711383444</v>
      </c>
      <c r="O9" s="14">
        <v>29.998371158249938</v>
      </c>
      <c r="P9" s="16">
        <v>5.3852673380968969</v>
      </c>
      <c r="Q9" s="16">
        <v>1.6792880311997247</v>
      </c>
      <c r="S9" s="16">
        <v>5.1582152580593545</v>
      </c>
      <c r="T9" s="16">
        <v>0.70716280998185532</v>
      </c>
      <c r="U9" s="16">
        <v>3.4703360128117926</v>
      </c>
      <c r="V9" s="17">
        <v>0.66842983982614079</v>
      </c>
      <c r="W9" s="16">
        <v>1.9248189719323516</v>
      </c>
      <c r="X9" s="17">
        <v>0.25386669107518001</v>
      </c>
      <c r="Y9" s="16">
        <v>1.6557117578340563</v>
      </c>
      <c r="Z9" s="17">
        <v>0.25933599770549604</v>
      </c>
      <c r="AA9" s="16">
        <v>5.4470071851429651</v>
      </c>
      <c r="AB9" s="16">
        <v>1.8387217533287274</v>
      </c>
      <c r="AC9" s="14">
        <v>13.035123401986349</v>
      </c>
      <c r="AD9" s="16">
        <v>6.1523512890392729</v>
      </c>
      <c r="AE9" s="16">
        <v>1.8676149216216589</v>
      </c>
      <c r="AF9" s="14">
        <v>12.701752629003748</v>
      </c>
      <c r="AG9" s="13">
        <v>121.79242946119996</v>
      </c>
      <c r="AH9" s="14">
        <v>15.877710155013153</v>
      </c>
      <c r="AI9" s="14">
        <v>15.643821069493734</v>
      </c>
      <c r="AJ9" s="14">
        <v>18.941719693461422</v>
      </c>
      <c r="AK9" s="14">
        <v>49.917399872283731</v>
      </c>
      <c r="AL9" s="13">
        <v>104.08179907976943</v>
      </c>
      <c r="AM9" s="14">
        <v>20.471102874252338</v>
      </c>
    </row>
    <row r="10" spans="1:39" x14ac:dyDescent="0.25">
      <c r="A10" s="12" t="s">
        <v>8</v>
      </c>
      <c r="B10" s="12">
        <v>6</v>
      </c>
      <c r="C10" s="12" t="s">
        <v>7</v>
      </c>
      <c r="E10" s="14">
        <v>60.623183796808149</v>
      </c>
      <c r="F10" s="13">
        <v>591.43433394537897</v>
      </c>
      <c r="G10" s="14">
        <v>15.965872234783083</v>
      </c>
      <c r="H10" s="15">
        <v>225.32183534341448</v>
      </c>
      <c r="I10" s="14">
        <v>14.496788066652707</v>
      </c>
      <c r="J10" s="16">
        <v>1.0694383932545404</v>
      </c>
      <c r="K10" s="15">
        <v>1012.1553418286205</v>
      </c>
      <c r="L10" s="14">
        <v>35.273049313504153</v>
      </c>
      <c r="M10" s="14">
        <v>63.898328247706019</v>
      </c>
      <c r="N10" s="16">
        <v>7.5014851904082773</v>
      </c>
      <c r="O10" s="14">
        <v>27.476858606610072</v>
      </c>
      <c r="P10" s="16">
        <v>5.0264569631633753</v>
      </c>
      <c r="Q10" s="16">
        <v>1.6096455682629522</v>
      </c>
      <c r="R10" s="16">
        <v>1.7641864518429251</v>
      </c>
      <c r="S10" s="16">
        <v>4.8261998376481587</v>
      </c>
      <c r="T10" s="16">
        <v>0.67026465214672981</v>
      </c>
      <c r="U10" s="16">
        <v>3.2637503714145395</v>
      </c>
      <c r="V10" s="17">
        <v>0.61992745357453494</v>
      </c>
      <c r="W10" s="16">
        <v>1.798906784198641</v>
      </c>
      <c r="X10" s="17">
        <v>0.23586868997571978</v>
      </c>
      <c r="Y10" s="16">
        <v>1.5327772855724491</v>
      </c>
      <c r="Z10" s="17">
        <v>0.23910817159830311</v>
      </c>
      <c r="AA10" s="16">
        <v>5.2917362920810378</v>
      </c>
      <c r="AB10" s="16">
        <v>5.6850973342192335</v>
      </c>
      <c r="AC10" s="14">
        <v>11.507349694269765</v>
      </c>
      <c r="AD10" s="16">
        <v>5.68490499724295</v>
      </c>
      <c r="AE10" s="16">
        <v>1.7377872608680784</v>
      </c>
      <c r="AF10" s="14">
        <v>11.979036412958045</v>
      </c>
      <c r="AG10" s="13">
        <v>112.27727178225568</v>
      </c>
      <c r="AH10" s="14">
        <v>14.585935321986861</v>
      </c>
      <c r="AI10" s="14">
        <v>14.790275625303602</v>
      </c>
      <c r="AJ10" s="14">
        <v>17.229627256034071</v>
      </c>
      <c r="AK10" s="14">
        <v>46.651981679983074</v>
      </c>
      <c r="AL10" s="13">
        <v>43.945382915973561</v>
      </c>
      <c r="AM10" s="14">
        <v>19.80830802701243</v>
      </c>
    </row>
    <row r="11" spans="1:39" x14ac:dyDescent="0.25">
      <c r="A11" s="12" t="s">
        <v>10</v>
      </c>
      <c r="B11" s="12">
        <v>6</v>
      </c>
      <c r="C11" s="12" t="s">
        <v>7</v>
      </c>
      <c r="E11" s="14">
        <v>59.501166298313393</v>
      </c>
      <c r="F11" s="13">
        <v>576.1385847951193</v>
      </c>
      <c r="G11" s="14">
        <v>15.655435483203822</v>
      </c>
      <c r="H11" s="15">
        <v>224.7972740428784</v>
      </c>
      <c r="I11" s="14">
        <v>14.116773774520864</v>
      </c>
      <c r="J11" s="16">
        <v>1.0587167195023615</v>
      </c>
      <c r="K11" s="15">
        <v>982.35634001649737</v>
      </c>
      <c r="L11" s="14">
        <v>34.554530184322616</v>
      </c>
      <c r="M11" s="14">
        <v>63.506218175501211</v>
      </c>
      <c r="N11" s="16">
        <v>7.4041379114093253</v>
      </c>
      <c r="O11" s="14">
        <v>26.892862178322474</v>
      </c>
      <c r="P11" s="16">
        <v>4.9678485282055034</v>
      </c>
      <c r="Q11" s="16">
        <v>1.5584762976960587</v>
      </c>
      <c r="R11" s="16">
        <v>1.7021995024240384</v>
      </c>
      <c r="S11" s="16">
        <v>4.7134793854055159</v>
      </c>
      <c r="T11" s="16">
        <v>0.65790876306775192</v>
      </c>
      <c r="U11" s="16">
        <v>3.2408304023377874</v>
      </c>
      <c r="V11" s="17">
        <v>0.61471217715375814</v>
      </c>
      <c r="W11" s="16">
        <v>1.7820227734960477</v>
      </c>
      <c r="X11" s="17">
        <v>0.23132989196091944</v>
      </c>
      <c r="Y11" s="16">
        <v>1.5118471020619728</v>
      </c>
      <c r="Z11" s="17">
        <v>0.23274388583897188</v>
      </c>
      <c r="AA11" s="16">
        <v>5.0429345800194483</v>
      </c>
      <c r="AB11" s="16">
        <v>5.1794407975029939</v>
      </c>
      <c r="AC11" s="14">
        <v>11.520117186796419</v>
      </c>
      <c r="AD11" s="16">
        <v>5.5980870296206406</v>
      </c>
      <c r="AE11" s="16">
        <v>1.7180455713240042</v>
      </c>
      <c r="AF11" s="14">
        <v>11.763155557711059</v>
      </c>
      <c r="AG11" s="13">
        <v>110.98936227190114</v>
      </c>
      <c r="AH11" s="14">
        <v>14.287775327478064</v>
      </c>
      <c r="AI11" s="14">
        <v>14.665265636001285</v>
      </c>
      <c r="AJ11" s="14">
        <v>17.354285066502602</v>
      </c>
      <c r="AK11" s="14">
        <v>44.918515551831071</v>
      </c>
      <c r="AL11" s="13">
        <v>44.865311827159786</v>
      </c>
      <c r="AM11" s="14">
        <v>19.250683773312524</v>
      </c>
    </row>
    <row r="12" spans="1:39" x14ac:dyDescent="0.25">
      <c r="A12" s="12" t="s">
        <v>8</v>
      </c>
      <c r="B12" s="12">
        <v>7</v>
      </c>
      <c r="C12" s="12" t="s">
        <v>7</v>
      </c>
      <c r="E12" s="14">
        <v>53.444700314979706</v>
      </c>
      <c r="F12" s="13">
        <v>530.36111269692378</v>
      </c>
      <c r="G12" s="14">
        <v>15.00688999665298</v>
      </c>
      <c r="H12" s="15">
        <v>243.5733383175432</v>
      </c>
      <c r="I12" s="14">
        <v>14.239358536910016</v>
      </c>
      <c r="J12" s="16">
        <v>1.0319656377582247</v>
      </c>
      <c r="K12" s="15">
        <v>972.43348104407141</v>
      </c>
      <c r="L12" s="14">
        <v>31.232088807581356</v>
      </c>
      <c r="M12" s="14">
        <v>58.553643604446577</v>
      </c>
      <c r="N12" s="16">
        <v>6.8413222160777751</v>
      </c>
      <c r="O12" s="14">
        <v>25.71988146693278</v>
      </c>
      <c r="P12" s="16">
        <v>4.7446214475737536</v>
      </c>
      <c r="Q12" s="16">
        <v>1.4765790163283621</v>
      </c>
      <c r="R12" s="16">
        <v>1.5594228212618251</v>
      </c>
      <c r="S12" s="16">
        <v>4.7912831210927536</v>
      </c>
      <c r="T12" s="16">
        <v>0.63648439956360536</v>
      </c>
      <c r="U12" s="16">
        <v>3.1625904057137917</v>
      </c>
      <c r="V12" s="17">
        <v>0.61315508098963301</v>
      </c>
      <c r="W12" s="16">
        <v>1.7771128359489714</v>
      </c>
      <c r="X12" s="17">
        <v>0.23270862603929127</v>
      </c>
      <c r="Y12" s="16">
        <v>1.5580222264917001</v>
      </c>
      <c r="Z12" s="17">
        <v>0.24128634604802202</v>
      </c>
      <c r="AA12" s="16">
        <v>6.3206637309383078</v>
      </c>
      <c r="AB12" s="16">
        <v>2.2837936939826338</v>
      </c>
      <c r="AC12" s="14">
        <v>12.161692780500539</v>
      </c>
      <c r="AD12" s="16">
        <v>5.8534910635842978</v>
      </c>
      <c r="AE12" s="16">
        <v>1.7766190310097936</v>
      </c>
      <c r="AF12" s="14">
        <v>10.909663989381425</v>
      </c>
      <c r="AG12" s="13">
        <v>106.68947775689392</v>
      </c>
      <c r="AH12" s="14">
        <v>13.583535520214429</v>
      </c>
      <c r="AI12" s="14">
        <v>13.992228012624377</v>
      </c>
      <c r="AJ12" s="14">
        <v>15.968284305218711</v>
      </c>
      <c r="AK12" s="14">
        <v>45.084801102805613</v>
      </c>
      <c r="AL12" s="13">
        <v>89.140394438346618</v>
      </c>
      <c r="AM12" s="14">
        <v>18.412789793242219</v>
      </c>
    </row>
    <row r="13" spans="1:39" x14ac:dyDescent="0.25">
      <c r="A13" s="12" t="s">
        <v>14</v>
      </c>
      <c r="B13" s="12">
        <v>7</v>
      </c>
      <c r="C13" s="12" t="s">
        <v>7</v>
      </c>
      <c r="E13" s="14">
        <v>54.967369356387394</v>
      </c>
      <c r="F13" s="13">
        <v>562.13833852253083</v>
      </c>
      <c r="G13" s="14">
        <v>15.345730484788682</v>
      </c>
      <c r="H13" s="15">
        <v>236.17927320263328</v>
      </c>
      <c r="I13" s="14">
        <v>13.86419468518808</v>
      </c>
      <c r="J13" s="16">
        <v>1.0367745404355573</v>
      </c>
      <c r="K13" s="15">
        <v>1006.7965384446841</v>
      </c>
      <c r="L13" s="14">
        <v>32.324923376890986</v>
      </c>
      <c r="M13" s="14">
        <v>60.50566253444665</v>
      </c>
      <c r="N13" s="16">
        <v>7.0020374100818152</v>
      </c>
      <c r="O13" s="14">
        <v>26.179278347696027</v>
      </c>
      <c r="P13" s="16">
        <v>4.7980657924443593</v>
      </c>
      <c r="Q13" s="16">
        <v>1.4673385721675887</v>
      </c>
      <c r="R13" s="16">
        <v>1.5270716954159427</v>
      </c>
      <c r="S13" s="16">
        <v>4.6789682201355527</v>
      </c>
      <c r="T13" s="16">
        <v>0.62448278688744085</v>
      </c>
      <c r="U13" s="16">
        <v>3.2674690523400622</v>
      </c>
      <c r="V13" s="17">
        <v>0.62763995265666817</v>
      </c>
      <c r="W13" s="16">
        <v>1.7867264978331983</v>
      </c>
      <c r="X13" s="17">
        <v>0.23287835795434619</v>
      </c>
      <c r="Y13" s="16">
        <v>1.5761784424631402</v>
      </c>
      <c r="Z13" s="17">
        <v>0.23421431718318791</v>
      </c>
      <c r="AA13" s="16">
        <v>5.3407608633553796</v>
      </c>
      <c r="AB13" s="16">
        <v>1.6909243962663159</v>
      </c>
      <c r="AC13" s="14">
        <v>12.340265552283975</v>
      </c>
      <c r="AD13" s="16">
        <v>5.8473446970650889</v>
      </c>
      <c r="AE13" s="16">
        <v>1.7949522744553694</v>
      </c>
      <c r="AF13" s="14">
        <v>11.357265464765771</v>
      </c>
      <c r="AG13" s="13">
        <v>111.42562339629319</v>
      </c>
      <c r="AH13" s="14">
        <v>13.841869631354207</v>
      </c>
      <c r="AI13" s="14">
        <v>14.188573368473341</v>
      </c>
      <c r="AJ13" s="14">
        <v>18.094450805703641</v>
      </c>
      <c r="AK13" s="14">
        <v>46.935610175009202</v>
      </c>
      <c r="AL13" s="13">
        <v>94.433400913758831</v>
      </c>
      <c r="AM13" s="14">
        <v>18.53158735179343</v>
      </c>
    </row>
    <row r="14" spans="1:39" x14ac:dyDescent="0.25">
      <c r="A14" s="12" t="s">
        <v>16</v>
      </c>
      <c r="B14" s="12">
        <v>8</v>
      </c>
      <c r="C14" s="12" t="s">
        <v>7</v>
      </c>
      <c r="E14" s="14">
        <v>59.695766126308897</v>
      </c>
      <c r="F14" s="13">
        <v>584.53137439089403</v>
      </c>
      <c r="G14" s="14">
        <v>15.777941844693901</v>
      </c>
      <c r="H14" s="15">
        <v>306.71660077725699</v>
      </c>
      <c r="I14" s="14">
        <v>14.8234167244636</v>
      </c>
      <c r="J14" s="16">
        <v>1.0390260341936099</v>
      </c>
      <c r="K14" s="15">
        <v>1046.5728246118699</v>
      </c>
      <c r="L14" s="14">
        <v>34.082132636910501</v>
      </c>
      <c r="M14" s="14">
        <v>62.385923797197798</v>
      </c>
      <c r="N14" s="16">
        <v>7.2757218257824299</v>
      </c>
      <c r="O14" s="14">
        <v>27.0661946022542</v>
      </c>
      <c r="P14" s="16">
        <v>4.9440004099597097</v>
      </c>
      <c r="Q14" s="16">
        <v>1.40919081385226</v>
      </c>
      <c r="R14" s="16">
        <v>1.48431813721587</v>
      </c>
      <c r="S14" s="16">
        <v>4.8047856425830497</v>
      </c>
      <c r="T14" s="16">
        <v>0.62749978385394201</v>
      </c>
      <c r="U14" s="16">
        <v>3.2653888468288002</v>
      </c>
      <c r="V14" s="17">
        <v>0.61984991044269</v>
      </c>
      <c r="W14" s="16">
        <v>1.77613756268029</v>
      </c>
      <c r="X14" s="17">
        <v>0.24054553300954501</v>
      </c>
      <c r="Y14" s="16">
        <v>1.57981796613975</v>
      </c>
      <c r="Z14" s="17">
        <v>0.23927737022031401</v>
      </c>
      <c r="AA14" s="16">
        <v>11.3370843232984</v>
      </c>
      <c r="AB14" s="16">
        <v>16.513898815875901</v>
      </c>
      <c r="AC14" s="14">
        <v>12.180486801011201</v>
      </c>
      <c r="AD14" s="16">
        <v>7.9337982019245104</v>
      </c>
      <c r="AE14" s="16">
        <v>1.7885420929018301</v>
      </c>
      <c r="AF14" s="14">
        <v>12.143541578647101</v>
      </c>
      <c r="AG14" s="13">
        <v>112.730291504009</v>
      </c>
      <c r="AH14" s="14">
        <v>14.806058835322601</v>
      </c>
      <c r="AI14" s="14">
        <v>14.330758505378199</v>
      </c>
      <c r="AJ14" s="14">
        <v>16.869669664603801</v>
      </c>
      <c r="AK14" s="14">
        <v>46.4510138227377</v>
      </c>
      <c r="AL14" s="13">
        <v>86.1466449057381</v>
      </c>
      <c r="AM14" s="14">
        <v>18.646351599323001</v>
      </c>
    </row>
    <row r="15" spans="1:39" x14ac:dyDescent="0.25">
      <c r="A15" s="12" t="s">
        <v>14</v>
      </c>
      <c r="B15" s="12">
        <v>8</v>
      </c>
      <c r="C15" s="12" t="s">
        <v>7</v>
      </c>
      <c r="E15" s="14">
        <v>63.494748563568201</v>
      </c>
      <c r="F15" s="13">
        <v>593.29724034995502</v>
      </c>
      <c r="G15" s="14">
        <v>16.510173179786499</v>
      </c>
      <c r="H15" s="15">
        <v>333.38068566464398</v>
      </c>
      <c r="I15" s="14">
        <v>15.037479012542899</v>
      </c>
      <c r="J15" s="16">
        <v>1.0821815720452901</v>
      </c>
      <c r="K15" s="15">
        <v>1072.24371955723</v>
      </c>
      <c r="L15" s="14">
        <v>35.401473176828198</v>
      </c>
      <c r="M15" s="14">
        <v>65.085963251757093</v>
      </c>
      <c r="N15" s="16">
        <v>7.62082656559482</v>
      </c>
      <c r="O15" s="14">
        <v>28.340357320228001</v>
      </c>
      <c r="P15" s="16">
        <v>5.1540349888742796</v>
      </c>
      <c r="Q15" s="16">
        <v>1.5210088192367801</v>
      </c>
      <c r="R15" s="16">
        <v>1.63149940576701</v>
      </c>
      <c r="S15" s="16">
        <v>4.94597674602747</v>
      </c>
      <c r="T15" s="16">
        <v>0.67077067562179804</v>
      </c>
      <c r="U15" s="16">
        <v>3.45522360169862</v>
      </c>
      <c r="V15" s="17">
        <v>0.64414111677458497</v>
      </c>
      <c r="W15" s="16">
        <v>1.8726089743377701</v>
      </c>
      <c r="X15" s="17">
        <v>0.25448509382643503</v>
      </c>
      <c r="Y15" s="16">
        <v>1.6158371038541099</v>
      </c>
      <c r="Z15" s="17">
        <v>0.2535159446961</v>
      </c>
      <c r="AA15" s="16">
        <v>7.6853388786692296</v>
      </c>
      <c r="AB15" s="16">
        <v>8.8822047084208702</v>
      </c>
      <c r="AC15" s="14">
        <v>12.7374717521715</v>
      </c>
      <c r="AD15" s="16">
        <v>7.2398677517975196</v>
      </c>
      <c r="AE15" s="16">
        <v>1.8623040432098601</v>
      </c>
      <c r="AF15" s="14">
        <v>12.753953590517</v>
      </c>
      <c r="AG15" s="13">
        <v>117.363582011792</v>
      </c>
      <c r="AH15" s="14">
        <v>15.2745616497686</v>
      </c>
      <c r="AI15" s="14">
        <v>14.9452024849524</v>
      </c>
      <c r="AJ15" s="14">
        <v>17.1763152159509</v>
      </c>
      <c r="AK15" s="14">
        <v>47.326355853372398</v>
      </c>
      <c r="AL15" s="13">
        <v>87.937989592799198</v>
      </c>
      <c r="AM15" s="14">
        <v>19.308772658522699</v>
      </c>
    </row>
    <row r="16" spans="1:39" x14ac:dyDescent="0.25">
      <c r="A16" s="12" t="s">
        <v>16</v>
      </c>
      <c r="B16" s="12">
        <v>9</v>
      </c>
      <c r="C16" s="12" t="s">
        <v>7</v>
      </c>
      <c r="D16" s="13">
        <v>9.9454877047649273</v>
      </c>
      <c r="E16" s="14">
        <v>56.326650545325407</v>
      </c>
      <c r="F16" s="13">
        <v>481.01092792463157</v>
      </c>
      <c r="G16" s="14">
        <v>16.131975601818009</v>
      </c>
      <c r="H16" s="15">
        <v>238.19067252437301</v>
      </c>
      <c r="I16" s="14">
        <v>12.727366006403836</v>
      </c>
      <c r="J16" s="16">
        <v>1.0764483361573312</v>
      </c>
      <c r="K16" s="15">
        <v>451.59280623810952</v>
      </c>
      <c r="L16" s="14">
        <v>31.027058138571356</v>
      </c>
      <c r="M16" s="14">
        <v>59.752780953370561</v>
      </c>
      <c r="N16" s="16">
        <v>6.9191277163886822</v>
      </c>
      <c r="O16" s="14">
        <v>27.345902639840411</v>
      </c>
      <c r="P16" s="16">
        <v>4.8279635673329757</v>
      </c>
      <c r="Q16" s="16">
        <v>1.4699209713414532</v>
      </c>
      <c r="R16" s="16">
        <v>1.4436780387372687</v>
      </c>
      <c r="S16" s="16">
        <v>4.6861999862774741</v>
      </c>
      <c r="T16" s="16">
        <v>0.62527704037744258</v>
      </c>
      <c r="U16" s="16">
        <v>3.3187423640315643</v>
      </c>
      <c r="V16" s="17">
        <v>0.62814475616952292</v>
      </c>
      <c r="W16" s="16">
        <v>1.7794467262622877</v>
      </c>
      <c r="X16" s="17">
        <v>0.24473971341477846</v>
      </c>
      <c r="Y16" s="16">
        <v>1.5247762696826068</v>
      </c>
      <c r="Z16" s="17">
        <v>0.23953018453293104</v>
      </c>
      <c r="AA16" s="16">
        <v>7.5145859056585005</v>
      </c>
      <c r="AB16" s="16">
        <v>1.4528898113539164</v>
      </c>
      <c r="AC16" s="14">
        <v>13.003989763254713</v>
      </c>
      <c r="AD16" s="16">
        <v>5.9122680786570561</v>
      </c>
      <c r="AE16" s="16">
        <v>1.7949708715526749</v>
      </c>
      <c r="AF16" s="14">
        <v>11.65149099784948</v>
      </c>
      <c r="AG16" s="13">
        <v>116.09320265699004</v>
      </c>
      <c r="AH16" s="14">
        <v>14.420289997124334</v>
      </c>
      <c r="AI16" s="14">
        <v>15.27528829326585</v>
      </c>
      <c r="AJ16" s="14">
        <v>17.80757689759881</v>
      </c>
      <c r="AK16" s="14">
        <v>52.259135901099455</v>
      </c>
      <c r="AL16" s="13">
        <v>27.778335602862487</v>
      </c>
      <c r="AM16" s="14">
        <v>19.936187710049122</v>
      </c>
    </row>
    <row r="17" spans="1:39" x14ac:dyDescent="0.25">
      <c r="A17" s="12" t="s">
        <v>14</v>
      </c>
      <c r="B17" s="12">
        <v>9</v>
      </c>
      <c r="C17" s="12" t="s">
        <v>7</v>
      </c>
      <c r="D17" s="13">
        <v>10.047670886843953</v>
      </c>
      <c r="E17" s="14">
        <v>56.572147918907916</v>
      </c>
      <c r="F17" s="13">
        <v>486.33406418373846</v>
      </c>
      <c r="G17" s="14">
        <v>16.584997363260403</v>
      </c>
      <c r="H17" s="15">
        <v>235.7382674423786</v>
      </c>
      <c r="I17" s="14">
        <v>12.491637562086746</v>
      </c>
      <c r="J17" s="16">
        <v>1.0051648100460531</v>
      </c>
      <c r="K17" s="15">
        <v>456.82363336825756</v>
      </c>
      <c r="L17" s="14">
        <v>30.985792761929954</v>
      </c>
      <c r="M17" s="14">
        <v>60.066997258059637</v>
      </c>
      <c r="N17" s="16">
        <v>6.9468662088719828</v>
      </c>
      <c r="O17" s="14">
        <v>27.374102962666505</v>
      </c>
      <c r="P17" s="16">
        <v>5.0102508298081538</v>
      </c>
      <c r="Q17" s="16">
        <v>1.4341589545327276</v>
      </c>
      <c r="R17" s="16">
        <v>1.4732507975457501</v>
      </c>
      <c r="S17" s="16">
        <v>4.677290055778129</v>
      </c>
      <c r="T17" s="16">
        <v>0.62829685516872613</v>
      </c>
      <c r="U17" s="16">
        <v>3.3211095704486899</v>
      </c>
      <c r="V17" s="17">
        <v>0.61570134683611688</v>
      </c>
      <c r="W17" s="16">
        <v>1.8441100377820225</v>
      </c>
      <c r="X17" s="17">
        <v>0.23679730234284865</v>
      </c>
      <c r="Y17" s="16">
        <v>1.5604255111187659</v>
      </c>
      <c r="Z17" s="17">
        <v>0.23573221793970461</v>
      </c>
      <c r="AA17" s="16">
        <v>5.8307368603848797</v>
      </c>
      <c r="AB17" s="16">
        <v>1.2411631749450158</v>
      </c>
      <c r="AC17" s="14">
        <v>13.230905403580689</v>
      </c>
      <c r="AD17" s="16">
        <v>5.8148804250484174</v>
      </c>
      <c r="AE17" s="16">
        <v>1.8207971994001146</v>
      </c>
      <c r="AF17" s="14">
        <v>11.773569281960132</v>
      </c>
      <c r="AG17" s="13">
        <v>115.56156162990389</v>
      </c>
      <c r="AH17" s="14">
        <v>14.671458364138896</v>
      </c>
      <c r="AI17" s="14">
        <v>15.085033571826628</v>
      </c>
      <c r="AJ17" s="14">
        <v>17.56387164810965</v>
      </c>
      <c r="AK17" s="14">
        <v>51.291430899125736</v>
      </c>
      <c r="AL17" s="13">
        <v>26.606550241277933</v>
      </c>
      <c r="AM17" s="14">
        <v>19.436123414960118</v>
      </c>
    </row>
    <row r="18" spans="1:39" x14ac:dyDescent="0.25">
      <c r="A18" s="12" t="s">
        <v>8</v>
      </c>
      <c r="B18" s="12">
        <v>10</v>
      </c>
      <c r="C18" s="12" t="s">
        <v>7</v>
      </c>
      <c r="D18" s="13">
        <v>10.20832259491929</v>
      </c>
      <c r="E18" s="14">
        <v>60.857334289787381</v>
      </c>
      <c r="F18" s="13">
        <v>588.26482592074569</v>
      </c>
      <c r="G18" s="14">
        <v>17.073775431955958</v>
      </c>
      <c r="H18" s="15">
        <v>215.49124020691008</v>
      </c>
      <c r="I18" s="14">
        <v>13.124932057054092</v>
      </c>
      <c r="J18" s="16">
        <v>1.0902446761995614</v>
      </c>
      <c r="K18" s="15">
        <v>1049.7942022257866</v>
      </c>
      <c r="L18" s="14">
        <v>34.26220276741919</v>
      </c>
      <c r="M18" s="14">
        <v>62.234839253182194</v>
      </c>
      <c r="N18" s="16">
        <v>7.2920455748682711</v>
      </c>
      <c r="O18" s="14">
        <v>29.028511978784419</v>
      </c>
      <c r="P18" s="16">
        <v>4.9354306231226595</v>
      </c>
      <c r="Q18" s="16">
        <v>1.5397516963805955</v>
      </c>
      <c r="R18" s="16">
        <v>1.6027066198503306</v>
      </c>
      <c r="S18" s="16">
        <v>4.9379572060530226</v>
      </c>
      <c r="T18" s="16">
        <v>0.63896022483434323</v>
      </c>
      <c r="U18" s="16">
        <v>3.2197032252228692</v>
      </c>
      <c r="V18" s="17">
        <v>0.62159853428655243</v>
      </c>
      <c r="W18" s="16">
        <v>1.7906705752297125</v>
      </c>
      <c r="X18" s="17">
        <v>0.24463830200348077</v>
      </c>
      <c r="Y18" s="16">
        <v>1.5631707539445618</v>
      </c>
      <c r="Z18" s="17">
        <v>0.24789211238036399</v>
      </c>
      <c r="AA18" s="16">
        <v>5.7782401815229667</v>
      </c>
      <c r="AB18" s="16">
        <v>0.68024563523284465</v>
      </c>
      <c r="AC18" s="14">
        <v>12.232665973818538</v>
      </c>
      <c r="AD18" s="16">
        <v>5.6619410152314318</v>
      </c>
      <c r="AE18" s="16">
        <v>1.7320760315370756</v>
      </c>
      <c r="AF18" s="14">
        <v>11.356943682235457</v>
      </c>
      <c r="AG18" s="13">
        <v>109.35047112774262</v>
      </c>
      <c r="AH18" s="14">
        <v>13.801611339767065</v>
      </c>
      <c r="AI18" s="14">
        <v>14.581144467754074</v>
      </c>
      <c r="AJ18" s="14">
        <v>16.884629821986973</v>
      </c>
      <c r="AK18" s="14">
        <v>47.967303583939398</v>
      </c>
      <c r="AL18" s="13">
        <v>81.810297523401502</v>
      </c>
      <c r="AM18" s="14">
        <v>19.177725462891608</v>
      </c>
    </row>
    <row r="19" spans="1:39" x14ac:dyDescent="0.25">
      <c r="A19" s="12" t="s">
        <v>10</v>
      </c>
      <c r="B19" s="12">
        <v>10</v>
      </c>
      <c r="C19" s="12" t="s">
        <v>7</v>
      </c>
      <c r="D19" s="13">
        <v>9.1306579368694116</v>
      </c>
      <c r="E19" s="14">
        <v>61.30309813762527</v>
      </c>
      <c r="F19" s="13">
        <v>587.67741283121029</v>
      </c>
      <c r="G19" s="14">
        <v>16.877168261871546</v>
      </c>
      <c r="H19" s="15">
        <v>212.11916636843344</v>
      </c>
      <c r="I19" s="14">
        <v>13.002344655749123</v>
      </c>
      <c r="J19" s="16">
        <v>1.0474412420950416</v>
      </c>
      <c r="K19" s="15">
        <v>1043.508415551689</v>
      </c>
      <c r="L19" s="14">
        <v>34.394563466373725</v>
      </c>
      <c r="M19" s="14">
        <v>62.476055048683193</v>
      </c>
      <c r="N19" s="16">
        <v>7.2727824903564748</v>
      </c>
      <c r="O19" s="14">
        <v>29.135299583250404</v>
      </c>
      <c r="P19" s="16">
        <v>4.9371684508068583</v>
      </c>
      <c r="Q19" s="16">
        <v>1.4890480537291821</v>
      </c>
      <c r="R19" s="16">
        <v>1.5723809072735078</v>
      </c>
      <c r="S19" s="16">
        <v>4.9098237890252774</v>
      </c>
      <c r="T19" s="16">
        <v>0.63561895718298889</v>
      </c>
      <c r="U19" s="16">
        <v>3.2681341845124114</v>
      </c>
      <c r="V19" s="17">
        <v>0.62492004863626205</v>
      </c>
      <c r="W19" s="16">
        <v>1.8273183737760264</v>
      </c>
      <c r="X19" s="17">
        <v>0.23237246391587371</v>
      </c>
      <c r="Y19" s="16">
        <v>1.5464500936216241</v>
      </c>
      <c r="Z19" s="17">
        <v>0.24457987962248401</v>
      </c>
      <c r="AA19" s="16">
        <v>4.8489670496693495</v>
      </c>
      <c r="AB19" s="16">
        <v>0.66225314053861972</v>
      </c>
      <c r="AC19" s="14">
        <v>12.321690989053302</v>
      </c>
      <c r="AD19" s="16">
        <v>5.6285018135842932</v>
      </c>
      <c r="AE19" s="16">
        <v>1.7626040872148603</v>
      </c>
      <c r="AF19" s="14">
        <v>11.104742905633662</v>
      </c>
      <c r="AG19" s="13">
        <v>107.5227030686047</v>
      </c>
      <c r="AH19" s="14">
        <v>13.904504953766212</v>
      </c>
      <c r="AI19" s="14">
        <v>14.57918196576477</v>
      </c>
      <c r="AJ19" s="14">
        <v>16.774260741551281</v>
      </c>
      <c r="AK19" s="14">
        <v>47.608630294508771</v>
      </c>
      <c r="AL19" s="13">
        <v>78.670797243969986</v>
      </c>
      <c r="AM19" s="14">
        <v>18.934197755402064</v>
      </c>
    </row>
    <row r="21" spans="1:39" x14ac:dyDescent="0.25">
      <c r="A21" s="12" t="s">
        <v>1</v>
      </c>
      <c r="B21" s="12">
        <v>5</v>
      </c>
      <c r="C21" s="12" t="s">
        <v>6</v>
      </c>
      <c r="E21" s="14">
        <v>71.265037479897089</v>
      </c>
      <c r="F21" s="13">
        <v>665.64510232453654</v>
      </c>
      <c r="G21" s="14">
        <v>20.416574392187322</v>
      </c>
      <c r="H21" s="15">
        <v>239.2902142295475</v>
      </c>
      <c r="I21" s="14">
        <v>14.490753623406487</v>
      </c>
      <c r="J21" s="16">
        <v>1.2500061935840179</v>
      </c>
      <c r="K21" s="15">
        <v>1132.3543357176479</v>
      </c>
      <c r="L21" s="14">
        <v>39.25788369375806</v>
      </c>
      <c r="M21" s="14">
        <v>70.677739074341886</v>
      </c>
      <c r="N21" s="16">
        <v>8.3101857773563186</v>
      </c>
      <c r="O21" s="14">
        <v>31.366085561763487</v>
      </c>
      <c r="P21" s="16">
        <v>5.5786686084780186</v>
      </c>
      <c r="Q21" s="16">
        <v>1.7239336131243403</v>
      </c>
      <c r="S21" s="16">
        <v>5.2770318747169735</v>
      </c>
      <c r="T21" s="16">
        <v>0.68569394224268287</v>
      </c>
      <c r="U21" s="16">
        <v>3.5492957065968471</v>
      </c>
      <c r="V21" s="17">
        <v>0.69607779466125042</v>
      </c>
      <c r="W21" s="16">
        <v>1.9319066176184878</v>
      </c>
      <c r="X21" s="17">
        <v>0.26695567612146354</v>
      </c>
      <c r="Y21" s="16">
        <v>1.6720450513933007</v>
      </c>
      <c r="Z21" s="17">
        <v>0.2579224584564539</v>
      </c>
      <c r="AA21" s="16">
        <v>5.6005814287171605</v>
      </c>
      <c r="AB21" s="16">
        <v>1.0282538935224204</v>
      </c>
      <c r="AC21" s="14">
        <v>17.007855794767</v>
      </c>
      <c r="AD21" s="16">
        <v>6.3621812726090212</v>
      </c>
      <c r="AE21" s="16">
        <v>1.9125234681022694</v>
      </c>
      <c r="AF21" s="14">
        <v>12.945800932834373</v>
      </c>
      <c r="AG21" s="13">
        <v>122.20649076503709</v>
      </c>
      <c r="AH21" s="14">
        <v>17.447198792529953</v>
      </c>
      <c r="AI21" s="14">
        <v>16.087794950205947</v>
      </c>
      <c r="AJ21" s="14">
        <v>19.20629186191568</v>
      </c>
      <c r="AK21" s="14">
        <v>55.780233845715451</v>
      </c>
      <c r="AL21" s="13">
        <v>90.921778344721474</v>
      </c>
      <c r="AM21" s="14">
        <v>20.59677224470833</v>
      </c>
    </row>
    <row r="22" spans="1:39" x14ac:dyDescent="0.25">
      <c r="A22" s="12" t="s">
        <v>8</v>
      </c>
      <c r="B22" s="12">
        <v>6</v>
      </c>
      <c r="C22" s="12" t="s">
        <v>6</v>
      </c>
      <c r="E22" s="14">
        <v>68.602841002384878</v>
      </c>
      <c r="F22" s="13">
        <v>655.17042776050982</v>
      </c>
      <c r="G22" s="14">
        <v>20.00497326447282</v>
      </c>
      <c r="H22" s="15">
        <v>228.20424347621534</v>
      </c>
      <c r="I22" s="14">
        <v>13.778345028570394</v>
      </c>
      <c r="J22" s="16">
        <v>1.1719889216638661</v>
      </c>
      <c r="K22" s="15">
        <v>1109.7700223214717</v>
      </c>
      <c r="L22" s="14">
        <v>38.004165875129061</v>
      </c>
      <c r="M22" s="14">
        <v>67.287981214433501</v>
      </c>
      <c r="N22" s="16">
        <v>8.0577450219383184</v>
      </c>
      <c r="O22" s="14">
        <v>29.953868660870416</v>
      </c>
      <c r="P22" s="16">
        <v>5.5236812070318413</v>
      </c>
      <c r="Q22" s="16">
        <v>1.712843236207042</v>
      </c>
      <c r="R22" s="16">
        <v>1.8497718834792463</v>
      </c>
      <c r="S22" s="16">
        <v>5.1713190486599236</v>
      </c>
      <c r="T22" s="16">
        <v>0.67050468706199873</v>
      </c>
      <c r="U22" s="16">
        <v>3.4565882667377519</v>
      </c>
      <c r="V22" s="17">
        <v>0.66954284184504587</v>
      </c>
      <c r="W22" s="16">
        <v>1.8634372139761721</v>
      </c>
      <c r="X22" s="17">
        <v>0.25940499566541514</v>
      </c>
      <c r="Y22" s="16">
        <v>1.6127306844395179</v>
      </c>
      <c r="Z22" s="17">
        <v>0.24429527151609673</v>
      </c>
      <c r="AA22" s="16">
        <v>5.3324222530854808</v>
      </c>
      <c r="AB22" s="16">
        <v>0.83952145349861984</v>
      </c>
      <c r="AC22" s="14">
        <v>12.587442926769997</v>
      </c>
      <c r="AD22" s="16">
        <v>6.102538701753236</v>
      </c>
      <c r="AE22" s="16">
        <v>1.8470761725334119</v>
      </c>
      <c r="AF22" s="14">
        <v>12.124711171557502</v>
      </c>
      <c r="AG22" s="13">
        <v>116.22567041460937</v>
      </c>
      <c r="AH22" s="14">
        <v>15.275210856660197</v>
      </c>
      <c r="AI22" s="14">
        <v>15.154403559602546</v>
      </c>
      <c r="AJ22" s="14">
        <v>17.943805929784723</v>
      </c>
      <c r="AK22" s="14">
        <v>51.920919499433545</v>
      </c>
      <c r="AL22" s="13">
        <v>84.41202848919896</v>
      </c>
      <c r="AM22" s="14">
        <v>19.508199587470632</v>
      </c>
    </row>
    <row r="23" spans="1:39" x14ac:dyDescent="0.25">
      <c r="A23" s="12" t="s">
        <v>10</v>
      </c>
      <c r="B23" s="12">
        <v>6</v>
      </c>
      <c r="C23" s="12" t="s">
        <v>6</v>
      </c>
      <c r="E23" s="14">
        <v>67.333135532788901</v>
      </c>
      <c r="F23" s="13">
        <v>638.22632773364433</v>
      </c>
      <c r="G23" s="14">
        <v>19.616001160454395</v>
      </c>
      <c r="H23" s="15">
        <v>227.67297177516917</v>
      </c>
      <c r="I23" s="14">
        <v>13.41716377871651</v>
      </c>
      <c r="J23" s="16">
        <v>1.1602391257536897</v>
      </c>
      <c r="K23" s="15">
        <v>1077.0971335468582</v>
      </c>
      <c r="L23" s="14">
        <v>37.230013350713939</v>
      </c>
      <c r="M23" s="14">
        <v>66.875070643906099</v>
      </c>
      <c r="N23" s="16">
        <v>7.9531791216075387</v>
      </c>
      <c r="O23" s="14">
        <v>29.317225565610034</v>
      </c>
      <c r="P23" s="16">
        <v>5.459275142656308</v>
      </c>
      <c r="Q23" s="16">
        <v>1.6583933990998994</v>
      </c>
      <c r="R23" s="16">
        <v>1.7847777803571372</v>
      </c>
      <c r="S23" s="16">
        <v>5.0505380115158012</v>
      </c>
      <c r="T23" s="16">
        <v>0.65814437309685281</v>
      </c>
      <c r="U23" s="16">
        <v>3.4323140768736673</v>
      </c>
      <c r="V23" s="17">
        <v>0.66391016502836331</v>
      </c>
      <c r="W23" s="16">
        <v>1.8459475396135285</v>
      </c>
      <c r="X23" s="17">
        <v>0.25441329083389774</v>
      </c>
      <c r="Y23" s="16">
        <v>1.5907087315465454</v>
      </c>
      <c r="Z23" s="17">
        <v>0.23779292194272528</v>
      </c>
      <c r="AA23" s="16">
        <v>5.081707608066532</v>
      </c>
      <c r="AB23" s="16">
        <v>0.76485087431259158</v>
      </c>
      <c r="AC23" s="14">
        <v>12.601408791001727</v>
      </c>
      <c r="AD23" s="16">
        <v>6.0093427718863959</v>
      </c>
      <c r="AE23" s="16">
        <v>1.8260929341454193</v>
      </c>
      <c r="AF23" s="14">
        <v>11.906205030737434</v>
      </c>
      <c r="AG23" s="13">
        <v>114.89246963498404</v>
      </c>
      <c r="AH23" s="14">
        <v>14.962960960811754</v>
      </c>
      <c r="AI23" s="14">
        <v>15.026315897488404</v>
      </c>
      <c r="AJ23" s="14">
        <v>18.073630883362629</v>
      </c>
      <c r="AK23" s="14">
        <v>49.991673365535817</v>
      </c>
      <c r="AL23" s="13">
        <v>86.179064302894503</v>
      </c>
      <c r="AM23" s="14">
        <v>18.95902369515527</v>
      </c>
    </row>
    <row r="24" spans="1:39" x14ac:dyDescent="0.25">
      <c r="A24" s="12" t="s">
        <v>8</v>
      </c>
      <c r="B24" s="12">
        <v>7</v>
      </c>
      <c r="C24" s="12" t="s">
        <v>6</v>
      </c>
      <c r="E24" s="14">
        <v>61.108113530740866</v>
      </c>
      <c r="F24" s="13">
        <v>611.59163260152764</v>
      </c>
      <c r="G24" s="14">
        <v>19.494752508946185</v>
      </c>
      <c r="H24" s="15">
        <v>234.70597426949283</v>
      </c>
      <c r="I24" s="14">
        <v>14.225496978534666</v>
      </c>
      <c r="J24" s="16">
        <v>1.2197157478081833</v>
      </c>
      <c r="K24" s="15">
        <v>1066.7789208892159</v>
      </c>
      <c r="L24" s="14">
        <v>34.576302979763405</v>
      </c>
      <c r="M24" s="14">
        <v>63.630809641921566</v>
      </c>
      <c r="N24" s="16">
        <v>7.6684321369815365</v>
      </c>
      <c r="O24" s="14">
        <v>28.577422379183069</v>
      </c>
      <c r="P24" s="16">
        <v>5.276645934994443</v>
      </c>
      <c r="Q24" s="16">
        <v>1.6035674626283798</v>
      </c>
      <c r="R24" s="16">
        <v>1.6995296901563401</v>
      </c>
      <c r="S24" s="16">
        <v>5.1549540787479335</v>
      </c>
      <c r="T24" s="16">
        <v>0.66126726329425234</v>
      </c>
      <c r="U24" s="16">
        <v>3.3959245302242049</v>
      </c>
      <c r="V24" s="17">
        <v>0.65934794937971475</v>
      </c>
      <c r="W24" s="16">
        <v>1.8178216683829902</v>
      </c>
      <c r="X24" s="17">
        <v>0.25745432632808568</v>
      </c>
      <c r="Y24" s="16">
        <v>1.614954539698588</v>
      </c>
      <c r="Z24" s="17">
        <v>0.24798457127980378</v>
      </c>
      <c r="AA24" s="16">
        <v>5.9094304029795515</v>
      </c>
      <c r="AB24" s="16">
        <v>0.94504261792039013</v>
      </c>
      <c r="AC24" s="14">
        <v>13.121445782337402</v>
      </c>
      <c r="AD24" s="16">
        <v>6.0018026324998184</v>
      </c>
      <c r="AE24" s="16">
        <v>1.8505383527134427</v>
      </c>
      <c r="AF24" s="14">
        <v>11.89598577474122</v>
      </c>
      <c r="AG24" s="13">
        <v>114.34638670786649</v>
      </c>
      <c r="AH24" s="14">
        <v>15.161664897182629</v>
      </c>
      <c r="AI24" s="14">
        <v>15.451032114693044</v>
      </c>
      <c r="AJ24" s="14">
        <v>17.498150603198138</v>
      </c>
      <c r="AK24" s="14">
        <v>52.92705510697332</v>
      </c>
      <c r="AL24" s="13">
        <v>85.233417535901495</v>
      </c>
      <c r="AM24" s="14">
        <v>19.609270859060423</v>
      </c>
    </row>
    <row r="25" spans="1:39" x14ac:dyDescent="0.25">
      <c r="A25" s="12" t="s">
        <v>14</v>
      </c>
      <c r="B25" s="12">
        <v>7</v>
      </c>
      <c r="C25" s="12" t="s">
        <v>6</v>
      </c>
      <c r="E25" s="14">
        <v>62.849117448878765</v>
      </c>
      <c r="F25" s="13">
        <v>648.23588301310792</v>
      </c>
      <c r="G25" s="14">
        <v>19.934924420494099</v>
      </c>
      <c r="H25" s="15">
        <v>227.58109242243063</v>
      </c>
      <c r="I25" s="14">
        <v>13.850698336777596</v>
      </c>
      <c r="J25" s="16">
        <v>1.2253995555926762</v>
      </c>
      <c r="K25" s="15">
        <v>1104.4758801227888</v>
      </c>
      <c r="L25" s="14">
        <v>35.786154149437223</v>
      </c>
      <c r="M25" s="14">
        <v>65.752087453279316</v>
      </c>
      <c r="N25" s="16">
        <v>7.8485776585161702</v>
      </c>
      <c r="O25" s="14">
        <v>29.08785936226673</v>
      </c>
      <c r="P25" s="16">
        <v>5.3360831078492197</v>
      </c>
      <c r="Q25" s="16">
        <v>1.5935323236804515</v>
      </c>
      <c r="R25" s="16">
        <v>1.6642719665066554</v>
      </c>
      <c r="S25" s="16">
        <v>5.0341141821772952</v>
      </c>
      <c r="T25" s="16">
        <v>0.64879834249285284</v>
      </c>
      <c r="U25" s="16">
        <v>3.5085410638516392</v>
      </c>
      <c r="V25" s="17">
        <v>0.67492405846988701</v>
      </c>
      <c r="W25" s="16">
        <v>1.8276555531719227</v>
      </c>
      <c r="X25" s="17">
        <v>0.25764210714476871</v>
      </c>
      <c r="Y25" s="16">
        <v>1.6337742092182266</v>
      </c>
      <c r="Z25" s="17">
        <v>0.24071621948597605</v>
      </c>
      <c r="AA25" s="16">
        <v>4.9932817128796003</v>
      </c>
      <c r="AB25" s="16">
        <v>0.69971102134286112</v>
      </c>
      <c r="AC25" s="14">
        <v>13.314110815523811</v>
      </c>
      <c r="AD25" s="16">
        <v>5.9955005337429261</v>
      </c>
      <c r="AE25" s="16">
        <v>1.8696343826070252</v>
      </c>
      <c r="AF25" s="14">
        <v>12.384054040556551</v>
      </c>
      <c r="AG25" s="13">
        <v>119.42243686926612</v>
      </c>
      <c r="AH25" s="14">
        <v>15.450012155433919</v>
      </c>
      <c r="AI25" s="14">
        <v>15.667848078244811</v>
      </c>
      <c r="AJ25" s="14">
        <v>19.828017790044324</v>
      </c>
      <c r="AK25" s="14">
        <v>55.099802271447551</v>
      </c>
      <c r="AL25" s="13">
        <v>90.294434303681996</v>
      </c>
      <c r="AM25" s="14">
        <v>19.735787999004135</v>
      </c>
    </row>
    <row r="26" spans="1:39" x14ac:dyDescent="0.25">
      <c r="A26" s="12" t="s">
        <v>16</v>
      </c>
      <c r="B26" s="12">
        <v>8</v>
      </c>
      <c r="C26" s="12" t="s">
        <v>6</v>
      </c>
      <c r="E26" s="14">
        <v>67.527305097202557</v>
      </c>
      <c r="F26" s="13">
        <v>663.82232220853803</v>
      </c>
      <c r="G26" s="14">
        <v>19.088781147993917</v>
      </c>
      <c r="H26" s="15">
        <v>227.51754110513477</v>
      </c>
      <c r="I26" s="14">
        <v>14.217188860603926</v>
      </c>
      <c r="J26" s="16">
        <v>1.1826123441867658</v>
      </c>
      <c r="K26" s="15">
        <v>1129.1059209829159</v>
      </c>
      <c r="L26" s="14">
        <v>37.70932803187209</v>
      </c>
      <c r="M26" s="14">
        <v>68.956087539374934</v>
      </c>
      <c r="N26" s="16">
        <v>8.0440521850847233</v>
      </c>
      <c r="O26" s="14">
        <v>30.144377639801768</v>
      </c>
      <c r="P26" s="16">
        <v>5.5641889417159502</v>
      </c>
      <c r="Q26" s="16">
        <v>1.5393449528628229</v>
      </c>
      <c r="R26" s="16">
        <v>1.5442486197694141</v>
      </c>
      <c r="S26" s="16">
        <v>4.8768110817387909</v>
      </c>
      <c r="T26" s="16">
        <v>0.63967669013588502</v>
      </c>
      <c r="U26" s="16">
        <v>3.475144550135592</v>
      </c>
      <c r="V26" s="17">
        <v>0.67303417625895956</v>
      </c>
      <c r="W26" s="16">
        <v>1.806799594611131</v>
      </c>
      <c r="X26" s="17">
        <v>0.25791795125094263</v>
      </c>
      <c r="Y26" s="16">
        <v>1.6401079804764687</v>
      </c>
      <c r="Z26" s="17">
        <v>0.24218127661680286</v>
      </c>
      <c r="AC26" s="14">
        <v>11.817336756269203</v>
      </c>
      <c r="AD26" s="16">
        <v>6.8994341645027948</v>
      </c>
      <c r="AE26" s="16">
        <v>1.8607161242919275</v>
      </c>
      <c r="AF26" s="14">
        <v>12.763833746163117</v>
      </c>
      <c r="AG26" s="13">
        <v>117.01695985650414</v>
      </c>
      <c r="AH26" s="14">
        <v>16.161703489581289</v>
      </c>
      <c r="AI26" s="14">
        <v>15.587499622115089</v>
      </c>
      <c r="AJ26" s="14">
        <v>18.848887790772302</v>
      </c>
      <c r="AK26" s="14">
        <v>52.742269643419704</v>
      </c>
      <c r="AL26" s="13">
        <v>87.60717011031646</v>
      </c>
      <c r="AM26" s="14">
        <v>20.230692926421849</v>
      </c>
    </row>
    <row r="27" spans="1:39" x14ac:dyDescent="0.25">
      <c r="A27" s="12" t="s">
        <v>14</v>
      </c>
      <c r="B27" s="12">
        <v>8</v>
      </c>
      <c r="C27" s="12" t="s">
        <v>6</v>
      </c>
      <c r="E27" s="14">
        <v>71.824679312267094</v>
      </c>
      <c r="F27" s="13">
        <v>673.77726689080805</v>
      </c>
      <c r="G27" s="14">
        <v>19.974663720186726</v>
      </c>
      <c r="H27" s="15">
        <v>247.29653909227829</v>
      </c>
      <c r="I27" s="14">
        <v>14.422496721411337</v>
      </c>
      <c r="J27" s="16">
        <v>1.2317316829750624</v>
      </c>
      <c r="K27" s="15">
        <v>1156.801231617879</v>
      </c>
      <c r="L27" s="14">
        <v>39.16907956020291</v>
      </c>
      <c r="M27" s="14">
        <v>71.940481223975937</v>
      </c>
      <c r="N27" s="16">
        <v>8.4256006558541383</v>
      </c>
      <c r="O27" s="14">
        <v>31.563448281596372</v>
      </c>
      <c r="P27" s="16">
        <v>5.8005708155968909</v>
      </c>
      <c r="Q27" s="16">
        <v>1.6614905704299092</v>
      </c>
      <c r="R27" s="16">
        <v>1.6973724448560805</v>
      </c>
      <c r="S27" s="16">
        <v>5.0201186898489638</v>
      </c>
      <c r="T27" s="16">
        <v>0.68378727238228942</v>
      </c>
      <c r="U27" s="16">
        <v>3.6771735410941586</v>
      </c>
      <c r="V27" s="17">
        <v>0.69940961290659442</v>
      </c>
      <c r="W27" s="16">
        <v>1.9049364231635677</v>
      </c>
      <c r="X27" s="17">
        <v>0.2728642398901398</v>
      </c>
      <c r="Y27" s="16">
        <v>1.6775017033492068</v>
      </c>
      <c r="Z27" s="17">
        <v>0.25659265258843883</v>
      </c>
      <c r="AA27" s="16">
        <v>5.1046623337852655</v>
      </c>
      <c r="AB27" s="16">
        <v>0.93801997257820446</v>
      </c>
      <c r="AC27" s="14">
        <v>12.357715711853226</v>
      </c>
      <c r="AD27" s="16">
        <v>6.2959744679562402</v>
      </c>
      <c r="AE27" s="16">
        <v>1.9374546315051904</v>
      </c>
      <c r="AF27" s="14">
        <v>13.405425606800231</v>
      </c>
      <c r="AG27" s="13">
        <v>121.826435305554</v>
      </c>
      <c r="AH27" s="14">
        <v>16.673102482069865</v>
      </c>
      <c r="AI27" s="14">
        <v>16.255827491559639</v>
      </c>
      <c r="AJ27" s="14">
        <v>19.191510243007304</v>
      </c>
      <c r="AK27" s="14">
        <v>53.736166689157699</v>
      </c>
      <c r="AL27" s="13">
        <v>89.428885150957825</v>
      </c>
      <c r="AM27" s="14">
        <v>20.94939851154826</v>
      </c>
    </row>
    <row r="28" spans="1:39" x14ac:dyDescent="0.25">
      <c r="A28" s="12" t="s">
        <v>16</v>
      </c>
      <c r="B28" s="12">
        <v>9</v>
      </c>
      <c r="C28" s="12" t="s">
        <v>6</v>
      </c>
      <c r="D28" s="13">
        <v>10.549878981622919</v>
      </c>
      <c r="E28" s="14">
        <v>61.301416468171603</v>
      </c>
      <c r="G28" s="14">
        <v>18.691526273264586</v>
      </c>
      <c r="H28" s="15">
        <v>241.41841814954424</v>
      </c>
      <c r="I28" s="14">
        <v>14.094320336279228</v>
      </c>
      <c r="J28" s="16">
        <v>1.3451760752485566</v>
      </c>
      <c r="L28" s="14">
        <v>32.172683309481144</v>
      </c>
      <c r="M28" s="14">
        <v>62.757204921198415</v>
      </c>
      <c r="N28" s="16">
        <v>7.2598946361311016</v>
      </c>
      <c r="O28" s="14">
        <v>27.804918593164128</v>
      </c>
      <c r="P28" s="16">
        <v>5.0098628686605604</v>
      </c>
      <c r="Q28" s="16">
        <v>1.454521877481771</v>
      </c>
      <c r="R28" s="16">
        <v>1.4451533284862665</v>
      </c>
      <c r="S28" s="16">
        <v>4.6969880153313017</v>
      </c>
      <c r="T28" s="16">
        <v>0.61957793618143042</v>
      </c>
      <c r="U28" s="16">
        <v>3.3693157724488199</v>
      </c>
      <c r="V28" s="17">
        <v>0.64835915525313292</v>
      </c>
      <c r="W28" s="16">
        <v>1.7420229301079191</v>
      </c>
      <c r="X28" s="17">
        <v>0.25747150142555147</v>
      </c>
      <c r="Y28" s="16">
        <v>1.5337451689733006</v>
      </c>
      <c r="Z28" s="17">
        <v>0.22998527428357632</v>
      </c>
      <c r="AC28" s="14">
        <v>15.288881453092923</v>
      </c>
      <c r="AD28" s="16">
        <v>5.9851001009130806</v>
      </c>
      <c r="AE28" s="16">
        <v>1.8063523477505354</v>
      </c>
      <c r="AF28" s="14">
        <v>12.056781366170894</v>
      </c>
      <c r="AG28" s="13">
        <v>116.22940272800857</v>
      </c>
      <c r="AH28" s="14">
        <v>15.459032611571256</v>
      </c>
      <c r="AI28" s="14">
        <v>15.574025503241264</v>
      </c>
      <c r="AJ28" s="14">
        <v>18.227554489127662</v>
      </c>
      <c r="AK28" s="14">
        <v>53.823949903213595</v>
      </c>
      <c r="AL28" s="13">
        <v>93.486158370287626</v>
      </c>
      <c r="AM28" s="14">
        <v>19.846753843152317</v>
      </c>
    </row>
    <row r="29" spans="1:39" x14ac:dyDescent="0.25">
      <c r="A29" s="12" t="s">
        <v>14</v>
      </c>
      <c r="B29" s="12">
        <v>9</v>
      </c>
      <c r="C29" s="12" t="s">
        <v>6</v>
      </c>
      <c r="D29" s="13">
        <v>10.658271876661578</v>
      </c>
      <c r="E29" s="14">
        <v>61.568596152994402</v>
      </c>
      <c r="G29" s="14">
        <v>19.216425911434559</v>
      </c>
      <c r="H29" s="15">
        <v>238.93278028101514</v>
      </c>
      <c r="I29" s="14">
        <v>13.83327400470472</v>
      </c>
      <c r="J29" s="16">
        <v>1.2560971193308506</v>
      </c>
      <c r="L29" s="14">
        <v>32.129894273910935</v>
      </c>
      <c r="M29" s="14">
        <v>63.087220306396013</v>
      </c>
      <c r="N29" s="16">
        <v>7.2889992488869684</v>
      </c>
      <c r="O29" s="14">
        <v>27.833592273854343</v>
      </c>
      <c r="P29" s="16">
        <v>5.1990180217531217</v>
      </c>
      <c r="Q29" s="16">
        <v>1.4191345084698901</v>
      </c>
      <c r="R29" s="16">
        <v>1.4747563075978549</v>
      </c>
      <c r="S29" s="16">
        <v>4.6880575734177237</v>
      </c>
      <c r="T29" s="16">
        <v>0.62257022679057261</v>
      </c>
      <c r="U29" s="16">
        <v>3.3717190520779665</v>
      </c>
      <c r="V29" s="17">
        <v>0.63551530312408833</v>
      </c>
      <c r="W29" s="16">
        <v>1.80532629836368</v>
      </c>
      <c r="X29" s="17">
        <v>0.24911591223613794</v>
      </c>
      <c r="Y29" s="16">
        <v>1.5696041031116532</v>
      </c>
      <c r="Z29" s="17">
        <v>0.22633865083039331</v>
      </c>
      <c r="AA29" s="16">
        <v>5.6482407487273836</v>
      </c>
      <c r="AB29" s="16">
        <v>1.140797994290887</v>
      </c>
      <c r="AC29" s="14">
        <v>15.555667753909589</v>
      </c>
      <c r="AD29" s="16">
        <v>5.8865127487013478</v>
      </c>
      <c r="AE29" s="16">
        <v>1.8323424340969749</v>
      </c>
      <c r="AF29" s="14">
        <v>12.183106072712837</v>
      </c>
      <c r="AG29" s="13">
        <v>115.69713798184165</v>
      </c>
      <c r="AH29" s="14">
        <v>15.728293491723287</v>
      </c>
      <c r="AI29" s="14">
        <v>15.380049990182517</v>
      </c>
      <c r="AJ29" s="14">
        <v>17.978101644425973</v>
      </c>
      <c r="AK29" s="14">
        <v>52.827268564167056</v>
      </c>
      <c r="AL29" s="13">
        <v>89.542591935810904</v>
      </c>
      <c r="AM29" s="14">
        <v>19.348932839722544</v>
      </c>
    </row>
    <row r="30" spans="1:39" x14ac:dyDescent="0.25">
      <c r="A30" s="12" t="s">
        <v>8</v>
      </c>
      <c r="B30" s="12">
        <v>10</v>
      </c>
      <c r="C30" s="12" t="s">
        <v>6</v>
      </c>
      <c r="D30" s="13">
        <v>13.066729021920109</v>
      </c>
      <c r="E30" s="14">
        <v>69.158711584886646</v>
      </c>
      <c r="F30" s="13">
        <v>664.90233478654477</v>
      </c>
      <c r="G30" s="14">
        <v>19.842293758318359</v>
      </c>
      <c r="H30" s="15">
        <v>230.03336833534831</v>
      </c>
      <c r="I30" s="14">
        <v>14.038794691835612</v>
      </c>
      <c r="J30" s="16">
        <v>1.1239186769065788</v>
      </c>
      <c r="K30" s="15">
        <v>1138.0900221746413</v>
      </c>
      <c r="L30" s="14">
        <v>37.809583866919034</v>
      </c>
      <c r="M30" s="14">
        <v>70.029941056103752</v>
      </c>
      <c r="N30" s="16">
        <v>8.2424405275497676</v>
      </c>
      <c r="O30" s="14">
        <v>29.898210873647074</v>
      </c>
      <c r="P30" s="16">
        <v>5.458323417283081</v>
      </c>
      <c r="Q30" s="16">
        <v>1.660795464786899</v>
      </c>
      <c r="R30" s="16">
        <v>1.6870752683283561</v>
      </c>
      <c r="S30" s="16">
        <v>5.3665110772664377</v>
      </c>
      <c r="T30" s="16">
        <v>0.67274918425825725</v>
      </c>
      <c r="U30" s="16">
        <v>3.4019826745107635</v>
      </c>
      <c r="V30" s="17">
        <v>0.67324907585319083</v>
      </c>
      <c r="W30" s="16">
        <v>1.8548716965399716</v>
      </c>
      <c r="X30" s="17">
        <v>0.26356881143929273</v>
      </c>
      <c r="Y30" s="16">
        <v>1.668029156079196</v>
      </c>
      <c r="Z30" s="17">
        <v>0.25626440763946118</v>
      </c>
      <c r="AA30" s="16">
        <v>5.9892719151250331</v>
      </c>
      <c r="AB30" s="16">
        <v>0.84007219855980242</v>
      </c>
      <c r="AC30" s="14">
        <v>16.187721294197949</v>
      </c>
      <c r="AD30" s="16">
        <v>6.1792840882471429</v>
      </c>
      <c r="AE30" s="16">
        <v>1.8135053541964659</v>
      </c>
      <c r="AF30" s="14">
        <v>12.570340876675475</v>
      </c>
      <c r="AG30" s="13">
        <v>115.89111606731974</v>
      </c>
      <c r="AH30" s="14">
        <v>14.663237152511472</v>
      </c>
      <c r="AI30" s="14">
        <v>15.607159422565386</v>
      </c>
      <c r="AJ30" s="14">
        <v>18.126401086283874</v>
      </c>
      <c r="AK30" s="14">
        <v>51.823222419862809</v>
      </c>
      <c r="AL30" s="13">
        <v>90.176955368254411</v>
      </c>
      <c r="AM30" s="14">
        <v>20.496313763765624</v>
      </c>
    </row>
    <row r="31" spans="1:39" x14ac:dyDescent="0.25">
      <c r="A31" s="12" t="s">
        <v>10</v>
      </c>
      <c r="B31" s="12">
        <v>10</v>
      </c>
      <c r="C31" s="12" t="s">
        <v>6</v>
      </c>
      <c r="D31" s="13">
        <v>11.687310225902985</v>
      </c>
      <c r="E31" s="14">
        <v>69.6652808217315</v>
      </c>
      <c r="F31" s="13">
        <v>664.23839514999588</v>
      </c>
      <c r="G31" s="14">
        <v>19.613806670658469</v>
      </c>
      <c r="H31" s="15">
        <v>226.43373476047313</v>
      </c>
      <c r="I31" s="14">
        <v>13.907671776208696</v>
      </c>
      <c r="J31" s="16">
        <v>1.0797931883112057</v>
      </c>
      <c r="K31" s="15">
        <v>1131.2755521764825</v>
      </c>
      <c r="L31" s="14">
        <v>37.955648700571949</v>
      </c>
      <c r="M31" s="14">
        <v>70.30136985938249</v>
      </c>
      <c r="N31" s="16">
        <v>8.2206668253923301</v>
      </c>
      <c r="O31" s="14">
        <v>30.008197851944448</v>
      </c>
      <c r="P31" s="16">
        <v>5.4602453621483225</v>
      </c>
      <c r="Q31" s="16">
        <v>1.6061058807704718</v>
      </c>
      <c r="R31" s="16">
        <v>1.6551531691436845</v>
      </c>
      <c r="S31" s="16">
        <v>5.335936026122682</v>
      </c>
      <c r="T31" s="16">
        <v>0.66923122648957156</v>
      </c>
      <c r="U31" s="16">
        <v>3.4531554916580811</v>
      </c>
      <c r="V31" s="17">
        <v>0.67684658508628737</v>
      </c>
      <c r="W31" s="16">
        <v>1.8928334328885661</v>
      </c>
      <c r="X31" s="17">
        <v>0.25035382286399022</v>
      </c>
      <c r="Y31" s="16">
        <v>1.6501868641496824</v>
      </c>
      <c r="Z31" s="17">
        <v>0.2528403077053748</v>
      </c>
      <c r="AA31" s="16">
        <v>5.0260600555888981</v>
      </c>
      <c r="AB31" s="16">
        <v>0.81785229181952723</v>
      </c>
      <c r="AC31" s="14">
        <v>16.305529802818761</v>
      </c>
      <c r="AD31" s="16">
        <v>6.1427894786943433</v>
      </c>
      <c r="AE31" s="16">
        <v>1.8454686118230612</v>
      </c>
      <c r="AF31" s="14">
        <v>12.291194495399873</v>
      </c>
      <c r="AG31" s="13">
        <v>113.95402262729017</v>
      </c>
      <c r="AH31" s="14">
        <v>14.772554349352195</v>
      </c>
      <c r="AI31" s="14">
        <v>15.605058827411014</v>
      </c>
      <c r="AJ31" s="14">
        <v>18.007914969585212</v>
      </c>
      <c r="AK31" s="14">
        <v>51.43571667604504</v>
      </c>
      <c r="AL31" s="13">
        <v>86.716381514505315</v>
      </c>
      <c r="AM31" s="14">
        <v>20.236042006693364</v>
      </c>
    </row>
    <row r="33" spans="1:39" x14ac:dyDescent="0.25">
      <c r="A33" s="5" t="s">
        <v>22</v>
      </c>
      <c r="D33" s="13">
        <f>AVERAGE(D21:D31)</f>
        <v>11.490547526526898</v>
      </c>
      <c r="E33" s="14">
        <f t="shared" ref="E33:AM33" si="0">AVERAGE(E21:E31)</f>
        <v>66.564021311994921</v>
      </c>
      <c r="F33" s="13">
        <f t="shared" si="0"/>
        <v>653.95663249657923</v>
      </c>
      <c r="G33" s="14">
        <f t="shared" si="0"/>
        <v>19.626793020764676</v>
      </c>
      <c r="H33" s="15">
        <f t="shared" si="0"/>
        <v>233.55335253605907</v>
      </c>
      <c r="I33" s="14">
        <f t="shared" si="0"/>
        <v>14.025109467004471</v>
      </c>
      <c r="J33" s="16">
        <f t="shared" si="0"/>
        <v>1.2042435119419501</v>
      </c>
      <c r="K33" s="15">
        <f t="shared" si="0"/>
        <v>1116.1943355055448</v>
      </c>
      <c r="L33" s="14">
        <f t="shared" si="0"/>
        <v>36.527339799250889</v>
      </c>
      <c r="M33" s="14">
        <f t="shared" si="0"/>
        <v>67.390544812210365</v>
      </c>
      <c r="N33" s="16">
        <f t="shared" si="0"/>
        <v>7.938161254118083</v>
      </c>
      <c r="O33" s="14">
        <f t="shared" si="0"/>
        <v>29.595927913063807</v>
      </c>
      <c r="P33" s="16">
        <f t="shared" si="0"/>
        <v>5.4242330389243412</v>
      </c>
      <c r="Q33" s="16">
        <f t="shared" si="0"/>
        <v>1.6030602990492613</v>
      </c>
      <c r="R33" s="16">
        <f t="shared" si="0"/>
        <v>1.6502110458681039</v>
      </c>
      <c r="S33" s="16">
        <f t="shared" si="0"/>
        <v>5.061125423594893</v>
      </c>
      <c r="T33" s="16">
        <f t="shared" si="0"/>
        <v>0.65745464949333143</v>
      </c>
      <c r="U33" s="16">
        <f t="shared" si="0"/>
        <v>3.4628322478372269</v>
      </c>
      <c r="V33" s="17">
        <f t="shared" si="0"/>
        <v>0.67001970162422864</v>
      </c>
      <c r="W33" s="16">
        <f t="shared" si="0"/>
        <v>1.8448689971307213</v>
      </c>
      <c r="X33" s="17">
        <f t="shared" si="0"/>
        <v>0.25883296683633505</v>
      </c>
      <c r="Y33" s="16">
        <f t="shared" si="0"/>
        <v>1.6239443811305165</v>
      </c>
      <c r="Z33" s="17">
        <f t="shared" si="0"/>
        <v>0.24481036475864573</v>
      </c>
      <c r="AA33" s="16">
        <f t="shared" si="0"/>
        <v>5.409517606550545</v>
      </c>
      <c r="AB33" s="16">
        <f>AVERAGE(AB21:AB31)</f>
        <v>0.89045803531614487</v>
      </c>
      <c r="AC33" s="14">
        <f t="shared" si="0"/>
        <v>14.195010625685599</v>
      </c>
      <c r="AD33" s="16">
        <f t="shared" si="0"/>
        <v>6.1691328146823956</v>
      </c>
      <c r="AE33" s="16">
        <f t="shared" si="0"/>
        <v>1.854700437615066</v>
      </c>
      <c r="AF33" s="14">
        <f t="shared" si="0"/>
        <v>12.411585374031773</v>
      </c>
      <c r="AG33" s="13">
        <f t="shared" si="0"/>
        <v>117.06441172348013</v>
      </c>
      <c r="AH33" s="14">
        <f t="shared" si="0"/>
        <v>15.614088294493438</v>
      </c>
      <c r="AI33" s="14">
        <f t="shared" si="0"/>
        <v>15.581546859755427</v>
      </c>
      <c r="AJ33" s="14">
        <f t="shared" si="0"/>
        <v>18.448206117409804</v>
      </c>
      <c r="AK33" s="14">
        <f t="shared" si="0"/>
        <v>52.918934362270143</v>
      </c>
      <c r="AL33" s="13">
        <f t="shared" si="0"/>
        <v>88.545351402411924</v>
      </c>
      <c r="AM33" s="14">
        <f t="shared" si="0"/>
        <v>19.956108025154798</v>
      </c>
    </row>
    <row r="34" spans="1:39" x14ac:dyDescent="0.25">
      <c r="A34" s="5" t="s">
        <v>23</v>
      </c>
      <c r="D34" s="13">
        <f>2*_xlfn.STDEV.P(D21:D31)</f>
        <v>2.0249947493799216</v>
      </c>
      <c r="E34" s="14">
        <f>2*_xlfn.STDEV.P(E21:E31)</f>
        <v>7.8164689661630087</v>
      </c>
      <c r="F34" s="13">
        <f t="shared" ref="F34:AM34" si="1">2*_xlfn.STDEV.P(F21:F31)</f>
        <v>36.078733210830059</v>
      </c>
      <c r="G34" s="14">
        <f t="shared" si="1"/>
        <v>0.93019569734157592</v>
      </c>
      <c r="H34" s="15">
        <f t="shared" si="1"/>
        <v>13.648613619939921</v>
      </c>
      <c r="I34" s="14">
        <f t="shared" si="1"/>
        <v>0.59337877969516672</v>
      </c>
      <c r="J34" s="16">
        <f t="shared" si="1"/>
        <v>0.1368106708150896</v>
      </c>
      <c r="K34" s="15">
        <f t="shared" si="1"/>
        <v>55.508586916925715</v>
      </c>
      <c r="L34" s="14">
        <f t="shared" si="1"/>
        <v>4.8560065067417257</v>
      </c>
      <c r="M34" s="14">
        <f t="shared" si="1"/>
        <v>6.2225581062835422</v>
      </c>
      <c r="N34" s="16">
        <f t="shared" si="1"/>
        <v>0.74744883066479029</v>
      </c>
      <c r="O34" s="14">
        <f t="shared" si="1"/>
        <v>2.3650145597729604</v>
      </c>
      <c r="P34" s="16">
        <f t="shared" si="1"/>
        <v>0.40479932450257222</v>
      </c>
      <c r="Q34" s="16">
        <f t="shared" si="1"/>
        <v>0.18734913333450764</v>
      </c>
      <c r="R34" s="16">
        <f t="shared" si="1"/>
        <v>0.24350066408234733</v>
      </c>
      <c r="S34" s="16">
        <f t="shared" si="1"/>
        <v>0.44501849363637391</v>
      </c>
      <c r="T34" s="16">
        <f t="shared" si="1"/>
        <v>4.302788235224244E-2</v>
      </c>
      <c r="U34" s="16">
        <f t="shared" si="1"/>
        <v>0.17262597810913305</v>
      </c>
      <c r="V34" s="17">
        <f t="shared" si="1"/>
        <v>3.5389464177422801E-2</v>
      </c>
      <c r="W34" s="16">
        <f t="shared" si="1"/>
        <v>0.10188818230247208</v>
      </c>
      <c r="X34" s="17">
        <f t="shared" si="1"/>
        <v>1.317671054745718E-2</v>
      </c>
      <c r="Y34" s="16">
        <f t="shared" si="1"/>
        <v>8.6491240416104967E-2</v>
      </c>
      <c r="Z34" s="17">
        <f t="shared" si="1"/>
        <v>2.0455463413004984E-2</v>
      </c>
      <c r="AA34" s="16">
        <f t="shared" si="1"/>
        <v>0.73216689767966303</v>
      </c>
      <c r="AB34" s="16">
        <f>2*_xlfn.STDEV.P(AB21:AB31)</f>
        <v>0.25773875858159823</v>
      </c>
      <c r="AC34" s="14">
        <f t="shared" si="1"/>
        <v>3.5912306551342943</v>
      </c>
      <c r="AD34" s="16">
        <f t="shared" si="1"/>
        <v>0.53575806185188746</v>
      </c>
      <c r="AE34" s="16">
        <f t="shared" si="1"/>
        <v>7.6192321025768672E-2</v>
      </c>
      <c r="AF34" s="14">
        <f t="shared" si="1"/>
        <v>0.89833716208499192</v>
      </c>
      <c r="AG34" s="13">
        <f t="shared" si="1"/>
        <v>5.4307769299103841</v>
      </c>
      <c r="AH34" s="14">
        <f t="shared" si="1"/>
        <v>1.6182462503573412</v>
      </c>
      <c r="AI34" s="14">
        <f t="shared" si="1"/>
        <v>0.67905231541824862</v>
      </c>
      <c r="AJ34" s="14">
        <f t="shared" si="1"/>
        <v>1.3559368233171911</v>
      </c>
      <c r="AK34" s="14">
        <f t="shared" si="1"/>
        <v>3.1585514711960867</v>
      </c>
      <c r="AL34" s="13">
        <f t="shared" si="1"/>
        <v>5.2373975298343165</v>
      </c>
      <c r="AM34" s="14">
        <f t="shared" si="1"/>
        <v>1.142073852243547</v>
      </c>
    </row>
    <row r="35" spans="1:39" s="13" customFormat="1" x14ac:dyDescent="0.25">
      <c r="A35" s="6" t="s">
        <v>24</v>
      </c>
      <c r="D35" s="13">
        <f>D34*100/D33</f>
        <v>17.623135405036624</v>
      </c>
      <c r="E35" s="13">
        <f>E34*100/E33</f>
        <v>11.742783582028677</v>
      </c>
      <c r="F35" s="13">
        <f t="shared" ref="F35:AM35" si="2">F34*100/F33</f>
        <v>5.5169917113760265</v>
      </c>
      <c r="G35" s="13">
        <f t="shared" si="2"/>
        <v>4.7394176743875125</v>
      </c>
      <c r="H35" s="13">
        <f t="shared" si="2"/>
        <v>5.8438953976619397</v>
      </c>
      <c r="I35" s="13">
        <f t="shared" si="2"/>
        <v>4.2308317171509575</v>
      </c>
      <c r="J35" s="13">
        <f t="shared" si="2"/>
        <v>11.360714793843497</v>
      </c>
      <c r="K35" s="13">
        <f>K34*100/K33</f>
        <v>4.9730217356626216</v>
      </c>
      <c r="L35" s="13">
        <f t="shared" si="2"/>
        <v>13.29416960947513</v>
      </c>
      <c r="M35" s="13">
        <f t="shared" si="2"/>
        <v>9.2335773862983945</v>
      </c>
      <c r="N35" s="13">
        <f t="shared" si="2"/>
        <v>9.4158937660410462</v>
      </c>
      <c r="O35" s="13">
        <f t="shared" si="2"/>
        <v>7.9910133810301307</v>
      </c>
      <c r="P35" s="13">
        <f t="shared" si="2"/>
        <v>7.4627937553148795</v>
      </c>
      <c r="Q35" s="13">
        <f t="shared" si="2"/>
        <v>11.686967324037663</v>
      </c>
      <c r="R35" s="13">
        <f>R34*100/R33</f>
        <v>14.755728650104404</v>
      </c>
      <c r="S35" s="13">
        <f t="shared" si="2"/>
        <v>8.7928762160626199</v>
      </c>
      <c r="T35" s="13">
        <f t="shared" si="2"/>
        <v>6.544616025668379</v>
      </c>
      <c r="U35" s="13">
        <f t="shared" si="2"/>
        <v>4.9851094639929396</v>
      </c>
      <c r="V35" s="13">
        <f t="shared" si="2"/>
        <v>5.2818542636333543</v>
      </c>
      <c r="W35" s="13">
        <f t="shared" si="2"/>
        <v>5.5227868461628562</v>
      </c>
      <c r="X35" s="13">
        <f t="shared" si="2"/>
        <v>5.0908161771329006</v>
      </c>
      <c r="Y35" s="13">
        <f t="shared" si="2"/>
        <v>5.3259977017127698</v>
      </c>
      <c r="Z35" s="13">
        <f t="shared" si="2"/>
        <v>8.3556361811607403</v>
      </c>
      <c r="AA35" s="13">
        <f>AA34*100/AA33</f>
        <v>13.534790917272558</v>
      </c>
      <c r="AB35" s="13">
        <f>AB34*100/AB33</f>
        <v>28.944514885543327</v>
      </c>
      <c r="AC35" s="13">
        <f>AC34*100/AC33</f>
        <v>25.299245980387159</v>
      </c>
      <c r="AD35" s="13">
        <f t="shared" si="2"/>
        <v>8.6844955027843707</v>
      </c>
      <c r="AE35" s="13">
        <f t="shared" si="2"/>
        <v>4.1080661588533047</v>
      </c>
      <c r="AF35" s="13">
        <f t="shared" si="2"/>
        <v>7.2378921387798227</v>
      </c>
      <c r="AG35" s="13">
        <f t="shared" si="2"/>
        <v>4.6391357116614698</v>
      </c>
      <c r="AH35" s="13">
        <f t="shared" si="2"/>
        <v>10.364013702471775</v>
      </c>
      <c r="AI35" s="13">
        <f t="shared" si="2"/>
        <v>4.358054572695405</v>
      </c>
      <c r="AJ35" s="13">
        <f t="shared" si="2"/>
        <v>7.349965707709524</v>
      </c>
      <c r="AK35" s="13">
        <f t="shared" si="2"/>
        <v>5.9686603845296888</v>
      </c>
      <c r="AL35" s="13">
        <f t="shared" si="2"/>
        <v>5.9149322317689208</v>
      </c>
      <c r="AM35" s="13">
        <f t="shared" si="2"/>
        <v>5.7229287935501043</v>
      </c>
    </row>
    <row r="36" spans="1:39" x14ac:dyDescent="0.25">
      <c r="A36" s="5" t="s">
        <v>25</v>
      </c>
      <c r="D36" s="13">
        <f>D2-D33</f>
        <v>-0.69054752652689722</v>
      </c>
      <c r="E36" s="14">
        <f>E2-E33</f>
        <v>1.2259786880050854</v>
      </c>
      <c r="F36" s="13">
        <f t="shared" ref="F36:AM36" si="3">F2-F33</f>
        <v>5.5433675034207681</v>
      </c>
      <c r="G36" s="14">
        <f t="shared" si="3"/>
        <v>-0.48679302076467579</v>
      </c>
      <c r="H36" s="15">
        <f t="shared" si="3"/>
        <v>-1.5533525360590659</v>
      </c>
      <c r="I36" s="14">
        <f t="shared" si="3"/>
        <v>9.4890532995528076E-2</v>
      </c>
      <c r="J36" s="16">
        <f t="shared" si="3"/>
        <v>-3.1243511941950075E-2</v>
      </c>
      <c r="K36" s="15">
        <f t="shared" si="3"/>
        <v>17.805664494455186</v>
      </c>
      <c r="L36" s="14">
        <f t="shared" si="3"/>
        <v>1.6826602007491118</v>
      </c>
      <c r="M36" s="14">
        <f t="shared" si="3"/>
        <v>2.0394551877896419</v>
      </c>
      <c r="N36" s="16">
        <f t="shared" si="3"/>
        <v>0.2268387458819161</v>
      </c>
      <c r="O36" s="14">
        <f t="shared" si="3"/>
        <v>0.89407208693619111</v>
      </c>
      <c r="P36" s="16">
        <f t="shared" si="3"/>
        <v>8.4766961075659175E-2</v>
      </c>
      <c r="Q36" s="16">
        <f t="shared" si="3"/>
        <v>-5.0060299049261348E-2</v>
      </c>
      <c r="R36" s="16">
        <f t="shared" si="3"/>
        <v>-9.7211045868103918E-2</v>
      </c>
      <c r="S36" s="16">
        <f t="shared" si="3"/>
        <v>-0.3831254235948931</v>
      </c>
      <c r="T36" s="16">
        <f t="shared" si="3"/>
        <v>-6.4546494933314102E-3</v>
      </c>
      <c r="U36" s="16">
        <f t="shared" si="3"/>
        <v>8.6167752162773059E-2</v>
      </c>
      <c r="V36" s="17">
        <f t="shared" si="3"/>
        <v>1.1780298375771325E-2</v>
      </c>
      <c r="W36" s="16">
        <f t="shared" si="3"/>
        <v>-1.9868997130721322E-2</v>
      </c>
      <c r="X36" s="17">
        <f t="shared" si="3"/>
        <v>3.4670331636649232E-3</v>
      </c>
      <c r="Y36" s="16">
        <f t="shared" si="3"/>
        <v>2.905561886948349E-2</v>
      </c>
      <c r="Z36" s="17">
        <f t="shared" si="3"/>
        <v>5.8896352413542463E-3</v>
      </c>
      <c r="AA36" s="16">
        <f t="shared" si="3"/>
        <v>-0.27251760655054547</v>
      </c>
      <c r="AB36" s="16">
        <f t="shared" si="3"/>
        <v>-2.5458035316144878E-2</v>
      </c>
      <c r="AC36" s="14">
        <f t="shared" si="3"/>
        <v>-1.0550106256855987</v>
      </c>
      <c r="AD36" s="16">
        <f t="shared" si="3"/>
        <v>4.8671853176047719E-3</v>
      </c>
      <c r="AE36" s="16">
        <f t="shared" si="3"/>
        <v>3.0299562384934031E-2</v>
      </c>
      <c r="AF36" s="14">
        <f t="shared" si="3"/>
        <v>0.69841462596822623</v>
      </c>
      <c r="AG36" s="13">
        <f t="shared" si="3"/>
        <v>1.4355882765198658</v>
      </c>
      <c r="AH36" s="14">
        <f t="shared" si="3"/>
        <v>0.60591170550656059</v>
      </c>
      <c r="AI36" s="14">
        <f t="shared" si="3"/>
        <v>-0.12154685975542634</v>
      </c>
      <c r="AJ36" s="14">
        <f t="shared" si="3"/>
        <v>0.42179388259019746</v>
      </c>
      <c r="AK36" s="14">
        <f t="shared" si="3"/>
        <v>-1.4089343622701449</v>
      </c>
      <c r="AL36" s="13">
        <f t="shared" si="3"/>
        <v>-1.8453514024119215</v>
      </c>
      <c r="AM36" s="14">
        <f t="shared" si="3"/>
        <v>0.46389197484520395</v>
      </c>
    </row>
    <row r="37" spans="1:39" s="13" customFormat="1" ht="15.75" thickBot="1" x14ac:dyDescent="0.3">
      <c r="A37" s="6" t="s">
        <v>26</v>
      </c>
      <c r="D37" s="13">
        <f>D36*100/D2</f>
        <v>-6.393958578952752</v>
      </c>
      <c r="E37" s="13">
        <f>E36*100/E2</f>
        <v>1.8084948930595741</v>
      </c>
      <c r="F37" s="13">
        <f t="shared" ref="F37:AM37" si="4">F36*100/F2</f>
        <v>0.8405409406248322</v>
      </c>
      <c r="G37" s="13">
        <f t="shared" si="4"/>
        <v>-2.5433282171613154</v>
      </c>
      <c r="H37" s="13">
        <f t="shared" si="4"/>
        <v>-0.66954850692201118</v>
      </c>
      <c r="I37" s="13">
        <f t="shared" si="4"/>
        <v>0.6720292705065728</v>
      </c>
      <c r="J37" s="13">
        <f t="shared" si="4"/>
        <v>-2.6635560052813361</v>
      </c>
      <c r="K37" s="13">
        <f t="shared" si="4"/>
        <v>1.5701644175004574</v>
      </c>
      <c r="L37" s="13">
        <f t="shared" si="4"/>
        <v>4.4037168300159957</v>
      </c>
      <c r="M37" s="13">
        <f t="shared" si="4"/>
        <v>2.9374264551197489</v>
      </c>
      <c r="N37" s="13">
        <f t="shared" si="4"/>
        <v>2.7781842728954822</v>
      </c>
      <c r="O37" s="13">
        <f t="shared" si="4"/>
        <v>2.9323453162879343</v>
      </c>
      <c r="P37" s="13">
        <f t="shared" si="4"/>
        <v>1.53869960202685</v>
      </c>
      <c r="Q37" s="13">
        <f t="shared" si="4"/>
        <v>-3.2234577623478011</v>
      </c>
      <c r="R37" s="13">
        <f t="shared" si="4"/>
        <v>-6.2595650913138385</v>
      </c>
      <c r="S37" s="13">
        <f t="shared" si="4"/>
        <v>-8.189940649741196</v>
      </c>
      <c r="T37" s="13">
        <f t="shared" si="4"/>
        <v>-0.99149761802325809</v>
      </c>
      <c r="U37" s="13">
        <f t="shared" si="4"/>
        <v>2.4279445523463812</v>
      </c>
      <c r="V37" s="13">
        <f t="shared" si="4"/>
        <v>1.7278231703976719</v>
      </c>
      <c r="W37" s="13">
        <f t="shared" si="4"/>
        <v>-1.0887121715463739</v>
      </c>
      <c r="X37" s="13">
        <f t="shared" si="4"/>
        <v>1.3217816102420601</v>
      </c>
      <c r="Y37" s="13">
        <f t="shared" si="4"/>
        <v>1.7577506878090436</v>
      </c>
      <c r="Z37" s="13">
        <f t="shared" si="4"/>
        <v>2.3492761233961894</v>
      </c>
      <c r="AA37" s="13">
        <f t="shared" si="4"/>
        <v>-5.3049952608632562</v>
      </c>
      <c r="AB37" s="13">
        <f t="shared" si="4"/>
        <v>-2.9431254700745524</v>
      </c>
      <c r="AC37" s="13">
        <f t="shared" si="4"/>
        <v>-8.0290001954763976</v>
      </c>
      <c r="AD37" s="13">
        <f t="shared" si="4"/>
        <v>7.8833581431888108E-2</v>
      </c>
      <c r="AE37" s="13">
        <f t="shared" si="4"/>
        <v>1.6074038400495507</v>
      </c>
      <c r="AF37" s="13">
        <f t="shared" si="4"/>
        <v>5.3273426847309402</v>
      </c>
      <c r="AG37" s="13">
        <f t="shared" si="4"/>
        <v>1.2114669000167644</v>
      </c>
      <c r="AH37" s="13">
        <f t="shared" si="4"/>
        <v>3.7355838810515452</v>
      </c>
      <c r="AI37" s="13">
        <f t="shared" si="4"/>
        <v>-0.78620219764182619</v>
      </c>
      <c r="AJ37" s="13">
        <f t="shared" si="4"/>
        <v>2.2352616989411627</v>
      </c>
      <c r="AK37" s="13">
        <f t="shared" si="4"/>
        <v>-2.7352637590179478</v>
      </c>
      <c r="AL37" s="13">
        <f t="shared" si="4"/>
        <v>-2.1284329900944883</v>
      </c>
      <c r="AM37" s="13">
        <f t="shared" si="4"/>
        <v>2.2717530599667186</v>
      </c>
    </row>
    <row r="38" spans="1:39" s="13" customFormat="1" ht="15.75" thickBot="1" x14ac:dyDescent="0.3">
      <c r="A38" s="6" t="s">
        <v>64</v>
      </c>
      <c r="D38" s="18">
        <f>ABS(D37)</f>
        <v>6.393958578952752</v>
      </c>
      <c r="E38" s="19">
        <f t="shared" ref="E38:AM38" si="5">ABS(E37)</f>
        <v>1.8084948930595741</v>
      </c>
      <c r="F38" s="19">
        <f t="shared" si="5"/>
        <v>0.8405409406248322</v>
      </c>
      <c r="G38" s="19">
        <f t="shared" si="5"/>
        <v>2.5433282171613154</v>
      </c>
      <c r="H38" s="19">
        <f t="shared" si="5"/>
        <v>0.66954850692201118</v>
      </c>
      <c r="I38" s="19">
        <f t="shared" si="5"/>
        <v>0.6720292705065728</v>
      </c>
      <c r="J38" s="19">
        <f t="shared" si="5"/>
        <v>2.6635560052813361</v>
      </c>
      <c r="K38" s="19">
        <f t="shared" si="5"/>
        <v>1.5701644175004574</v>
      </c>
      <c r="L38" s="19">
        <f t="shared" si="5"/>
        <v>4.4037168300159957</v>
      </c>
      <c r="M38" s="19">
        <f t="shared" si="5"/>
        <v>2.9374264551197489</v>
      </c>
      <c r="N38" s="19">
        <f t="shared" si="5"/>
        <v>2.7781842728954822</v>
      </c>
      <c r="O38" s="19">
        <f t="shared" si="5"/>
        <v>2.9323453162879343</v>
      </c>
      <c r="P38" s="19">
        <f t="shared" si="5"/>
        <v>1.53869960202685</v>
      </c>
      <c r="Q38" s="19">
        <f t="shared" si="5"/>
        <v>3.2234577623478011</v>
      </c>
      <c r="R38" s="19">
        <f t="shared" si="5"/>
        <v>6.2595650913138385</v>
      </c>
      <c r="S38" s="19">
        <f t="shared" si="5"/>
        <v>8.189940649741196</v>
      </c>
      <c r="T38" s="19">
        <f t="shared" si="5"/>
        <v>0.99149761802325809</v>
      </c>
      <c r="U38" s="19">
        <f t="shared" si="5"/>
        <v>2.4279445523463812</v>
      </c>
      <c r="V38" s="19">
        <f t="shared" si="5"/>
        <v>1.7278231703976719</v>
      </c>
      <c r="W38" s="19">
        <f t="shared" si="5"/>
        <v>1.0887121715463739</v>
      </c>
      <c r="X38" s="19">
        <f t="shared" si="5"/>
        <v>1.3217816102420601</v>
      </c>
      <c r="Y38" s="19">
        <f t="shared" si="5"/>
        <v>1.7577506878090436</v>
      </c>
      <c r="Z38" s="19">
        <f t="shared" si="5"/>
        <v>2.3492761233961894</v>
      </c>
      <c r="AA38" s="19">
        <f t="shared" si="5"/>
        <v>5.3049952608632562</v>
      </c>
      <c r="AB38" s="19">
        <f t="shared" si="5"/>
        <v>2.9431254700745524</v>
      </c>
      <c r="AC38" s="19">
        <f t="shared" si="5"/>
        <v>8.0290001954763976</v>
      </c>
      <c r="AD38" s="19">
        <f t="shared" si="5"/>
        <v>7.8833581431888108E-2</v>
      </c>
      <c r="AE38" s="19">
        <f t="shared" si="5"/>
        <v>1.6074038400495507</v>
      </c>
      <c r="AF38" s="19">
        <f t="shared" si="5"/>
        <v>5.3273426847309402</v>
      </c>
      <c r="AG38" s="19">
        <f t="shared" si="5"/>
        <v>1.2114669000167644</v>
      </c>
      <c r="AH38" s="19">
        <f t="shared" si="5"/>
        <v>3.7355838810515452</v>
      </c>
      <c r="AI38" s="19">
        <f t="shared" si="5"/>
        <v>0.78620219764182619</v>
      </c>
      <c r="AJ38" s="19">
        <f t="shared" si="5"/>
        <v>2.2352616989411627</v>
      </c>
      <c r="AK38" s="19">
        <f t="shared" si="5"/>
        <v>2.7352637590179478</v>
      </c>
      <c r="AL38" s="19">
        <f t="shared" si="5"/>
        <v>2.1284329900944883</v>
      </c>
      <c r="AM38" s="20">
        <f t="shared" si="5"/>
        <v>2.2717530599667186</v>
      </c>
    </row>
    <row r="39" spans="1:39" x14ac:dyDescent="0.25">
      <c r="A39" s="5"/>
    </row>
    <row r="40" spans="1:39" s="5" customFormat="1" x14ac:dyDescent="0.25">
      <c r="A40" s="11" t="s">
        <v>13</v>
      </c>
      <c r="B40" s="5" t="s">
        <v>12</v>
      </c>
      <c r="D40" s="6">
        <v>4.5</v>
      </c>
      <c r="E40" s="7">
        <v>9.2609999999999992</v>
      </c>
      <c r="F40" s="6">
        <v>394.1</v>
      </c>
      <c r="G40" s="7">
        <v>25.91</v>
      </c>
      <c r="H40" s="8">
        <v>171.2</v>
      </c>
      <c r="I40" s="7">
        <v>18.100000000000001</v>
      </c>
      <c r="J40" s="9">
        <v>9.9599999999999994E-2</v>
      </c>
      <c r="K40" s="8">
        <v>130.9</v>
      </c>
      <c r="L40" s="7">
        <v>15.2</v>
      </c>
      <c r="M40" s="7">
        <v>37.520000000000003</v>
      </c>
      <c r="N40" s="9">
        <v>5.3390000000000004</v>
      </c>
      <c r="O40" s="7">
        <v>24.27</v>
      </c>
      <c r="P40" s="9">
        <v>6.0229999999999997</v>
      </c>
      <c r="Q40" s="9">
        <v>2.0430000000000001</v>
      </c>
      <c r="R40" s="9">
        <v>2.0430000000000001</v>
      </c>
      <c r="S40" s="9">
        <v>6.2069999999999999</v>
      </c>
      <c r="T40" s="9">
        <v>0.93920000000000003</v>
      </c>
      <c r="U40" s="9">
        <v>5.28</v>
      </c>
      <c r="V40" s="10">
        <v>0.98870000000000002</v>
      </c>
      <c r="W40" s="9">
        <v>2.5110000000000001</v>
      </c>
      <c r="X40" s="10">
        <v>0.33489999999999998</v>
      </c>
      <c r="Y40" s="9">
        <v>1.994</v>
      </c>
      <c r="Z40" s="10">
        <v>0.27539999999999998</v>
      </c>
      <c r="AA40" s="9">
        <v>4.47</v>
      </c>
      <c r="AB40" s="9">
        <v>1.1539999999999999</v>
      </c>
      <c r="AC40" s="7">
        <v>1.653</v>
      </c>
      <c r="AD40" s="9">
        <v>1.224</v>
      </c>
      <c r="AE40" s="9">
        <v>0.41199999999999998</v>
      </c>
      <c r="AF40" s="7">
        <v>31.83</v>
      </c>
      <c r="AG40" s="6">
        <v>318.2</v>
      </c>
      <c r="AH40" s="7">
        <v>287.2</v>
      </c>
      <c r="AI40" s="7">
        <v>44.89</v>
      </c>
      <c r="AJ40" s="7">
        <v>119.8</v>
      </c>
      <c r="AK40" s="7">
        <v>129.30000000000001</v>
      </c>
      <c r="AL40" s="6">
        <v>103.9</v>
      </c>
      <c r="AM40" s="7">
        <v>21.37</v>
      </c>
    </row>
    <row r="41" spans="1:39" s="5" customFormat="1" x14ac:dyDescent="0.25">
      <c r="D41" s="6"/>
      <c r="E41" s="7"/>
      <c r="F41" s="6"/>
      <c r="G41" s="7"/>
      <c r="H41" s="8"/>
      <c r="I41" s="7"/>
      <c r="J41" s="9"/>
      <c r="K41" s="8"/>
      <c r="L41" s="7"/>
      <c r="M41" s="7"/>
      <c r="N41" s="9"/>
      <c r="O41" s="7"/>
      <c r="P41" s="9"/>
      <c r="Q41" s="9"/>
      <c r="R41" s="9"/>
      <c r="S41" s="9"/>
      <c r="T41" s="9"/>
      <c r="U41" s="9"/>
      <c r="V41" s="10"/>
      <c r="W41" s="9"/>
      <c r="X41" s="10"/>
      <c r="Y41" s="9"/>
      <c r="Z41" s="10"/>
      <c r="AA41" s="9"/>
      <c r="AB41" s="9"/>
      <c r="AC41" s="7"/>
      <c r="AD41" s="9"/>
      <c r="AE41" s="9"/>
      <c r="AF41" s="7"/>
      <c r="AG41" s="6"/>
      <c r="AH41" s="7"/>
      <c r="AI41" s="7"/>
      <c r="AJ41" s="7"/>
      <c r="AK41" s="7"/>
      <c r="AL41" s="6"/>
      <c r="AM41" s="7"/>
    </row>
    <row r="42" spans="1:39" x14ac:dyDescent="0.25">
      <c r="A42" s="21" t="s">
        <v>13</v>
      </c>
      <c r="B42" s="21">
        <v>7</v>
      </c>
      <c r="C42" s="21" t="s">
        <v>7</v>
      </c>
      <c r="D42" s="22"/>
      <c r="E42" s="23">
        <v>8.0068695014289109</v>
      </c>
      <c r="F42" s="22">
        <v>324.95081897131075</v>
      </c>
      <c r="G42" s="23">
        <v>20.380166407120747</v>
      </c>
      <c r="H42" s="24">
        <v>180.7500462474294</v>
      </c>
      <c r="I42" s="23">
        <v>18.029242430676032</v>
      </c>
      <c r="J42" s="25">
        <v>9.2587024904602216E-2</v>
      </c>
      <c r="K42" s="24">
        <v>114.52532558489357</v>
      </c>
      <c r="L42" s="23">
        <v>13.377635015977473</v>
      </c>
      <c r="M42" s="23">
        <v>33.134404558011425</v>
      </c>
      <c r="N42" s="25">
        <v>4.7344907775761396</v>
      </c>
      <c r="O42" s="23">
        <v>21.859935782232483</v>
      </c>
      <c r="P42" s="25">
        <v>5.364173610637283</v>
      </c>
      <c r="Q42" s="25">
        <v>1.8720837501930145</v>
      </c>
      <c r="R42" s="25">
        <v>1.8327885340965024</v>
      </c>
      <c r="S42" s="25">
        <v>5.6583743267031918</v>
      </c>
      <c r="T42" s="25">
        <v>0.89936317703631385</v>
      </c>
      <c r="U42" s="25">
        <v>4.9156082631456401</v>
      </c>
      <c r="V42" s="26">
        <v>0.91949998328091853</v>
      </c>
      <c r="W42" s="25">
        <v>2.4438038771075719</v>
      </c>
      <c r="X42" s="26">
        <v>0.30530664870805585</v>
      </c>
      <c r="Y42" s="25">
        <v>1.9197355997879701</v>
      </c>
      <c r="Z42" s="26">
        <v>0.27187843500679676</v>
      </c>
      <c r="AA42" s="25">
        <v>4.8340099989804415</v>
      </c>
      <c r="AB42" s="25">
        <v>2.9842558516431801</v>
      </c>
      <c r="AC42" s="23">
        <v>1.6731631986052651</v>
      </c>
      <c r="AD42" s="25">
        <v>1.1610496681884954</v>
      </c>
      <c r="AE42" s="25">
        <v>0.39294667643299935</v>
      </c>
      <c r="AF42" s="23">
        <v>27.779364772027986</v>
      </c>
      <c r="AG42" s="22">
        <v>297.00343906327282</v>
      </c>
      <c r="AH42" s="23">
        <v>262.10998061335363</v>
      </c>
      <c r="AI42" s="23">
        <v>39.948096976313877</v>
      </c>
      <c r="AJ42" s="23">
        <v>106.65556705594066</v>
      </c>
      <c r="AK42" s="23">
        <v>114.89489939921542</v>
      </c>
      <c r="AL42" s="22">
        <v>101.66763501524865</v>
      </c>
      <c r="AM42" s="23">
        <v>19.491040146366593</v>
      </c>
    </row>
    <row r="43" spans="1:39" x14ac:dyDescent="0.25">
      <c r="A43" s="21" t="s">
        <v>18</v>
      </c>
      <c r="B43" s="21">
        <v>9</v>
      </c>
      <c r="C43" s="21" t="s">
        <v>7</v>
      </c>
      <c r="D43" s="22">
        <v>4.3538371557432001</v>
      </c>
      <c r="E43" s="23">
        <v>8.4991017915583207</v>
      </c>
      <c r="F43" s="22">
        <v>365.44438386162761</v>
      </c>
      <c r="G43" s="23">
        <v>22.538109644317593</v>
      </c>
      <c r="H43" s="24">
        <v>172.62891755295766</v>
      </c>
      <c r="I43" s="23">
        <v>16.152389010592426</v>
      </c>
      <c r="J43" s="25">
        <v>6.3328604974761615E-2</v>
      </c>
      <c r="K43" s="24">
        <v>127.21445989738724</v>
      </c>
      <c r="L43" s="23">
        <v>14.416290192906223</v>
      </c>
      <c r="M43" s="23">
        <v>35.642701171549881</v>
      </c>
      <c r="N43" s="25">
        <v>4.992471455022736</v>
      </c>
      <c r="O43" s="23">
        <v>23.892992174815941</v>
      </c>
      <c r="P43" s="25">
        <v>5.8092447480201406</v>
      </c>
      <c r="Q43" s="25">
        <v>2.0523775883961326</v>
      </c>
      <c r="R43" s="25">
        <v>1.9812893435892076</v>
      </c>
      <c r="S43" s="25">
        <v>5.9868266135004049</v>
      </c>
      <c r="T43" s="25">
        <v>0.93312536635887577</v>
      </c>
      <c r="U43" s="25">
        <v>5.1143287929448391</v>
      </c>
      <c r="V43" s="26">
        <v>0.93537759676469368</v>
      </c>
      <c r="W43" s="25">
        <v>2.586271041154883</v>
      </c>
      <c r="X43" s="26">
        <v>0.3201460599170336</v>
      </c>
      <c r="Y43" s="25">
        <v>1.9245536160656311</v>
      </c>
      <c r="Z43" s="26">
        <v>0.27417111014018758</v>
      </c>
      <c r="AA43" s="25">
        <v>5.0039987810085416</v>
      </c>
      <c r="AB43" s="25">
        <v>1.4352273427910687</v>
      </c>
      <c r="AC43" s="23">
        <v>1.8337098999980304</v>
      </c>
      <c r="AD43" s="25">
        <v>1.2224879102103259</v>
      </c>
      <c r="AE43" s="25">
        <v>0.39079021323357177</v>
      </c>
      <c r="AF43" s="23">
        <v>30.081738282611454</v>
      </c>
      <c r="AG43" s="22">
        <v>317.71723421450906</v>
      </c>
      <c r="AH43" s="23">
        <v>282.80882167873705</v>
      </c>
      <c r="AI43" s="23">
        <v>43.693254100622326</v>
      </c>
      <c r="AJ43" s="23">
        <v>117.00031129737222</v>
      </c>
      <c r="AK43" s="23">
        <v>132.11654794154632</v>
      </c>
      <c r="AL43" s="22">
        <v>31.75974953836603</v>
      </c>
      <c r="AM43" s="23">
        <v>20.873450626220286</v>
      </c>
    </row>
    <row r="44" spans="1:39" x14ac:dyDescent="0.25">
      <c r="A44" s="21" t="s">
        <v>19</v>
      </c>
      <c r="B44" s="21">
        <v>9</v>
      </c>
      <c r="C44" s="21" t="s">
        <v>7</v>
      </c>
      <c r="D44" s="22">
        <v>4.3966797938652524</v>
      </c>
      <c r="E44" s="23">
        <v>8.5392455419738535</v>
      </c>
      <c r="F44" s="22">
        <v>369.98114547537921</v>
      </c>
      <c r="G44" s="23">
        <v>22.740285382978552</v>
      </c>
      <c r="H44" s="24">
        <v>174.01287596793952</v>
      </c>
      <c r="I44" s="23">
        <v>16.402495165097939</v>
      </c>
      <c r="J44" s="25">
        <v>2.1720889538046934E-2</v>
      </c>
      <c r="K44" s="24">
        <v>126.62360101114635</v>
      </c>
      <c r="L44" s="23">
        <v>14.444629594780061</v>
      </c>
      <c r="M44" s="23">
        <v>35.726916670397124</v>
      </c>
      <c r="N44" s="25">
        <v>5.007064408069267</v>
      </c>
      <c r="O44" s="23">
        <v>23.880853828709647</v>
      </c>
      <c r="P44" s="25">
        <v>5.928900637653876</v>
      </c>
      <c r="Q44" s="25">
        <v>2.0324415683699915</v>
      </c>
      <c r="R44" s="25">
        <v>2.0270713063145935</v>
      </c>
      <c r="S44" s="25">
        <v>5.9721803107013258</v>
      </c>
      <c r="T44" s="25">
        <v>0.93034314593414313</v>
      </c>
      <c r="U44" s="25">
        <v>5.2504489165887875</v>
      </c>
      <c r="V44" s="26">
        <v>0.95514275204694699</v>
      </c>
      <c r="W44" s="25">
        <v>2.6250673040586427</v>
      </c>
      <c r="X44" s="26">
        <v>0.31808069024210361</v>
      </c>
      <c r="Y44" s="25">
        <v>1.9515708183282801</v>
      </c>
      <c r="Z44" s="26">
        <v>0.27331691170200861</v>
      </c>
      <c r="AA44" s="25">
        <v>4.7617056004205187</v>
      </c>
      <c r="AB44" s="25">
        <v>1.3700629088932141</v>
      </c>
      <c r="AC44" s="23">
        <v>1.7911694465191945</v>
      </c>
      <c r="AD44" s="25">
        <v>1.1956391332166141</v>
      </c>
      <c r="AE44" s="25">
        <v>0.40471421921997169</v>
      </c>
      <c r="AF44" s="23">
        <v>30.31013167061738</v>
      </c>
      <c r="AG44" s="22">
        <v>314.38545136730346</v>
      </c>
      <c r="AH44" s="23">
        <v>286.70305165206071</v>
      </c>
      <c r="AI44" s="23">
        <v>43.664220200846707</v>
      </c>
      <c r="AJ44" s="23">
        <v>118.81926841542075</v>
      </c>
      <c r="AK44" s="23">
        <v>131.00902708119293</v>
      </c>
      <c r="AL44" s="22">
        <v>30.897110201426127</v>
      </c>
      <c r="AM44" s="23">
        <v>20.435071983077954</v>
      </c>
    </row>
    <row r="45" spans="1:39" x14ac:dyDescent="0.25">
      <c r="A45" s="21" t="s">
        <v>20</v>
      </c>
      <c r="B45" s="21">
        <v>10</v>
      </c>
      <c r="C45" s="21" t="s">
        <v>7</v>
      </c>
      <c r="D45" s="22">
        <v>4.3508613016295747</v>
      </c>
      <c r="E45" s="23">
        <v>8.3407739649415138</v>
      </c>
      <c r="F45" s="22">
        <v>352.06530993093565</v>
      </c>
      <c r="G45" s="23">
        <v>22.467110588365841</v>
      </c>
      <c r="H45" s="24">
        <v>162.89497152340661</v>
      </c>
      <c r="I45" s="23">
        <v>17.234003787677974</v>
      </c>
      <c r="J45" s="25">
        <v>0.12614275977454745</v>
      </c>
      <c r="K45" s="24">
        <v>122.41750042858102</v>
      </c>
      <c r="L45" s="23">
        <v>13.841798594978929</v>
      </c>
      <c r="M45" s="23">
        <v>33.942272694417724</v>
      </c>
      <c r="N45" s="25">
        <v>4.8111308115121814</v>
      </c>
      <c r="O45" s="23">
        <v>23.760831146220458</v>
      </c>
      <c r="P45" s="25">
        <v>5.4117953194851376</v>
      </c>
      <c r="Q45" s="25">
        <v>1.9213502190599552</v>
      </c>
      <c r="R45" s="25">
        <v>1.9560395929380288</v>
      </c>
      <c r="S45" s="25">
        <v>5.7952008858683941</v>
      </c>
      <c r="T45" s="25">
        <v>0.9088979067905254</v>
      </c>
      <c r="U45" s="25">
        <v>4.9655200273931346</v>
      </c>
      <c r="V45" s="26">
        <v>0.91168991588768622</v>
      </c>
      <c r="W45" s="25">
        <v>2.4634803944091006</v>
      </c>
      <c r="X45" s="26">
        <v>0.31297284292959576</v>
      </c>
      <c r="Y45" s="25">
        <v>1.9019032322342877</v>
      </c>
      <c r="Z45" s="26">
        <v>0.27622035995351563</v>
      </c>
      <c r="AA45" s="25">
        <v>4.7661237482700241</v>
      </c>
      <c r="AB45" s="25">
        <v>0.96537510640297008</v>
      </c>
      <c r="AC45" s="23">
        <v>1.2447739221939378</v>
      </c>
      <c r="AD45" s="25">
        <v>1.1857683012758331</v>
      </c>
      <c r="AE45" s="25">
        <v>0.39111337722738881</v>
      </c>
      <c r="AF45" s="23">
        <v>29.03494123933244</v>
      </c>
      <c r="AG45" s="22">
        <v>304.53857584421513</v>
      </c>
      <c r="AH45" s="23">
        <v>277.0218017322328</v>
      </c>
      <c r="AI45" s="23">
        <v>43.050185859968217</v>
      </c>
      <c r="AJ45" s="23">
        <v>114.26162258110229</v>
      </c>
      <c r="AK45" s="23">
        <v>123.56277580960027</v>
      </c>
      <c r="AL45" s="22">
        <v>94.666451675705957</v>
      </c>
      <c r="AM45" s="23">
        <v>19.97590032000571</v>
      </c>
    </row>
    <row r="46" spans="1:39" x14ac:dyDescent="0.25">
      <c r="A46" s="21" t="s">
        <v>21</v>
      </c>
      <c r="B46" s="21">
        <v>10</v>
      </c>
      <c r="C46" s="21" t="s">
        <v>7</v>
      </c>
      <c r="D46" s="22">
        <v>3.5156045250555339</v>
      </c>
      <c r="E46" s="23">
        <v>8.1493677360653027</v>
      </c>
      <c r="F46" s="22">
        <v>348.67552084892668</v>
      </c>
      <c r="G46" s="23">
        <v>22.294878144142086</v>
      </c>
      <c r="H46" s="24">
        <v>160.3771687142397</v>
      </c>
      <c r="I46" s="23">
        <v>16.92177109555103</v>
      </c>
      <c r="J46" s="25">
        <v>9.6615860186921948E-2</v>
      </c>
      <c r="K46" s="24">
        <v>120.7444564084479</v>
      </c>
      <c r="L46" s="23">
        <v>13.773901450431609</v>
      </c>
      <c r="M46" s="23">
        <v>33.352498687678853</v>
      </c>
      <c r="N46" s="25">
        <v>4.7233863798099005</v>
      </c>
      <c r="O46" s="23">
        <v>23.564018218430544</v>
      </c>
      <c r="P46" s="25">
        <v>5.4460126985044344</v>
      </c>
      <c r="Q46" s="25">
        <v>1.8941000155664514</v>
      </c>
      <c r="R46" s="25">
        <v>1.9408319746152201</v>
      </c>
      <c r="S46" s="25">
        <v>5.7113271428451755</v>
      </c>
      <c r="T46" s="25">
        <v>0.89202849621597224</v>
      </c>
      <c r="U46" s="25">
        <v>4.9970957102600506</v>
      </c>
      <c r="V46" s="26">
        <v>0.91284859183843714</v>
      </c>
      <c r="W46" s="25">
        <v>2.4240888589702587</v>
      </c>
      <c r="X46" s="26">
        <v>0.3108462146699642</v>
      </c>
      <c r="Y46" s="25">
        <v>1.8686498806124385</v>
      </c>
      <c r="Z46" s="26">
        <v>0.26640253470392461</v>
      </c>
      <c r="AA46" s="25">
        <v>4.31249974578395</v>
      </c>
      <c r="AB46" s="25">
        <v>0.93444761581741642</v>
      </c>
      <c r="AC46" s="23">
        <v>1.2491317639604758</v>
      </c>
      <c r="AD46" s="25">
        <v>1.1215240638999564</v>
      </c>
      <c r="AE46" s="25">
        <v>0.39350053383739042</v>
      </c>
      <c r="AF46" s="23">
        <v>28.757495198583637</v>
      </c>
      <c r="AG46" s="22">
        <v>300.24147746265146</v>
      </c>
      <c r="AH46" s="23">
        <v>270.32385383620357</v>
      </c>
      <c r="AI46" s="23">
        <v>41.93893055331467</v>
      </c>
      <c r="AJ46" s="23">
        <v>111.59295455536744</v>
      </c>
      <c r="AK46" s="23">
        <v>119.67940363018019</v>
      </c>
      <c r="AL46" s="22">
        <v>94.260111998344968</v>
      </c>
      <c r="AM46" s="23">
        <v>19.995204887354301</v>
      </c>
    </row>
    <row r="48" spans="1:39" x14ac:dyDescent="0.25">
      <c r="A48" s="21" t="s">
        <v>13</v>
      </c>
      <c r="B48" s="21">
        <v>7</v>
      </c>
      <c r="C48" s="21" t="s">
        <v>6</v>
      </c>
      <c r="D48" s="22"/>
      <c r="E48" s="23">
        <v>9.1549711689936384</v>
      </c>
      <c r="F48" s="22">
        <v>374.72053876513434</v>
      </c>
      <c r="G48" s="23">
        <v>26.474925869821799</v>
      </c>
      <c r="H48" s="24">
        <v>174.16978392131068</v>
      </c>
      <c r="I48" s="23">
        <v>18.011691542005849</v>
      </c>
      <c r="J48" s="25">
        <v>0.10943179519443426</v>
      </c>
      <c r="K48" s="24">
        <v>125.63656602070644</v>
      </c>
      <c r="L48" s="23">
        <v>14.810061674544444</v>
      </c>
      <c r="M48" s="23">
        <v>36.007477233562511</v>
      </c>
      <c r="N48" s="25">
        <v>5.3068866052946086</v>
      </c>
      <c r="O48" s="23">
        <v>24.288627411982155</v>
      </c>
      <c r="P48" s="25">
        <v>5.9656697989357754</v>
      </c>
      <c r="Q48" s="25">
        <v>2.0330863136532922</v>
      </c>
      <c r="R48" s="25">
        <v>1.9974560375836243</v>
      </c>
      <c r="S48" s="25">
        <v>6.0878597814667819</v>
      </c>
      <c r="T48" s="25">
        <v>0.9343817809111844</v>
      </c>
      <c r="U48" s="25">
        <v>5.2782790498668719</v>
      </c>
      <c r="V48" s="26">
        <v>0.98877175975192833</v>
      </c>
      <c r="W48" s="25">
        <v>2.4997847920626164</v>
      </c>
      <c r="X48" s="26">
        <v>0.33777225582237991</v>
      </c>
      <c r="Y48" s="25">
        <v>1.9898854260119827</v>
      </c>
      <c r="Z48" s="26">
        <v>0.27942591136908301</v>
      </c>
      <c r="AA48" s="25">
        <v>4.5195009372918324</v>
      </c>
      <c r="AB48" s="25">
        <v>1.2348965539277645</v>
      </c>
      <c r="AC48" s="23">
        <v>1.8052026631277587</v>
      </c>
      <c r="AD48" s="25">
        <v>1.1904675140530177</v>
      </c>
      <c r="AE48" s="25">
        <v>0.40929590566033758</v>
      </c>
      <c r="AF48" s="23">
        <v>30.290843831765844</v>
      </c>
      <c r="AG48" s="22">
        <v>318.31883340998723</v>
      </c>
      <c r="AH48" s="23">
        <v>292.56180663368042</v>
      </c>
      <c r="AI48" s="23">
        <v>44.113012505585139</v>
      </c>
      <c r="AJ48" s="23">
        <v>116.87386943658164</v>
      </c>
      <c r="AK48" s="23">
        <v>134.88023731425551</v>
      </c>
      <c r="AL48" s="22">
        <v>97.211595705196828</v>
      </c>
      <c r="AM48" s="23">
        <v>20.757586973332984</v>
      </c>
    </row>
    <row r="49" spans="1:39" x14ac:dyDescent="0.25">
      <c r="A49" s="21" t="s">
        <v>18</v>
      </c>
      <c r="B49" s="21">
        <v>9</v>
      </c>
      <c r="C49" s="21" t="s">
        <v>6</v>
      </c>
      <c r="D49" s="22">
        <v>4.6184215859799069</v>
      </c>
      <c r="E49" s="23">
        <v>9.2497418803635725</v>
      </c>
      <c r="F49" s="22">
        <v>390.99260930638184</v>
      </c>
      <c r="G49" s="23">
        <v>26.1140779632102</v>
      </c>
      <c r="H49" s="24">
        <v>174.96822927958536</v>
      </c>
      <c r="I49" s="23">
        <v>17.887200289277391</v>
      </c>
      <c r="J49" s="25">
        <v>7.9138144794777363E-2</v>
      </c>
      <c r="K49" s="24">
        <v>129.16239421583518</v>
      </c>
      <c r="L49" s="23">
        <v>14.948588963945742</v>
      </c>
      <c r="M49" s="23">
        <v>37.434848482007233</v>
      </c>
      <c r="N49" s="25">
        <v>5.2383505873879939</v>
      </c>
      <c r="O49" s="23">
        <v>24.294049134804563</v>
      </c>
      <c r="P49" s="25">
        <v>6.0281149913781569</v>
      </c>
      <c r="Q49" s="25">
        <v>2.0308765990671773</v>
      </c>
      <c r="R49" s="25">
        <v>1.9833140165287171</v>
      </c>
      <c r="S49" s="25">
        <v>6.0006087951477509</v>
      </c>
      <c r="T49" s="25">
        <v>0.92462037041721912</v>
      </c>
      <c r="U49" s="25">
        <v>5.1922646525128968</v>
      </c>
      <c r="V49" s="26">
        <v>0.96547909144272404</v>
      </c>
      <c r="W49" s="25">
        <v>2.5318788085492856</v>
      </c>
      <c r="X49" s="26">
        <v>0.3368006179798681</v>
      </c>
      <c r="Y49" s="25">
        <v>1.9358740490401201</v>
      </c>
      <c r="Z49" s="26">
        <v>0.26324581216842297</v>
      </c>
      <c r="AA49" s="25">
        <v>4.847378727293302</v>
      </c>
      <c r="AB49" s="25">
        <v>1.3191693945318865</v>
      </c>
      <c r="AC49" s="23">
        <v>2.1559055175244857</v>
      </c>
      <c r="AD49" s="25">
        <v>1.2375474889539853</v>
      </c>
      <c r="AE49" s="25">
        <v>0.39326811946634943</v>
      </c>
      <c r="AF49" s="23">
        <v>31.128114131896169</v>
      </c>
      <c r="AG49" s="22">
        <v>318.08997877554663</v>
      </c>
      <c r="AH49" s="23">
        <v>303.18050455597506</v>
      </c>
      <c r="AI49" s="23">
        <v>44.54775848536255</v>
      </c>
      <c r="AJ49" s="23">
        <v>119.75967093565193</v>
      </c>
      <c r="AK49" s="23">
        <v>136.0725610015626</v>
      </c>
      <c r="AL49" s="22">
        <v>106.8853446654449</v>
      </c>
      <c r="AM49" s="23">
        <v>20.779812191824856</v>
      </c>
    </row>
    <row r="50" spans="1:39" x14ac:dyDescent="0.25">
      <c r="A50" s="21" t="s">
        <v>19</v>
      </c>
      <c r="B50" s="21">
        <v>9</v>
      </c>
      <c r="C50" s="21" t="s">
        <v>6</v>
      </c>
      <c r="D50" s="22">
        <v>4.6638677884044064</v>
      </c>
      <c r="E50" s="23">
        <v>9.2934311240695635</v>
      </c>
      <c r="F50" s="22">
        <v>395.84653603092937</v>
      </c>
      <c r="G50" s="23">
        <v>26.348331549024707</v>
      </c>
      <c r="H50" s="24">
        <v>176.37094185346032</v>
      </c>
      <c r="I50" s="23">
        <v>18.164168536902391</v>
      </c>
      <c r="J50" s="25"/>
      <c r="K50" s="24">
        <v>128.56248797520706</v>
      </c>
      <c r="L50" s="23">
        <v>14.977974753523185</v>
      </c>
      <c r="M50" s="23">
        <v>37.523298412443474</v>
      </c>
      <c r="N50" s="25">
        <v>5.2536622431183666</v>
      </c>
      <c r="O50" s="23">
        <v>24.281707039910632</v>
      </c>
      <c r="P50" s="25">
        <v>6.152279059754453</v>
      </c>
      <c r="Q50" s="25">
        <v>2.0111494315232825</v>
      </c>
      <c r="R50" s="25">
        <v>2.0291427636883643</v>
      </c>
      <c r="S50" s="25">
        <v>5.9859287753198238</v>
      </c>
      <c r="T50" s="25">
        <v>0.92186350861446187</v>
      </c>
      <c r="U50" s="25">
        <v>5.330459073541741</v>
      </c>
      <c r="V50" s="26">
        <v>0.98588031147422628</v>
      </c>
      <c r="W50" s="25">
        <v>2.5698591417525192</v>
      </c>
      <c r="X50" s="26">
        <v>0.33462780416153293</v>
      </c>
      <c r="Y50" s="25">
        <v>1.9630501694149063</v>
      </c>
      <c r="Z50" s="26">
        <v>0.2624256522270767</v>
      </c>
      <c r="AA50" s="25">
        <v>4.6126690759224633</v>
      </c>
      <c r="AB50" s="25">
        <v>1.2592744049040587</v>
      </c>
      <c r="AC50" s="23">
        <v>2.1058904096968436</v>
      </c>
      <c r="AD50" s="25">
        <v>1.2103679673631853</v>
      </c>
      <c r="AE50" s="25">
        <v>0.40728041420730504</v>
      </c>
      <c r="AF50" s="23">
        <v>31.364452051667531</v>
      </c>
      <c r="AG50" s="22">
        <v>314.75428709431782</v>
      </c>
      <c r="AH50" s="23">
        <v>307.35524918084559</v>
      </c>
      <c r="AI50" s="23">
        <v>44.518156772656191</v>
      </c>
      <c r="AJ50" s="23">
        <v>121.62152671610271</v>
      </c>
      <c r="AK50" s="23">
        <v>134.93187724786949</v>
      </c>
      <c r="AL50" s="22">
        <v>103.98218880965297</v>
      </c>
      <c r="AM50" s="23">
        <v>20.343400118108505</v>
      </c>
    </row>
    <row r="51" spans="1:39" x14ac:dyDescent="0.25">
      <c r="A51" s="21" t="s">
        <v>20</v>
      </c>
      <c r="B51" s="21">
        <v>10</v>
      </c>
      <c r="C51" s="21" t="s">
        <v>6</v>
      </c>
      <c r="D51" s="22">
        <v>5.5691349006395452</v>
      </c>
      <c r="E51" s="23">
        <v>9.4785154126102107</v>
      </c>
      <c r="F51" s="22">
        <v>397.93140139567919</v>
      </c>
      <c r="G51" s="23">
        <v>26.110159991949093</v>
      </c>
      <c r="H51" s="24">
        <v>173.8877132473726</v>
      </c>
      <c r="I51" s="23">
        <v>18.433972826815012</v>
      </c>
      <c r="J51" s="25">
        <v>0.13003888646478751</v>
      </c>
      <c r="K51" s="24">
        <v>132.71375997498885</v>
      </c>
      <c r="L51" s="23">
        <v>15.274926962475611</v>
      </c>
      <c r="M51" s="23">
        <v>38.193644984448696</v>
      </c>
      <c r="N51" s="25">
        <v>5.4381804360661539</v>
      </c>
      <c r="O51" s="23">
        <v>24.472709474809569</v>
      </c>
      <c r="P51" s="25">
        <v>5.9851574011588662</v>
      </c>
      <c r="Q51" s="25">
        <v>2.072392410791243</v>
      </c>
      <c r="R51" s="25">
        <v>2.059008167960886</v>
      </c>
      <c r="S51" s="25">
        <v>6.2981529509559442</v>
      </c>
      <c r="T51" s="25">
        <v>0.95696148461493147</v>
      </c>
      <c r="U51" s="25">
        <v>5.2466366995543021</v>
      </c>
      <c r="V51" s="26">
        <v>0.98744504608677741</v>
      </c>
      <c r="W51" s="25">
        <v>2.551803844760439</v>
      </c>
      <c r="X51" s="26">
        <v>0.33719119021091115</v>
      </c>
      <c r="Y51" s="25">
        <v>2.0294840057636883</v>
      </c>
      <c r="Z51" s="26">
        <v>0.2855494119669032</v>
      </c>
      <c r="AA51" s="25">
        <v>4.9401911676853079</v>
      </c>
      <c r="AB51" s="25">
        <v>1.1921940341348172</v>
      </c>
      <c r="AC51" s="23">
        <v>1.6472331844822774</v>
      </c>
      <c r="AD51" s="25">
        <v>1.2941143640865183</v>
      </c>
      <c r="AE51" s="25">
        <v>0.40950061705449403</v>
      </c>
      <c r="AF51" s="23">
        <v>32.137088896861549</v>
      </c>
      <c r="AG51" s="22">
        <v>322.75412328958998</v>
      </c>
      <c r="AH51" s="23">
        <v>294.31609652067618</v>
      </c>
      <c r="AI51" s="23">
        <v>46.079449756050948</v>
      </c>
      <c r="AJ51" s="23">
        <v>122.66493381913651</v>
      </c>
      <c r="AK51" s="23">
        <v>133.49554248741589</v>
      </c>
      <c r="AL51" s="22">
        <v>104.3478956324447</v>
      </c>
      <c r="AM51" s="23">
        <v>21.349368123179357</v>
      </c>
    </row>
    <row r="52" spans="1:39" x14ac:dyDescent="0.25">
      <c r="A52" s="21" t="s">
        <v>21</v>
      </c>
      <c r="B52" s="21">
        <v>10</v>
      </c>
      <c r="C52" s="21" t="s">
        <v>6</v>
      </c>
      <c r="D52" s="22">
        <v>4.5</v>
      </c>
      <c r="E52" s="23">
        <v>9.2609999999999992</v>
      </c>
      <c r="F52" s="22">
        <v>394.1</v>
      </c>
      <c r="G52" s="23">
        <v>25.91</v>
      </c>
      <c r="H52" s="24">
        <v>171.2</v>
      </c>
      <c r="I52" s="23">
        <v>18.100000000000001</v>
      </c>
      <c r="J52" s="25">
        <v>9.9599999999999994E-2</v>
      </c>
      <c r="K52" s="24">
        <v>130.9</v>
      </c>
      <c r="L52" s="23">
        <v>15.2</v>
      </c>
      <c r="M52" s="23">
        <v>37.529999999999994</v>
      </c>
      <c r="N52" s="25">
        <v>5.3390000000000004</v>
      </c>
      <c r="O52" s="23">
        <v>24.27</v>
      </c>
      <c r="P52" s="25">
        <v>6.0229999999999997</v>
      </c>
      <c r="Q52" s="25">
        <v>2.0430000000000001</v>
      </c>
      <c r="R52" s="25">
        <v>2.0430000000000001</v>
      </c>
      <c r="S52" s="25">
        <v>6.2069999999999999</v>
      </c>
      <c r="T52" s="25">
        <v>0.93920000000000015</v>
      </c>
      <c r="U52" s="25">
        <v>5.28</v>
      </c>
      <c r="V52" s="26">
        <v>0.98870000000000002</v>
      </c>
      <c r="W52" s="25">
        <v>2.5110000000000001</v>
      </c>
      <c r="X52" s="26">
        <v>0.33489999999999998</v>
      </c>
      <c r="Y52" s="25">
        <v>1.994</v>
      </c>
      <c r="Z52" s="26">
        <v>0.27539999999999998</v>
      </c>
      <c r="AA52" s="25">
        <v>4.47</v>
      </c>
      <c r="AB52" s="25">
        <v>1.1539999999999999</v>
      </c>
      <c r="AC52" s="23">
        <v>1.6529999999999998</v>
      </c>
      <c r="AD52" s="25">
        <v>1.224</v>
      </c>
      <c r="AE52" s="25">
        <v>0.41199999999999998</v>
      </c>
      <c r="AF52" s="23">
        <v>31.830000000000002</v>
      </c>
      <c r="AG52" s="22">
        <v>318.2</v>
      </c>
      <c r="AH52" s="23">
        <v>287.2</v>
      </c>
      <c r="AI52" s="23">
        <v>44.890000000000008</v>
      </c>
      <c r="AJ52" s="23">
        <v>119.80000000000001</v>
      </c>
      <c r="AK52" s="23">
        <v>129.30000000000001</v>
      </c>
      <c r="AL52" s="22">
        <v>103.9</v>
      </c>
      <c r="AM52" s="23">
        <v>21.369999999999997</v>
      </c>
    </row>
    <row r="54" spans="1:39" x14ac:dyDescent="0.25">
      <c r="A54" s="5" t="s">
        <v>22</v>
      </c>
      <c r="D54" s="13">
        <f>AVERAGE(D48:D52)</f>
        <v>4.8378560687559649</v>
      </c>
      <c r="E54" s="14">
        <f>AVERAGE(E48:E52)</f>
        <v>9.2875319172073976</v>
      </c>
      <c r="F54" s="13">
        <f t="shared" ref="F54:AM54" si="6">AVERAGE(F48:F52)</f>
        <v>390.71821709962495</v>
      </c>
      <c r="G54" s="14">
        <f t="shared" si="6"/>
        <v>26.191499074801158</v>
      </c>
      <c r="H54" s="15">
        <f t="shared" si="6"/>
        <v>174.11933366034577</v>
      </c>
      <c r="I54" s="14">
        <f t="shared" si="6"/>
        <v>18.119406639000129</v>
      </c>
      <c r="J54" s="16">
        <f t="shared" si="6"/>
        <v>0.10455220661349979</v>
      </c>
      <c r="K54" s="15">
        <f t="shared" si="6"/>
        <v>129.3950416373475</v>
      </c>
      <c r="L54" s="14">
        <f t="shared" si="6"/>
        <v>15.042310470897798</v>
      </c>
      <c r="M54" s="14">
        <f t="shared" si="6"/>
        <v>37.337853822492384</v>
      </c>
      <c r="N54" s="16">
        <f t="shared" si="6"/>
        <v>5.3152159743734249</v>
      </c>
      <c r="O54" s="14">
        <f t="shared" si="6"/>
        <v>24.321418612301382</v>
      </c>
      <c r="P54" s="16">
        <f t="shared" si="6"/>
        <v>6.0308442502454493</v>
      </c>
      <c r="Q54" s="16">
        <f t="shared" si="6"/>
        <v>2.0381009510069994</v>
      </c>
      <c r="R54" s="16">
        <f t="shared" si="6"/>
        <v>2.0223841971523187</v>
      </c>
      <c r="S54" s="16">
        <f t="shared" si="6"/>
        <v>6.1159100605780612</v>
      </c>
      <c r="T54" s="16">
        <f t="shared" si="6"/>
        <v>0.93540542891155931</v>
      </c>
      <c r="U54" s="16">
        <f t="shared" si="6"/>
        <v>5.2655278950951629</v>
      </c>
      <c r="V54" s="17">
        <f t="shared" si="6"/>
        <v>0.9832552417511311</v>
      </c>
      <c r="W54" s="16">
        <f t="shared" si="6"/>
        <v>2.5328653174249718</v>
      </c>
      <c r="X54" s="17">
        <f t="shared" si="6"/>
        <v>0.33625837363493843</v>
      </c>
      <c r="Y54" s="16">
        <f t="shared" si="6"/>
        <v>1.9824587300461396</v>
      </c>
      <c r="Z54" s="17">
        <f t="shared" si="6"/>
        <v>0.27320935754629716</v>
      </c>
      <c r="AA54" s="16">
        <f t="shared" si="6"/>
        <v>4.6779479816385807</v>
      </c>
      <c r="AB54" s="16">
        <f t="shared" si="6"/>
        <v>1.2319068774997053</v>
      </c>
      <c r="AC54" s="14">
        <f t="shared" si="6"/>
        <v>1.8734463549662732</v>
      </c>
      <c r="AD54" s="16">
        <f t="shared" si="6"/>
        <v>1.2312994668913413</v>
      </c>
      <c r="AE54" s="16">
        <f t="shared" si="6"/>
        <v>0.40626901127769716</v>
      </c>
      <c r="AF54" s="14">
        <f t="shared" si="6"/>
        <v>31.350099782438217</v>
      </c>
      <c r="AG54" s="13">
        <f t="shared" si="6"/>
        <v>318.42344451388828</v>
      </c>
      <c r="AH54" s="14">
        <f t="shared" si="6"/>
        <v>296.92273137823543</v>
      </c>
      <c r="AI54" s="14">
        <f t="shared" si="6"/>
        <v>44.829675503930972</v>
      </c>
      <c r="AJ54" s="14">
        <f t="shared" si="6"/>
        <v>120.14400018149453</v>
      </c>
      <c r="AK54" s="14">
        <f t="shared" si="6"/>
        <v>133.73604361022066</v>
      </c>
      <c r="AL54" s="13">
        <f t="shared" si="6"/>
        <v>103.26540496254788</v>
      </c>
      <c r="AM54" s="14">
        <f t="shared" si="6"/>
        <v>20.920033481289142</v>
      </c>
    </row>
    <row r="55" spans="1:39" x14ac:dyDescent="0.25">
      <c r="A55" s="5" t="s">
        <v>23</v>
      </c>
      <c r="D55" s="13">
        <f>2*_xlfn.STDEV.P(D48:D52)</f>
        <v>0.85284164244432714</v>
      </c>
      <c r="E55" s="14">
        <f>2*_xlfn.STDEV.P(E48:E52)</f>
        <v>0.2120639104425428</v>
      </c>
      <c r="F55" s="13">
        <f t="shared" ref="F55:AM55" si="7">2*_xlfn.STDEV.P(F48:F52)</f>
        <v>16.631708066515532</v>
      </c>
      <c r="G55" s="14">
        <f t="shared" si="7"/>
        <v>0.39676590290986974</v>
      </c>
      <c r="H55" s="15">
        <f t="shared" si="7"/>
        <v>3.3904649230015558</v>
      </c>
      <c r="I55" s="14">
        <f t="shared" si="7"/>
        <v>0.36535403392274451</v>
      </c>
      <c r="J55" s="16">
        <f t="shared" si="7"/>
        <v>3.665760661895217E-2</v>
      </c>
      <c r="K55" s="15">
        <f t="shared" si="7"/>
        <v>4.7457096802800605</v>
      </c>
      <c r="L55" s="14">
        <f t="shared" si="7"/>
        <v>0.34157134369908332</v>
      </c>
      <c r="M55" s="14">
        <f t="shared" si="7"/>
        <v>1.4374973237408224</v>
      </c>
      <c r="N55" s="16">
        <f t="shared" si="7"/>
        <v>0.14269538647476832</v>
      </c>
      <c r="O55" s="14">
        <f t="shared" si="7"/>
        <v>0.15214245658077558</v>
      </c>
      <c r="P55" s="16">
        <f t="shared" si="7"/>
        <v>0.13007810379719784</v>
      </c>
      <c r="Q55" s="16">
        <f t="shared" si="7"/>
        <v>4.0036255033566739E-2</v>
      </c>
      <c r="R55" s="16">
        <f t="shared" si="7"/>
        <v>5.6284256696924141E-2</v>
      </c>
      <c r="S55" s="16">
        <f t="shared" si="7"/>
        <v>0.24080894110080273</v>
      </c>
      <c r="T55" s="16">
        <f t="shared" si="7"/>
        <v>2.4976969464209468E-2</v>
      </c>
      <c r="U55" s="16">
        <f t="shared" si="7"/>
        <v>9.0829385929801651E-2</v>
      </c>
      <c r="V55" s="17">
        <f t="shared" si="7"/>
        <v>1.7900040993270114E-2</v>
      </c>
      <c r="W55" s="16">
        <f t="shared" si="7"/>
        <v>5.1385580235079109E-2</v>
      </c>
      <c r="X55" s="17">
        <f t="shared" si="7"/>
        <v>2.5234818344768138E-3</v>
      </c>
      <c r="Y55" s="16">
        <f t="shared" si="7"/>
        <v>6.2906648371295573E-2</v>
      </c>
      <c r="Z55" s="17">
        <f t="shared" si="7"/>
        <v>1.8139061404688371E-2</v>
      </c>
      <c r="AA55" s="16">
        <f t="shared" si="7"/>
        <v>0.36887659796991945</v>
      </c>
      <c r="AB55" s="16">
        <f t="shared" si="7"/>
        <v>0.11320515214438781</v>
      </c>
      <c r="AC55" s="14">
        <f t="shared" si="7"/>
        <v>0.43656808173457901</v>
      </c>
      <c r="AD55" s="16">
        <f t="shared" si="7"/>
        <v>7.010510595568345E-2</v>
      </c>
      <c r="AE55" s="16">
        <f t="shared" si="7"/>
        <v>1.3341535774020528E-2</v>
      </c>
      <c r="AF55" s="14">
        <f t="shared" si="7"/>
        <v>1.2715857409550038</v>
      </c>
      <c r="AG55" s="13">
        <f t="shared" si="7"/>
        <v>5.0903489200954466</v>
      </c>
      <c r="AH55" s="14">
        <f t="shared" si="7"/>
        <v>14.651713024966183</v>
      </c>
      <c r="AI55" s="14">
        <f t="shared" si="7"/>
        <v>1.3433396307947221</v>
      </c>
      <c r="AJ55" s="14">
        <f t="shared" si="7"/>
        <v>3.9494800922418927</v>
      </c>
      <c r="AK55" s="14">
        <f t="shared" si="7"/>
        <v>4.7273531319907631</v>
      </c>
      <c r="AL55" s="13">
        <f t="shared" si="7"/>
        <v>6.439928320870834</v>
      </c>
      <c r="AM55" s="14">
        <f t="shared" si="7"/>
        <v>0.78248579089307679</v>
      </c>
    </row>
    <row r="56" spans="1:39" s="13" customFormat="1" x14ac:dyDescent="0.25">
      <c r="A56" s="6" t="s">
        <v>24</v>
      </c>
      <c r="D56" s="13">
        <f>D55*100/D54</f>
        <v>17.628503831525354</v>
      </c>
      <c r="E56" s="13">
        <f>E55*100/E54</f>
        <v>2.2833182414118349</v>
      </c>
      <c r="F56" s="13">
        <f t="shared" ref="F56:AM56" si="8">F55*100/F54</f>
        <v>4.2567014637750553</v>
      </c>
      <c r="G56" s="13">
        <f t="shared" si="8"/>
        <v>1.5148651926212129</v>
      </c>
      <c r="H56" s="13">
        <f t="shared" si="8"/>
        <v>1.9472076142993568</v>
      </c>
      <c r="I56" s="13">
        <f t="shared" si="8"/>
        <v>2.0163686438625321</v>
      </c>
      <c r="J56" s="13">
        <f t="shared" si="8"/>
        <v>35.061533186444422</v>
      </c>
      <c r="K56" s="13">
        <f t="shared" si="8"/>
        <v>3.6676132409932305</v>
      </c>
      <c r="L56" s="13">
        <f t="shared" si="8"/>
        <v>2.2707372272359216</v>
      </c>
      <c r="M56" s="13">
        <f t="shared" si="8"/>
        <v>3.8499730878341798</v>
      </c>
      <c r="N56" s="13">
        <f t="shared" si="8"/>
        <v>2.6846582935247465</v>
      </c>
      <c r="O56" s="13">
        <f t="shared" si="8"/>
        <v>0.62554926999128402</v>
      </c>
      <c r="P56" s="13">
        <f t="shared" si="8"/>
        <v>2.1568805029561786</v>
      </c>
      <c r="Q56" s="13">
        <f t="shared" si="8"/>
        <v>1.9643901845875369</v>
      </c>
      <c r="R56" s="13">
        <f t="shared" si="8"/>
        <v>2.7830645025894167</v>
      </c>
      <c r="S56" s="13">
        <f t="shared" si="8"/>
        <v>3.9374179593158054</v>
      </c>
      <c r="T56" s="13">
        <f t="shared" si="8"/>
        <v>2.6701758074327993</v>
      </c>
      <c r="U56" s="13">
        <f t="shared" si="8"/>
        <v>1.7249815733463152</v>
      </c>
      <c r="V56" s="13">
        <f t="shared" si="8"/>
        <v>1.8204877261972168</v>
      </c>
      <c r="W56" s="13">
        <f t="shared" si="8"/>
        <v>2.0287529653301926</v>
      </c>
      <c r="X56" s="13">
        <f t="shared" si="8"/>
        <v>0.75045918030176761</v>
      </c>
      <c r="Y56" s="13">
        <f t="shared" si="8"/>
        <v>3.1731630736056475</v>
      </c>
      <c r="Z56" s="13">
        <f t="shared" si="8"/>
        <v>6.6392533431489751</v>
      </c>
      <c r="AA56" s="13">
        <f t="shared" si="8"/>
        <v>7.885436080473692</v>
      </c>
      <c r="AB56" s="13">
        <f t="shared" si="8"/>
        <v>9.1894244777779406</v>
      </c>
      <c r="AC56" s="13">
        <f t="shared" si="8"/>
        <v>23.302940090987466</v>
      </c>
      <c r="AD56" s="13">
        <f t="shared" si="8"/>
        <v>5.6935869657019857</v>
      </c>
      <c r="AE56" s="13">
        <f t="shared" si="8"/>
        <v>3.2839166669547395</v>
      </c>
      <c r="AF56" s="13">
        <f t="shared" si="8"/>
        <v>4.0560819575678799</v>
      </c>
      <c r="AG56" s="13">
        <f t="shared" si="8"/>
        <v>1.5986099666331028</v>
      </c>
      <c r="AH56" s="13">
        <f t="shared" si="8"/>
        <v>4.9345204918993142</v>
      </c>
      <c r="AI56" s="13">
        <f t="shared" si="8"/>
        <v>2.9965410538760846</v>
      </c>
      <c r="AJ56" s="13">
        <f t="shared" si="8"/>
        <v>3.2872886588390959</v>
      </c>
      <c r="AK56" s="13">
        <f t="shared" si="8"/>
        <v>3.5348384806184585</v>
      </c>
      <c r="AL56" s="13">
        <f t="shared" si="8"/>
        <v>6.2362882547223402</v>
      </c>
      <c r="AM56" s="13">
        <f t="shared" si="8"/>
        <v>3.7403658631470709</v>
      </c>
    </row>
    <row r="57" spans="1:39" x14ac:dyDescent="0.25">
      <c r="A57" s="5" t="s">
        <v>27</v>
      </c>
      <c r="D57" s="13">
        <f>D40-D54</f>
        <v>-0.33785606875596486</v>
      </c>
      <c r="E57" s="14">
        <f>E40-E54</f>
        <v>-2.6531917207398337E-2</v>
      </c>
      <c r="F57" s="13">
        <f t="shared" ref="F57:AM57" si="9">F40-F54</f>
        <v>3.3817829003750717</v>
      </c>
      <c r="G57" s="14">
        <f t="shared" si="9"/>
        <v>-0.28149907480115743</v>
      </c>
      <c r="H57" s="15">
        <f t="shared" si="9"/>
        <v>-2.9193336603457851</v>
      </c>
      <c r="I57" s="14">
        <f t="shared" si="9"/>
        <v>-1.9406639000127512E-2</v>
      </c>
      <c r="J57" s="16">
        <f t="shared" si="9"/>
        <v>-4.9522066134997933E-3</v>
      </c>
      <c r="K57" s="15">
        <f t="shared" si="9"/>
        <v>1.504958362652502</v>
      </c>
      <c r="L57" s="14">
        <f t="shared" si="9"/>
        <v>0.15768952910220158</v>
      </c>
      <c r="M57" s="14">
        <f t="shared" si="9"/>
        <v>0.18214617750761875</v>
      </c>
      <c r="N57" s="16">
        <f t="shared" si="9"/>
        <v>2.3784025626575556E-2</v>
      </c>
      <c r="O57" s="14">
        <f t="shared" si="9"/>
        <v>-5.1418612301382893E-2</v>
      </c>
      <c r="P57" s="16">
        <f t="shared" si="9"/>
        <v>-7.8442502454496577E-3</v>
      </c>
      <c r="Q57" s="16">
        <f t="shared" si="9"/>
        <v>4.8990489930007541E-3</v>
      </c>
      <c r="R57" s="16">
        <f t="shared" si="9"/>
        <v>2.0615802847681497E-2</v>
      </c>
      <c r="S57" s="16">
        <f t="shared" si="9"/>
        <v>9.1089939421938659E-2</v>
      </c>
      <c r="T57" s="16">
        <f t="shared" si="9"/>
        <v>3.7945710884407235E-3</v>
      </c>
      <c r="U57" s="16">
        <f t="shared" si="9"/>
        <v>1.4472104904837302E-2</v>
      </c>
      <c r="V57" s="17">
        <f t="shared" si="9"/>
        <v>5.4447582488689195E-3</v>
      </c>
      <c r="W57" s="16">
        <f t="shared" si="9"/>
        <v>-2.1865317424971664E-2</v>
      </c>
      <c r="X57" s="17">
        <f t="shared" si="9"/>
        <v>-1.358373634938459E-3</v>
      </c>
      <c r="Y57" s="16">
        <f t="shared" si="9"/>
        <v>1.15412699538604E-2</v>
      </c>
      <c r="Z57" s="17">
        <f t="shared" si="9"/>
        <v>2.190642453702818E-3</v>
      </c>
      <c r="AA57" s="16">
        <f t="shared" si="9"/>
        <v>-0.20794798163858097</v>
      </c>
      <c r="AB57" s="16">
        <f t="shared" si="9"/>
        <v>-7.7906877499705374E-2</v>
      </c>
      <c r="AC57" s="14">
        <f t="shared" si="9"/>
        <v>-0.22044635496627318</v>
      </c>
      <c r="AD57" s="16">
        <f t="shared" si="9"/>
        <v>-7.2994668913413108E-3</v>
      </c>
      <c r="AE57" s="16">
        <f t="shared" si="9"/>
        <v>5.7309887223028211E-3</v>
      </c>
      <c r="AF57" s="14">
        <f t="shared" si="9"/>
        <v>0.47990021756178081</v>
      </c>
      <c r="AG57" s="13">
        <f t="shared" si="9"/>
        <v>-0.22344451388829611</v>
      </c>
      <c r="AH57" s="14">
        <f t="shared" si="9"/>
        <v>-9.7227313782354372</v>
      </c>
      <c r="AI57" s="14">
        <f t="shared" si="9"/>
        <v>6.032449606902901E-2</v>
      </c>
      <c r="AJ57" s="14">
        <f t="shared" si="9"/>
        <v>-0.34400018149453615</v>
      </c>
      <c r="AK57" s="14">
        <f t="shared" si="9"/>
        <v>-4.4360436102206506</v>
      </c>
      <c r="AL57" s="13">
        <f t="shared" si="9"/>
        <v>0.63459503745212942</v>
      </c>
      <c r="AM57" s="14">
        <f t="shared" si="9"/>
        <v>0.44996651871085902</v>
      </c>
    </row>
    <row r="58" spans="1:39" s="13" customFormat="1" ht="15.75" thickBot="1" x14ac:dyDescent="0.3">
      <c r="A58" s="6" t="s">
        <v>26</v>
      </c>
      <c r="D58" s="13">
        <f>D57*100/D40</f>
        <v>-7.5079126390214412</v>
      </c>
      <c r="E58" s="13">
        <f>E57*100/E40</f>
        <v>-0.28649084556093662</v>
      </c>
      <c r="F58" s="13">
        <f t="shared" ref="F58:AM58" si="10">F57*100/F40</f>
        <v>0.85810274051638458</v>
      </c>
      <c r="G58" s="13">
        <f t="shared" si="10"/>
        <v>-1.0864495360909203</v>
      </c>
      <c r="H58" s="13">
        <f t="shared" si="10"/>
        <v>-1.7052182595477718</v>
      </c>
      <c r="I58" s="13">
        <f t="shared" si="10"/>
        <v>-0.10721900000070449</v>
      </c>
      <c r="J58" s="13">
        <f t="shared" si="10"/>
        <v>-4.9720949934736884</v>
      </c>
      <c r="K58" s="13">
        <f t="shared" si="10"/>
        <v>1.1497008118048144</v>
      </c>
      <c r="L58" s="13">
        <f t="shared" si="10"/>
        <v>1.0374311125144842</v>
      </c>
      <c r="M58" s="13">
        <f t="shared" si="10"/>
        <v>0.48546422576657444</v>
      </c>
      <c r="N58" s="13">
        <f t="shared" si="10"/>
        <v>0.44547716101471352</v>
      </c>
      <c r="O58" s="13">
        <f t="shared" si="10"/>
        <v>-0.21186078410128922</v>
      </c>
      <c r="P58" s="13">
        <f t="shared" si="10"/>
        <v>-0.13023825743731793</v>
      </c>
      <c r="Q58" s="13">
        <f t="shared" si="10"/>
        <v>0.23979681806171091</v>
      </c>
      <c r="R58" s="13">
        <f t="shared" si="10"/>
        <v>1.0090946083055063</v>
      </c>
      <c r="S58" s="13">
        <f t="shared" si="10"/>
        <v>1.4675356762032972</v>
      </c>
      <c r="T58" s="13">
        <f t="shared" si="10"/>
        <v>0.40402162355629506</v>
      </c>
      <c r="U58" s="13">
        <f t="shared" si="10"/>
        <v>0.2740928959249489</v>
      </c>
      <c r="V58" s="13">
        <f t="shared" si="10"/>
        <v>0.55069872042772527</v>
      </c>
      <c r="W58" s="13">
        <f t="shared" si="10"/>
        <v>-0.8707812594572546</v>
      </c>
      <c r="X58" s="13">
        <f t="shared" si="10"/>
        <v>-0.40560574348714812</v>
      </c>
      <c r="Y58" s="13">
        <f t="shared" si="10"/>
        <v>0.57879989738517557</v>
      </c>
      <c r="Z58" s="13">
        <f t="shared" si="10"/>
        <v>0.79544025188918599</v>
      </c>
      <c r="AA58" s="13">
        <f t="shared" si="10"/>
        <v>-4.6520801261427511</v>
      </c>
      <c r="AB58" s="13">
        <f t="shared" si="10"/>
        <v>-6.7510292460749897</v>
      </c>
      <c r="AC58" s="13">
        <f t="shared" si="10"/>
        <v>-13.336137626513803</v>
      </c>
      <c r="AD58" s="13">
        <f t="shared" si="10"/>
        <v>-0.59636167412919205</v>
      </c>
      <c r="AE58" s="13">
        <f t="shared" si="10"/>
        <v>1.3910166801705877</v>
      </c>
      <c r="AF58" s="13">
        <f t="shared" si="10"/>
        <v>1.5076978245736123</v>
      </c>
      <c r="AG58" s="13">
        <f t="shared" si="10"/>
        <v>-7.0221405998835987E-2</v>
      </c>
      <c r="AH58" s="13">
        <f t="shared" si="10"/>
        <v>-3.3853521511961828</v>
      </c>
      <c r="AI58" s="13">
        <f t="shared" si="10"/>
        <v>0.13438292730904211</v>
      </c>
      <c r="AJ58" s="13">
        <f t="shared" si="10"/>
        <v>-0.28714539356806024</v>
      </c>
      <c r="AK58" s="13">
        <f t="shared" si="10"/>
        <v>-3.4308148570925368</v>
      </c>
      <c r="AL58" s="13">
        <f t="shared" si="10"/>
        <v>0.61077481949194357</v>
      </c>
      <c r="AM58" s="13">
        <f t="shared" si="10"/>
        <v>2.1055990580760833</v>
      </c>
    </row>
    <row r="59" spans="1:39" s="13" customFormat="1" ht="15.75" thickBot="1" x14ac:dyDescent="0.3">
      <c r="A59" s="6" t="s">
        <v>64</v>
      </c>
      <c r="D59" s="18">
        <f>ABS(D58)</f>
        <v>7.5079126390214412</v>
      </c>
      <c r="E59" s="19">
        <f t="shared" ref="E59:AM59" si="11">ABS(E58)</f>
        <v>0.28649084556093662</v>
      </c>
      <c r="F59" s="19">
        <f t="shared" si="11"/>
        <v>0.85810274051638458</v>
      </c>
      <c r="G59" s="19">
        <f t="shared" si="11"/>
        <v>1.0864495360909203</v>
      </c>
      <c r="H59" s="19">
        <f t="shared" si="11"/>
        <v>1.7052182595477718</v>
      </c>
      <c r="I59" s="19">
        <f t="shared" si="11"/>
        <v>0.10721900000070449</v>
      </c>
      <c r="J59" s="19">
        <f t="shared" si="11"/>
        <v>4.9720949934736884</v>
      </c>
      <c r="K59" s="19">
        <f t="shared" si="11"/>
        <v>1.1497008118048144</v>
      </c>
      <c r="L59" s="19">
        <f t="shared" si="11"/>
        <v>1.0374311125144842</v>
      </c>
      <c r="M59" s="19">
        <f t="shared" si="11"/>
        <v>0.48546422576657444</v>
      </c>
      <c r="N59" s="19">
        <f t="shared" si="11"/>
        <v>0.44547716101471352</v>
      </c>
      <c r="O59" s="19">
        <f t="shared" si="11"/>
        <v>0.21186078410128922</v>
      </c>
      <c r="P59" s="19">
        <f t="shared" si="11"/>
        <v>0.13023825743731793</v>
      </c>
      <c r="Q59" s="19">
        <f t="shared" si="11"/>
        <v>0.23979681806171091</v>
      </c>
      <c r="R59" s="19">
        <f t="shared" si="11"/>
        <v>1.0090946083055063</v>
      </c>
      <c r="S59" s="19">
        <f t="shared" si="11"/>
        <v>1.4675356762032972</v>
      </c>
      <c r="T59" s="19">
        <f t="shared" si="11"/>
        <v>0.40402162355629506</v>
      </c>
      <c r="U59" s="19">
        <f t="shared" si="11"/>
        <v>0.2740928959249489</v>
      </c>
      <c r="V59" s="19">
        <f t="shared" si="11"/>
        <v>0.55069872042772527</v>
      </c>
      <c r="W59" s="19">
        <f t="shared" si="11"/>
        <v>0.8707812594572546</v>
      </c>
      <c r="X59" s="19">
        <f t="shared" si="11"/>
        <v>0.40560574348714812</v>
      </c>
      <c r="Y59" s="19">
        <f t="shared" si="11"/>
        <v>0.57879989738517557</v>
      </c>
      <c r="Z59" s="19">
        <f t="shared" si="11"/>
        <v>0.79544025188918599</v>
      </c>
      <c r="AA59" s="19">
        <f t="shared" si="11"/>
        <v>4.6520801261427511</v>
      </c>
      <c r="AB59" s="19">
        <f t="shared" si="11"/>
        <v>6.7510292460749897</v>
      </c>
      <c r="AC59" s="27">
        <f t="shared" si="11"/>
        <v>13.336137626513803</v>
      </c>
      <c r="AD59" s="19">
        <f t="shared" si="11"/>
        <v>0.59636167412919205</v>
      </c>
      <c r="AE59" s="19">
        <f t="shared" si="11"/>
        <v>1.3910166801705877</v>
      </c>
      <c r="AF59" s="19">
        <f t="shared" si="11"/>
        <v>1.5076978245736123</v>
      </c>
      <c r="AG59" s="19">
        <f t="shared" si="11"/>
        <v>7.0221405998835987E-2</v>
      </c>
      <c r="AH59" s="19">
        <f t="shared" si="11"/>
        <v>3.3853521511961828</v>
      </c>
      <c r="AI59" s="19">
        <f t="shared" si="11"/>
        <v>0.13438292730904211</v>
      </c>
      <c r="AJ59" s="19">
        <f t="shared" si="11"/>
        <v>0.28714539356806024</v>
      </c>
      <c r="AK59" s="19">
        <f t="shared" si="11"/>
        <v>3.4308148570925368</v>
      </c>
      <c r="AL59" s="19">
        <f t="shared" si="11"/>
        <v>0.61077481949194357</v>
      </c>
      <c r="AM59" s="20">
        <f t="shared" si="11"/>
        <v>2.1055990580760833</v>
      </c>
    </row>
    <row r="62" spans="1:39" s="5" customFormat="1" x14ac:dyDescent="0.25">
      <c r="A62" s="11" t="s">
        <v>5</v>
      </c>
      <c r="B62" s="5" t="s">
        <v>12</v>
      </c>
      <c r="D62" s="6">
        <v>13.5</v>
      </c>
      <c r="E62" s="7">
        <v>25.77</v>
      </c>
      <c r="F62" s="6">
        <v>407.5</v>
      </c>
      <c r="G62" s="7">
        <v>31.8</v>
      </c>
      <c r="H62" s="8">
        <v>203.6</v>
      </c>
      <c r="I62" s="7">
        <v>17.89</v>
      </c>
      <c r="J62" s="9">
        <v>0.48199999999999998</v>
      </c>
      <c r="K62" s="8">
        <v>335</v>
      </c>
      <c r="L62" s="7">
        <v>26.61</v>
      </c>
      <c r="M62" s="7">
        <v>59.8</v>
      </c>
      <c r="N62" s="9">
        <v>7.74</v>
      </c>
      <c r="O62" s="7">
        <v>32.770000000000003</v>
      </c>
      <c r="P62" s="9">
        <v>8.6999999999999993</v>
      </c>
      <c r="Q62" s="9">
        <v>2.206</v>
      </c>
      <c r="R62" s="9">
        <v>2.206</v>
      </c>
      <c r="S62" s="9">
        <v>7.24</v>
      </c>
      <c r="T62" s="9">
        <v>1.0820000000000001</v>
      </c>
      <c r="U62" s="9">
        <v>6.1310000000000002</v>
      </c>
      <c r="V62" s="10">
        <v>1.1759999999999999</v>
      </c>
      <c r="W62" s="9">
        <v>3.069</v>
      </c>
      <c r="X62" s="10">
        <v>0.42199999999999999</v>
      </c>
      <c r="Y62" s="9">
        <v>2.5129999999999999</v>
      </c>
      <c r="Z62" s="10">
        <v>0.35699999999999998</v>
      </c>
      <c r="AA62" s="9">
        <v>5.2</v>
      </c>
      <c r="AB62" s="9">
        <v>1.1160000000000001</v>
      </c>
      <c r="AC62" s="7">
        <v>12.33</v>
      </c>
      <c r="AD62" s="9">
        <v>2.992</v>
      </c>
      <c r="AE62" s="9">
        <v>0.624</v>
      </c>
      <c r="AF62" s="7">
        <v>27.6</v>
      </c>
      <c r="AG62" s="6">
        <v>336</v>
      </c>
      <c r="AH62" s="7">
        <v>97</v>
      </c>
      <c r="AI62" s="7">
        <v>45.2</v>
      </c>
      <c r="AJ62" s="7">
        <v>53.7</v>
      </c>
      <c r="AK62" s="7">
        <v>66.2</v>
      </c>
      <c r="AL62" s="6">
        <v>113.4</v>
      </c>
      <c r="AM62" s="7">
        <v>21.6</v>
      </c>
    </row>
    <row r="63" spans="1:39" s="5" customFormat="1" x14ac:dyDescent="0.25">
      <c r="D63" s="6"/>
      <c r="E63" s="7"/>
      <c r="F63" s="6"/>
      <c r="G63" s="7"/>
      <c r="H63" s="8"/>
      <c r="I63" s="7"/>
      <c r="J63" s="9"/>
      <c r="K63" s="8"/>
      <c r="L63" s="7"/>
      <c r="M63" s="7"/>
      <c r="N63" s="9"/>
      <c r="O63" s="7"/>
      <c r="P63" s="9"/>
      <c r="Q63" s="9"/>
      <c r="R63" s="9"/>
      <c r="S63" s="9"/>
      <c r="T63" s="9"/>
      <c r="U63" s="9"/>
      <c r="V63" s="10"/>
      <c r="W63" s="9"/>
      <c r="X63" s="10"/>
      <c r="Y63" s="9"/>
      <c r="Z63" s="10"/>
      <c r="AA63" s="9"/>
      <c r="AB63" s="9"/>
      <c r="AC63" s="7"/>
      <c r="AD63" s="9"/>
      <c r="AE63" s="9"/>
      <c r="AF63" s="7"/>
      <c r="AG63" s="6"/>
      <c r="AH63" s="7"/>
      <c r="AI63" s="7"/>
      <c r="AJ63" s="7"/>
      <c r="AK63" s="7"/>
      <c r="AL63" s="6"/>
      <c r="AM63" s="7"/>
    </row>
    <row r="64" spans="1:39" x14ac:dyDescent="0.25">
      <c r="A64" s="12" t="s">
        <v>5</v>
      </c>
      <c r="B64" s="12">
        <v>5</v>
      </c>
      <c r="C64" s="12" t="s">
        <v>7</v>
      </c>
      <c r="E64" s="14">
        <v>22.973789372391721</v>
      </c>
      <c r="F64" s="13">
        <v>386.3899525723827</v>
      </c>
      <c r="G64" s="14">
        <v>25.912291248305664</v>
      </c>
      <c r="H64" s="15">
        <v>201.92747642368397</v>
      </c>
      <c r="I64" s="14">
        <v>16.538221558793804</v>
      </c>
      <c r="J64" s="16">
        <v>0.44040859183852138</v>
      </c>
      <c r="K64" s="15">
        <v>329.79909829635238</v>
      </c>
      <c r="L64" s="14">
        <v>25.288632504150801</v>
      </c>
      <c r="M64" s="14">
        <v>57.778866220617672</v>
      </c>
      <c r="N64" s="16">
        <v>7.3529452136780549</v>
      </c>
      <c r="O64" s="14">
        <v>31.796794398448291</v>
      </c>
      <c r="P64" s="16">
        <v>8.4953087432237293</v>
      </c>
      <c r="Q64" s="16">
        <v>2.1701964951586832</v>
      </c>
      <c r="R64" s="16">
        <v>0</v>
      </c>
      <c r="S64" s="16">
        <v>7.1565182259610758</v>
      </c>
      <c r="T64" s="16">
        <v>1.1194888525764148</v>
      </c>
      <c r="U64" s="16">
        <v>6.0320728093432647</v>
      </c>
      <c r="V64" s="17">
        <v>1.1357951729847822</v>
      </c>
      <c r="W64" s="16">
        <v>3.0933577501624585</v>
      </c>
      <c r="X64" s="17">
        <v>0.40287721014323652</v>
      </c>
      <c r="Y64" s="16">
        <v>2.5162337566388739</v>
      </c>
      <c r="Z64" s="17">
        <v>0.36212800499294157</v>
      </c>
      <c r="AA64" s="16">
        <v>5.1016852449951413</v>
      </c>
      <c r="AB64" s="16">
        <v>2.0314271226413263</v>
      </c>
      <c r="AC64" s="14">
        <v>9.6040666322519499</v>
      </c>
      <c r="AD64" s="16">
        <v>2.9336006706050455</v>
      </c>
      <c r="AE64" s="16">
        <v>0.61746338745654084</v>
      </c>
      <c r="AF64" s="14">
        <v>27.469980443701658</v>
      </c>
      <c r="AG64" s="13">
        <v>336.46235620825325</v>
      </c>
      <c r="AH64" s="14">
        <v>89.539502257141251</v>
      </c>
      <c r="AI64" s="14">
        <v>44.659505722186942</v>
      </c>
      <c r="AJ64" s="14">
        <v>54.167548353097096</v>
      </c>
      <c r="AK64" s="14">
        <v>60.423076118092411</v>
      </c>
      <c r="AL64" s="13">
        <v>133.10999236816576</v>
      </c>
      <c r="AM64" s="14">
        <v>21.906586018914819</v>
      </c>
    </row>
    <row r="65" spans="1:39" x14ac:dyDescent="0.25">
      <c r="A65" s="12" t="s">
        <v>5</v>
      </c>
      <c r="B65" s="12">
        <v>5</v>
      </c>
      <c r="C65" s="12" t="s">
        <v>7</v>
      </c>
      <c r="E65" s="14">
        <v>22.510477576026606</v>
      </c>
      <c r="F65" s="13">
        <v>377.8068783658149</v>
      </c>
      <c r="G65" s="14">
        <v>25.222069474818579</v>
      </c>
      <c r="H65" s="15">
        <v>198.66002683711943</v>
      </c>
      <c r="I65" s="14">
        <v>16.308232775263761</v>
      </c>
      <c r="J65" s="16">
        <v>0.42550339071210669</v>
      </c>
      <c r="K65" s="15">
        <v>326.80301315038128</v>
      </c>
      <c r="L65" s="14">
        <v>24.750434530545562</v>
      </c>
      <c r="M65" s="14">
        <v>57.190317984802327</v>
      </c>
      <c r="N65" s="16">
        <v>7.2469231916488557</v>
      </c>
      <c r="O65" s="14">
        <v>30.885341752721533</v>
      </c>
      <c r="P65" s="16">
        <v>8.3014680971289359</v>
      </c>
      <c r="Q65" s="16">
        <v>2.1275437062320091</v>
      </c>
      <c r="R65" s="16">
        <v>0</v>
      </c>
      <c r="S65" s="16">
        <v>6.9974529286485199</v>
      </c>
      <c r="T65" s="16">
        <v>1.1122653259651338</v>
      </c>
      <c r="U65" s="16">
        <v>5.9571396166620429</v>
      </c>
      <c r="V65" s="17">
        <v>1.1227842492135307</v>
      </c>
      <c r="W65" s="16">
        <v>3.0221235789945733</v>
      </c>
      <c r="X65" s="17">
        <v>0.39974100116598127</v>
      </c>
      <c r="Y65" s="16">
        <v>2.4606699984002884</v>
      </c>
      <c r="Z65" s="17">
        <v>0.35578505876217331</v>
      </c>
      <c r="AA65" s="16">
        <v>5.0131350547362246</v>
      </c>
      <c r="AB65" s="16">
        <v>1.9598312419351798</v>
      </c>
      <c r="AC65" s="14">
        <v>9.2957962882630696</v>
      </c>
      <c r="AD65" s="16">
        <v>2.8530420759813837</v>
      </c>
      <c r="AE65" s="16">
        <v>0.60123194416027104</v>
      </c>
      <c r="AF65" s="14">
        <v>26.689414464242365</v>
      </c>
      <c r="AG65" s="13">
        <v>333.26076639811026</v>
      </c>
      <c r="AH65" s="14">
        <v>87.008940086014519</v>
      </c>
      <c r="AI65" s="14">
        <v>43.245731077473401</v>
      </c>
      <c r="AJ65" s="14">
        <v>51.752985902225163</v>
      </c>
      <c r="AK65" s="14">
        <v>58.060897279556166</v>
      </c>
      <c r="AL65" s="13">
        <v>126.5170459613387</v>
      </c>
      <c r="AM65" s="14">
        <v>21.029833030672261</v>
      </c>
    </row>
    <row r="66" spans="1:39" x14ac:dyDescent="0.25">
      <c r="A66" s="12" t="s">
        <v>9</v>
      </c>
      <c r="B66" s="12">
        <v>6</v>
      </c>
      <c r="C66" s="12" t="s">
        <v>7</v>
      </c>
      <c r="E66" s="14">
        <v>22.874077743206751</v>
      </c>
      <c r="F66" s="13">
        <v>368.38492818523366</v>
      </c>
      <c r="G66" s="14">
        <v>25.346253470673311</v>
      </c>
      <c r="H66" s="15">
        <v>199.46611411339808</v>
      </c>
      <c r="I66" s="14">
        <v>18.821167569115595</v>
      </c>
      <c r="J66" s="16">
        <v>0.45220339489872902</v>
      </c>
      <c r="K66" s="15">
        <v>304.68253524238179</v>
      </c>
      <c r="L66" s="14">
        <v>24.810994232135606</v>
      </c>
      <c r="M66" s="14">
        <v>56.566581482964182</v>
      </c>
      <c r="N66" s="16">
        <v>7.2055111438717399</v>
      </c>
      <c r="O66" s="14">
        <v>30.148863055315982</v>
      </c>
      <c r="P66" s="16">
        <v>7.9205641301592378</v>
      </c>
      <c r="Q66" s="16">
        <v>2.0926617065915014</v>
      </c>
      <c r="R66" s="16">
        <v>2.1094408177426263</v>
      </c>
      <c r="S66" s="16">
        <v>6.7621307369269976</v>
      </c>
      <c r="T66" s="16">
        <v>1.0870616196064498</v>
      </c>
      <c r="U66" s="16">
        <v>5.8404902369995355</v>
      </c>
      <c r="V66" s="17">
        <v>1.0916700431968811</v>
      </c>
      <c r="W66" s="16">
        <v>2.9824544464048288</v>
      </c>
      <c r="X66" s="17">
        <v>0.3882678371750099</v>
      </c>
      <c r="Y66" s="16">
        <v>2.3665591153265235</v>
      </c>
      <c r="Z66" s="17">
        <v>0.34638644620895948</v>
      </c>
      <c r="AA66" s="16">
        <v>5.1960284353885102</v>
      </c>
      <c r="AB66" s="16">
        <v>7.8938105350901573</v>
      </c>
      <c r="AC66" s="14">
        <v>11.252295993481741</v>
      </c>
      <c r="AD66" s="16">
        <v>2.797489894318081</v>
      </c>
      <c r="AE66" s="16">
        <v>0.58957525050677773</v>
      </c>
      <c r="AF66" s="14">
        <v>27.489586556081779</v>
      </c>
      <c r="AG66" s="13">
        <v>326.09590774172256</v>
      </c>
      <c r="AH66" s="14">
        <v>93.270008715436546</v>
      </c>
      <c r="AI66" s="14">
        <v>44.004430062465836</v>
      </c>
      <c r="AJ66" s="14">
        <v>51.900810886478716</v>
      </c>
      <c r="AK66" s="14">
        <v>59.793056579958929</v>
      </c>
      <c r="AL66" s="13">
        <v>58.746239389225956</v>
      </c>
      <c r="AM66" s="14">
        <v>21.923945185431975</v>
      </c>
    </row>
    <row r="67" spans="1:39" x14ac:dyDescent="0.25">
      <c r="A67" s="12" t="s">
        <v>11</v>
      </c>
      <c r="B67" s="12">
        <v>6</v>
      </c>
      <c r="C67" s="12" t="s">
        <v>7</v>
      </c>
      <c r="E67" s="14">
        <v>22.670958690180502</v>
      </c>
      <c r="F67" s="13">
        <v>367.33048530360662</v>
      </c>
      <c r="G67" s="14">
        <v>25.412598376208337</v>
      </c>
      <c r="H67" s="15">
        <v>202.5906134662587</v>
      </c>
      <c r="I67" s="14">
        <v>18.824505837181189</v>
      </c>
      <c r="J67" s="16">
        <v>0.42744537314061304</v>
      </c>
      <c r="K67" s="15">
        <v>306.38468173524069</v>
      </c>
      <c r="L67" s="14">
        <v>24.584424434142804</v>
      </c>
      <c r="M67" s="14">
        <v>57.008531345452113</v>
      </c>
      <c r="N67" s="16">
        <v>7.2058397280358895</v>
      </c>
      <c r="O67" s="14">
        <v>29.971361596323217</v>
      </c>
      <c r="P67" s="16">
        <v>7.9131431170480431</v>
      </c>
      <c r="Q67" s="16">
        <v>2.0535182222281558</v>
      </c>
      <c r="R67" s="16">
        <v>2.0984243223041488</v>
      </c>
      <c r="S67" s="16">
        <v>6.7515150063683507</v>
      </c>
      <c r="T67" s="16">
        <v>1.0761636869921993</v>
      </c>
      <c r="U67" s="16">
        <v>5.7374311021986486</v>
      </c>
      <c r="V67" s="17">
        <v>1.0860388048125058</v>
      </c>
      <c r="W67" s="16">
        <v>2.9429879342647514</v>
      </c>
      <c r="X67" s="17">
        <v>0.37915444715244917</v>
      </c>
      <c r="Y67" s="16">
        <v>2.4102698441624293</v>
      </c>
      <c r="Z67" s="17">
        <v>0.35245325486949292</v>
      </c>
      <c r="AA67" s="16">
        <v>5.1246203852855512</v>
      </c>
      <c r="AB67" s="16">
        <v>7.2209160714743899</v>
      </c>
      <c r="AC67" s="14">
        <v>11.291698454921256</v>
      </c>
      <c r="AD67" s="16">
        <v>2.77698872287257</v>
      </c>
      <c r="AE67" s="16">
        <v>0.58458233639378698</v>
      </c>
      <c r="AF67" s="14">
        <v>27.047202043587852</v>
      </c>
      <c r="AG67" s="13">
        <v>323.0750229874655</v>
      </c>
      <c r="AH67" s="14">
        <v>91.975974401822754</v>
      </c>
      <c r="AI67" s="14">
        <v>44.22345111206139</v>
      </c>
      <c r="AJ67" s="14">
        <v>51.224578149662044</v>
      </c>
      <c r="AK67" s="14">
        <v>59.170984002896063</v>
      </c>
      <c r="AL67" s="13">
        <v>59.327132661276522</v>
      </c>
      <c r="AM67" s="14">
        <v>21.940630985735165</v>
      </c>
    </row>
    <row r="68" spans="1:39" x14ac:dyDescent="0.25">
      <c r="A68" s="12" t="s">
        <v>9</v>
      </c>
      <c r="B68" s="12">
        <v>7</v>
      </c>
      <c r="C68" s="12" t="s">
        <v>7</v>
      </c>
      <c r="E68" s="14">
        <v>22.0447232793232</v>
      </c>
      <c r="F68" s="13">
        <v>344.56314268271666</v>
      </c>
      <c r="G68" s="14">
        <v>24.449837786824766</v>
      </c>
      <c r="H68" s="15">
        <v>214.76277771137507</v>
      </c>
      <c r="I68" s="14">
        <v>17.915714832705998</v>
      </c>
      <c r="J68" s="16">
        <v>0.40586644631120256</v>
      </c>
      <c r="K68" s="15">
        <v>299.91514122937622</v>
      </c>
      <c r="L68" s="14">
        <v>23.822299007179229</v>
      </c>
      <c r="M68" s="14">
        <v>54.401364528753689</v>
      </c>
      <c r="N68" s="16">
        <v>6.8532312506198183</v>
      </c>
      <c r="O68" s="14">
        <v>29.367535100976767</v>
      </c>
      <c r="P68" s="16">
        <v>7.8315130530175407</v>
      </c>
      <c r="Q68" s="16">
        <v>2.0259534158459749</v>
      </c>
      <c r="R68" s="16">
        <v>2.0159353646542915</v>
      </c>
      <c r="S68" s="16">
        <v>6.7404018568602009</v>
      </c>
      <c r="T68" s="16">
        <v>1.0361208098217569</v>
      </c>
      <c r="U68" s="16">
        <v>5.6261317994468376</v>
      </c>
      <c r="V68" s="17">
        <v>1.0789388965821958</v>
      </c>
      <c r="W68" s="16">
        <v>3.0157241333011862</v>
      </c>
      <c r="X68" s="17">
        <v>0.37966975099771916</v>
      </c>
      <c r="Y68" s="16">
        <v>2.4096112274282397</v>
      </c>
      <c r="Z68" s="17">
        <v>0.34794226309062015</v>
      </c>
      <c r="AA68" s="16">
        <v>5.783553879625746</v>
      </c>
      <c r="AB68" s="16">
        <v>3.1158710555047207</v>
      </c>
      <c r="AC68" s="14">
        <v>11.50396220002631</v>
      </c>
      <c r="AD68" s="16">
        <v>2.9111932928400588</v>
      </c>
      <c r="AE68" s="16">
        <v>0.59644924859277959</v>
      </c>
      <c r="AF68" s="14">
        <v>24.96152984351184</v>
      </c>
      <c r="AG68" s="13">
        <v>308.653296709529</v>
      </c>
      <c r="AH68" s="14">
        <v>86.114209672690819</v>
      </c>
      <c r="AI68" s="14">
        <v>40.603860177843359</v>
      </c>
      <c r="AJ68" s="14">
        <v>46.024511301493831</v>
      </c>
      <c r="AK68" s="14">
        <v>55.303320614565678</v>
      </c>
      <c r="AL68" s="13">
        <v>117.33865149863911</v>
      </c>
      <c r="AM68" s="14">
        <v>20.099964683256157</v>
      </c>
    </row>
    <row r="69" spans="1:39" x14ac:dyDescent="0.25">
      <c r="A69" s="12" t="s">
        <v>15</v>
      </c>
      <c r="B69" s="12">
        <v>7</v>
      </c>
      <c r="C69" s="12" t="s">
        <v>7</v>
      </c>
      <c r="E69" s="14">
        <v>23.031776306093775</v>
      </c>
      <c r="F69" s="13">
        <v>362.18999749573055</v>
      </c>
      <c r="G69" s="14">
        <v>24.508886020986377</v>
      </c>
      <c r="H69" s="15">
        <v>207.82153728786801</v>
      </c>
      <c r="I69" s="14">
        <v>17.899149788151774</v>
      </c>
      <c r="J69" s="16">
        <v>0.40974561460266262</v>
      </c>
      <c r="K69" s="15">
        <v>310.83036521205526</v>
      </c>
      <c r="L69" s="14">
        <v>24.250271600277124</v>
      </c>
      <c r="M69" s="14">
        <v>55.655631673256742</v>
      </c>
      <c r="N69" s="16">
        <v>6.9571104219831517</v>
      </c>
      <c r="O69" s="14">
        <v>29.618926623111115</v>
      </c>
      <c r="P69" s="16">
        <v>7.8141099819246849</v>
      </c>
      <c r="Q69" s="16">
        <v>2.0366549694368339</v>
      </c>
      <c r="R69" s="16">
        <v>2.032345478720833</v>
      </c>
      <c r="S69" s="16">
        <v>6.7180651893242276</v>
      </c>
      <c r="T69" s="16">
        <v>1.0467771606509544</v>
      </c>
      <c r="U69" s="16">
        <v>5.7933456387935864</v>
      </c>
      <c r="V69" s="17">
        <v>1.1082837251675479</v>
      </c>
      <c r="W69" s="16">
        <v>2.984819691637222</v>
      </c>
      <c r="X69" s="17">
        <v>0.38320762293645477</v>
      </c>
      <c r="Y69" s="16">
        <v>2.43920619613142</v>
      </c>
      <c r="Z69" s="17">
        <v>0.34677213058794465</v>
      </c>
      <c r="AA69" s="16">
        <v>5.3401751973111242</v>
      </c>
      <c r="AB69" s="16">
        <v>2.2779888914534001</v>
      </c>
      <c r="AC69" s="14">
        <v>11.352310572204662</v>
      </c>
      <c r="AD69" s="16">
        <v>2.9249350621337156</v>
      </c>
      <c r="AE69" s="16">
        <v>0.60169968328378143</v>
      </c>
      <c r="AF69" s="14">
        <v>25.66171934467533</v>
      </c>
      <c r="AG69" s="13">
        <v>318.34796775369188</v>
      </c>
      <c r="AH69" s="14">
        <v>87.692948630305224</v>
      </c>
      <c r="AI69" s="14">
        <v>41.261053631920774</v>
      </c>
      <c r="AJ69" s="14">
        <v>51.985488341956504</v>
      </c>
      <c r="AK69" s="14">
        <v>57.478840681708633</v>
      </c>
      <c r="AL69" s="13">
        <v>119.85753332055246</v>
      </c>
      <c r="AM69" s="14">
        <v>20.464140162107636</v>
      </c>
    </row>
    <row r="70" spans="1:39" x14ac:dyDescent="0.25">
      <c r="A70" s="12" t="s">
        <v>17</v>
      </c>
      <c r="B70" s="12">
        <v>8</v>
      </c>
      <c r="C70" s="12" t="s">
        <v>7</v>
      </c>
      <c r="E70" s="14">
        <v>21.034706094820699</v>
      </c>
      <c r="F70" s="13">
        <v>344.64217884465501</v>
      </c>
      <c r="G70" s="14">
        <v>24.629714797721501</v>
      </c>
      <c r="H70" s="15">
        <v>256.750817151413</v>
      </c>
      <c r="I70" s="14">
        <v>17.640097003617701</v>
      </c>
      <c r="J70" s="16">
        <v>0.39625675030144702</v>
      </c>
      <c r="K70" s="15">
        <v>298.20997016239897</v>
      </c>
      <c r="L70" s="14">
        <v>22.926965760532202</v>
      </c>
      <c r="M70" s="14">
        <v>51.468428823957296</v>
      </c>
      <c r="N70" s="16">
        <v>6.6690900209851396</v>
      </c>
      <c r="O70" s="14">
        <v>27.9335266841783</v>
      </c>
      <c r="P70" s="16">
        <v>7.19757038193117</v>
      </c>
      <c r="Q70" s="16">
        <v>1.8855939826913799</v>
      </c>
      <c r="R70" s="16">
        <v>1.95090484667097</v>
      </c>
      <c r="S70" s="16">
        <v>6.5543985290366003</v>
      </c>
      <c r="T70" s="16">
        <v>0.99020615426541803</v>
      </c>
      <c r="U70" s="16">
        <v>5.4523537132379003</v>
      </c>
      <c r="V70" s="17">
        <v>1.0320791872250299</v>
      </c>
      <c r="W70" s="16">
        <v>2.8439979365757502</v>
      </c>
      <c r="X70" s="17">
        <v>0.372387119416417</v>
      </c>
      <c r="Y70" s="16">
        <v>2.3167036388618301</v>
      </c>
      <c r="Z70" s="17">
        <v>0.34178483971514201</v>
      </c>
      <c r="AA70" s="16">
        <v>6.4823050302720802</v>
      </c>
      <c r="AB70" s="16">
        <v>10.480209946762301</v>
      </c>
      <c r="AC70" s="14">
        <v>13.397769545670799</v>
      </c>
      <c r="AD70" s="16">
        <v>3.1418249768487101</v>
      </c>
      <c r="AE70" s="16">
        <v>0.57185461789627101</v>
      </c>
      <c r="AF70" s="14">
        <v>25.182804745360801</v>
      </c>
      <c r="AG70" s="13">
        <v>310.01483345969899</v>
      </c>
      <c r="AH70" s="14">
        <v>84.373023519498005</v>
      </c>
      <c r="AI70" s="14">
        <v>38.8300279703302</v>
      </c>
      <c r="AJ70" s="14">
        <v>46.604742635401401</v>
      </c>
      <c r="AK70" s="14">
        <v>54.835398037228003</v>
      </c>
      <c r="AL70" s="13">
        <v>106.108586594393</v>
      </c>
      <c r="AM70" s="14">
        <v>18.9392180698228</v>
      </c>
    </row>
    <row r="71" spans="1:39" x14ac:dyDescent="0.25">
      <c r="A71" s="12" t="s">
        <v>15</v>
      </c>
      <c r="B71" s="12">
        <v>8</v>
      </c>
      <c r="C71" s="12" t="s">
        <v>7</v>
      </c>
      <c r="E71" s="14">
        <v>23.327109606003301</v>
      </c>
      <c r="F71" s="13">
        <v>363.16706956439799</v>
      </c>
      <c r="G71" s="14">
        <v>26.905652934708101</v>
      </c>
      <c r="H71" s="15">
        <v>279.97179553074699</v>
      </c>
      <c r="I71" s="14">
        <v>19.152120136176599</v>
      </c>
      <c r="J71" s="16">
        <v>0.42738443524869002</v>
      </c>
      <c r="K71" s="15">
        <v>317.98860165308298</v>
      </c>
      <c r="L71" s="14">
        <v>24.888780111623301</v>
      </c>
      <c r="M71" s="14">
        <v>55.194294424575098</v>
      </c>
      <c r="N71" s="16">
        <v>7.2146070772098803</v>
      </c>
      <c r="O71" s="14">
        <v>30.2278811944913</v>
      </c>
      <c r="P71" s="16">
        <v>7.8052493393086699</v>
      </c>
      <c r="Q71" s="16">
        <v>2.0371399911932899</v>
      </c>
      <c r="R71" s="16">
        <v>2.1195723277593101</v>
      </c>
      <c r="S71" s="16">
        <v>6.9724207199725496</v>
      </c>
      <c r="T71" s="16">
        <v>1.0987216031306299</v>
      </c>
      <c r="U71" s="16">
        <v>5.9826830719434403</v>
      </c>
      <c r="V71" s="17">
        <v>1.1201930424340101</v>
      </c>
      <c r="W71" s="16">
        <v>3.09112124099518</v>
      </c>
      <c r="X71" s="17">
        <v>0.40570145188479401</v>
      </c>
      <c r="Y71" s="16">
        <v>2.5076592546893601</v>
      </c>
      <c r="Z71" s="17">
        <v>0.36738767989939602</v>
      </c>
      <c r="AA71" s="16">
        <v>6.7103699374760497</v>
      </c>
      <c r="AB71" s="16">
        <v>10.6548207442207</v>
      </c>
      <c r="AC71" s="14">
        <v>14.4442755962331</v>
      </c>
      <c r="AD71" s="16">
        <v>3.3240582824819001</v>
      </c>
      <c r="AE71" s="16">
        <v>0.61890578967880605</v>
      </c>
      <c r="AF71" s="14">
        <v>27.4366316327826</v>
      </c>
      <c r="AG71" s="13">
        <v>332.40963360140597</v>
      </c>
      <c r="AH71" s="14">
        <v>91.242640727941705</v>
      </c>
      <c r="AI71" s="14">
        <v>41.939490185627399</v>
      </c>
      <c r="AJ71" s="14">
        <v>48.764658921324099</v>
      </c>
      <c r="AK71" s="14">
        <v>58.103267981896899</v>
      </c>
      <c r="AL71" s="13">
        <v>112.42207090484899</v>
      </c>
      <c r="AM71" s="14">
        <v>20.551488723019201</v>
      </c>
    </row>
    <row r="72" spans="1:39" x14ac:dyDescent="0.25">
      <c r="A72" s="12" t="s">
        <v>17</v>
      </c>
      <c r="B72" s="12">
        <v>9</v>
      </c>
      <c r="C72" s="12" t="s">
        <v>7</v>
      </c>
      <c r="D72" s="13">
        <v>12.603886186020944</v>
      </c>
      <c r="E72" s="14">
        <v>23.6056174306519</v>
      </c>
      <c r="F72" s="13">
        <v>380.07757559313092</v>
      </c>
      <c r="G72" s="14">
        <v>27.343167054379148</v>
      </c>
      <c r="H72" s="15">
        <v>200.25092903923755</v>
      </c>
      <c r="I72" s="14">
        <v>16.139770492849117</v>
      </c>
      <c r="J72" s="16">
        <v>0.41473731166001965</v>
      </c>
      <c r="K72" s="15">
        <v>328.74749237036889</v>
      </c>
      <c r="L72" s="14">
        <v>25.633034346476013</v>
      </c>
      <c r="M72" s="14">
        <v>57.158468418071209</v>
      </c>
      <c r="N72" s="16">
        <v>7.3895562197715154</v>
      </c>
      <c r="O72" s="14">
        <v>32.225322612331126</v>
      </c>
      <c r="P72" s="16">
        <v>8.3788620663950208</v>
      </c>
      <c r="Q72" s="16">
        <v>2.2068406393649891</v>
      </c>
      <c r="R72" s="16">
        <v>2.1930612422544167</v>
      </c>
      <c r="S72" s="16">
        <v>7.2072238625406264</v>
      </c>
      <c r="T72" s="16">
        <v>1.0856150379142375</v>
      </c>
      <c r="U72" s="16">
        <v>6.0288722937650885</v>
      </c>
      <c r="V72" s="17">
        <v>1.1457402744050216</v>
      </c>
      <c r="W72" s="16">
        <v>3.1442531808248138</v>
      </c>
      <c r="X72" s="17">
        <v>0.40916330950894692</v>
      </c>
      <c r="Y72" s="16">
        <v>2.4753091602082518</v>
      </c>
      <c r="Z72" s="17">
        <v>0.37747528087407611</v>
      </c>
      <c r="AA72" s="16">
        <v>5.6139162748130156</v>
      </c>
      <c r="AB72" s="16">
        <v>1.2378626193752047</v>
      </c>
      <c r="AC72" s="14">
        <v>10.507789391859758</v>
      </c>
      <c r="AD72" s="16">
        <v>2.9585533756994877</v>
      </c>
      <c r="AE72" s="16">
        <v>0.61542154974855701</v>
      </c>
      <c r="AF72" s="14">
        <v>26.837908344805147</v>
      </c>
      <c r="AG72" s="13">
        <v>335.4532498649902</v>
      </c>
      <c r="AH72" s="14">
        <v>89.333306488597472</v>
      </c>
      <c r="AI72" s="14">
        <v>44.629491010699823</v>
      </c>
      <c r="AJ72" s="14">
        <v>52.344739244225075</v>
      </c>
      <c r="AK72" s="14">
        <v>65.247772830157075</v>
      </c>
      <c r="AL72" s="13">
        <v>33.811582194718717</v>
      </c>
      <c r="AM72" s="14">
        <v>21.728297406263938</v>
      </c>
    </row>
    <row r="73" spans="1:39" x14ac:dyDescent="0.25">
      <c r="A73" s="12" t="s">
        <v>15</v>
      </c>
      <c r="B73" s="12">
        <v>9</v>
      </c>
      <c r="C73" s="12" t="s">
        <v>7</v>
      </c>
      <c r="D73" s="13">
        <v>12.851725709638611</v>
      </c>
      <c r="E73" s="14">
        <v>23.752234346727981</v>
      </c>
      <c r="F73" s="13">
        <v>381.67206037862348</v>
      </c>
      <c r="G73" s="14">
        <v>27.548444376698122</v>
      </c>
      <c r="H73" s="15">
        <v>201.5087765020842</v>
      </c>
      <c r="I73" s="14">
        <v>16.170092339420936</v>
      </c>
      <c r="J73" s="16">
        <v>0.36048043253585899</v>
      </c>
      <c r="K73" s="15">
        <v>331.15684629335419</v>
      </c>
      <c r="L73" s="14">
        <v>25.691941984015127</v>
      </c>
      <c r="M73" s="14">
        <v>56.717536047753093</v>
      </c>
      <c r="N73" s="16">
        <v>7.3638839789058705</v>
      </c>
      <c r="O73" s="14">
        <v>32.23271478783478</v>
      </c>
      <c r="P73" s="16">
        <v>8.3893811636782232</v>
      </c>
      <c r="Q73" s="16">
        <v>2.2523335419698527</v>
      </c>
      <c r="R73" s="16">
        <v>2.2145394151808775</v>
      </c>
      <c r="S73" s="16">
        <v>7.2395910301724502</v>
      </c>
      <c r="T73" s="16">
        <v>1.0983646542113157</v>
      </c>
      <c r="U73" s="16">
        <v>6.0491090707709496</v>
      </c>
      <c r="V73" s="17">
        <v>1.1330008080128091</v>
      </c>
      <c r="W73" s="16">
        <v>3.1256642944934003</v>
      </c>
      <c r="X73" s="17">
        <v>0.39341066074060238</v>
      </c>
      <c r="Y73" s="16">
        <v>2.5217315037467154</v>
      </c>
      <c r="Z73" s="17">
        <v>0.36632450607668948</v>
      </c>
      <c r="AA73" s="16">
        <v>5.1427486669129907</v>
      </c>
      <c r="AB73" s="16">
        <v>1.1913932969835035</v>
      </c>
      <c r="AC73" s="14">
        <v>10.466904342259179</v>
      </c>
      <c r="AD73" s="16">
        <v>2.952633916793121</v>
      </c>
      <c r="AE73" s="16">
        <v>0.62478574851208335</v>
      </c>
      <c r="AF73" s="14">
        <v>26.508569246247813</v>
      </c>
      <c r="AG73" s="13">
        <v>335.75942599338123</v>
      </c>
      <c r="AH73" s="14">
        <v>91.661142523648067</v>
      </c>
      <c r="AI73" s="14">
        <v>44.040391759845889</v>
      </c>
      <c r="AJ73" s="14">
        <v>52.581210864154684</v>
      </c>
      <c r="AK73" s="14">
        <v>63.331543554041765</v>
      </c>
      <c r="AL73" s="13">
        <v>33.580220815691533</v>
      </c>
      <c r="AM73" s="14">
        <v>21.666459477851824</v>
      </c>
    </row>
    <row r="75" spans="1:39" x14ac:dyDescent="0.25">
      <c r="A75" s="12" t="s">
        <v>5</v>
      </c>
      <c r="B75" s="12">
        <v>2</v>
      </c>
      <c r="C75" s="12" t="s">
        <v>6</v>
      </c>
      <c r="E75" s="14">
        <v>24.58502938140817</v>
      </c>
      <c r="F75" s="13">
        <v>406.72061928132058</v>
      </c>
      <c r="G75" s="14">
        <v>30.237278221716373</v>
      </c>
      <c r="H75" s="15">
        <v>201.89540888841159</v>
      </c>
      <c r="I75" s="14">
        <v>17.91123506795314</v>
      </c>
      <c r="J75" s="16">
        <v>-6.8715837972950625E-2</v>
      </c>
      <c r="K75" s="15">
        <v>348.46575134441883</v>
      </c>
      <c r="L75" s="14">
        <v>26.512481386732187</v>
      </c>
      <c r="M75" s="14">
        <v>60.03409219092503</v>
      </c>
      <c r="N75" s="16">
        <v>7.8039493804176949</v>
      </c>
      <c r="O75" s="14">
        <v>32.886769713206178</v>
      </c>
      <c r="P75" s="16">
        <v>8.1872990938337811</v>
      </c>
      <c r="Q75" s="16">
        <v>2.0419496976193083</v>
      </c>
      <c r="S75" s="16">
        <v>6.6845368858535705</v>
      </c>
      <c r="T75" s="16">
        <v>1.1109622179064391</v>
      </c>
      <c r="U75" s="16">
        <v>6.5700422933392533</v>
      </c>
      <c r="V75" s="17">
        <v>1.2545764126040313</v>
      </c>
      <c r="W75" s="16">
        <v>3.0546416417023963</v>
      </c>
      <c r="X75" s="17">
        <v>0.48460960139324299</v>
      </c>
      <c r="Y75" s="16">
        <v>2.3778072195655877</v>
      </c>
      <c r="Z75" s="17">
        <v>0.36425347641341183</v>
      </c>
      <c r="AA75" s="16">
        <v>3.2316926377148558</v>
      </c>
      <c r="AB75" s="16">
        <v>0.92084800387597976</v>
      </c>
      <c r="AC75" s="14">
        <v>13.243855176812522</v>
      </c>
      <c r="AD75" s="16">
        <v>3.677084721663932</v>
      </c>
      <c r="AE75" s="16">
        <v>0.62569586183888226</v>
      </c>
      <c r="AF75" s="14">
        <v>29.598677353885893</v>
      </c>
      <c r="AG75" s="13">
        <v>337.22521126599383</v>
      </c>
      <c r="AH75" s="14">
        <v>121.36277156608448</v>
      </c>
      <c r="AI75" s="14">
        <v>43.266740919449838</v>
      </c>
      <c r="AJ75" s="14">
        <v>56.811218469181071</v>
      </c>
      <c r="AK75" s="14">
        <v>65.202126983504343</v>
      </c>
      <c r="AL75" s="13">
        <v>69.147731934424129</v>
      </c>
      <c r="AM75" s="14">
        <v>22.175669954610278</v>
      </c>
    </row>
    <row r="76" spans="1:39" x14ac:dyDescent="0.25">
      <c r="A76" s="12" t="s">
        <v>5</v>
      </c>
      <c r="B76" s="12">
        <v>4</v>
      </c>
      <c r="C76" s="12" t="s">
        <v>6</v>
      </c>
      <c r="E76" s="14">
        <v>25.613423617421599</v>
      </c>
      <c r="F76" s="13">
        <v>403.3099262718045</v>
      </c>
      <c r="G76" s="14">
        <v>30.088555086189967</v>
      </c>
      <c r="H76" s="15">
        <v>201.88964228724907</v>
      </c>
      <c r="I76" s="14">
        <v>17.749314823525108</v>
      </c>
      <c r="J76" s="16">
        <v>0.46536424273249244</v>
      </c>
      <c r="K76" s="15">
        <v>334.95604957193848</v>
      </c>
      <c r="L76" s="14">
        <v>26.995577426708753</v>
      </c>
      <c r="M76" s="14">
        <v>59.822003661553325</v>
      </c>
      <c r="N76" s="16">
        <v>7.7649628335054119</v>
      </c>
      <c r="O76" s="14">
        <v>32.678142093982601</v>
      </c>
      <c r="P76" s="16">
        <v>8.6867632456116848</v>
      </c>
      <c r="Q76" s="16">
        <v>2.0540923702485969</v>
      </c>
      <c r="S76" s="16">
        <v>6.5248879641572755</v>
      </c>
      <c r="T76" s="16">
        <v>1.0530533121459633</v>
      </c>
      <c r="U76" s="16">
        <v>6.0931880978228037</v>
      </c>
      <c r="V76" s="17">
        <v>1.111444821913633</v>
      </c>
      <c r="W76" s="16">
        <v>2.6234833145020708</v>
      </c>
      <c r="X76" s="17">
        <v>0.46980089816746629</v>
      </c>
      <c r="Y76" s="16">
        <v>2.4871917060887596</v>
      </c>
      <c r="Z76" s="17">
        <v>0.37329843485003339</v>
      </c>
      <c r="AA76" s="16">
        <v>2.9342164773779866</v>
      </c>
      <c r="AB76" s="16">
        <v>0.92715059165579827</v>
      </c>
      <c r="AD76" s="16">
        <v>2.8317050294914674</v>
      </c>
      <c r="AE76" s="16">
        <v>0.61577248824955566</v>
      </c>
      <c r="AF76" s="14">
        <v>29.116768880785362</v>
      </c>
      <c r="AG76" s="13">
        <v>334.35737824538609</v>
      </c>
      <c r="AH76" s="14">
        <v>97.61649026994354</v>
      </c>
      <c r="AI76" s="14">
        <v>44.09338819162619</v>
      </c>
      <c r="AJ76" s="14">
        <v>54.32350217538707</v>
      </c>
      <c r="AK76" s="14">
        <v>59.280723870939454</v>
      </c>
      <c r="AL76" s="13">
        <v>105.11131292777354</v>
      </c>
      <c r="AM76" s="14">
        <v>20.870319261494092</v>
      </c>
    </row>
    <row r="77" spans="1:39" x14ac:dyDescent="0.25">
      <c r="A77" s="12" t="s">
        <v>5</v>
      </c>
      <c r="B77" s="12">
        <v>5</v>
      </c>
      <c r="C77" s="12" t="s">
        <v>6</v>
      </c>
      <c r="E77" s="14">
        <v>26.032498349283482</v>
      </c>
      <c r="F77" s="13">
        <v>412.07683491683997</v>
      </c>
      <c r="G77" s="14">
        <v>32.229242726153089</v>
      </c>
      <c r="H77" s="15">
        <v>205.26069268364429</v>
      </c>
      <c r="I77" s="14">
        <v>18.015264641824253</v>
      </c>
      <c r="J77" s="16">
        <v>0.49029680970780637</v>
      </c>
      <c r="K77" s="15">
        <v>336.52860995480017</v>
      </c>
      <c r="L77" s="14">
        <v>26.896205337675564</v>
      </c>
      <c r="M77" s="14">
        <v>60.106127113495674</v>
      </c>
      <c r="N77" s="16">
        <v>7.7962067018499015</v>
      </c>
      <c r="O77" s="14">
        <v>33.246504232855642</v>
      </c>
      <c r="P77" s="16">
        <v>8.8004010255689806</v>
      </c>
      <c r="Q77" s="16">
        <v>2.2278933783716841</v>
      </c>
      <c r="S77" s="16">
        <v>7.3213646389386513</v>
      </c>
      <c r="T77" s="16">
        <v>1.0855021132114622</v>
      </c>
      <c r="U77" s="16">
        <v>6.1693190645060287</v>
      </c>
      <c r="V77" s="17">
        <v>1.1827745443018776</v>
      </c>
      <c r="W77" s="16">
        <v>3.1047482362462508</v>
      </c>
      <c r="X77" s="17">
        <v>0.42364895359929955</v>
      </c>
      <c r="Y77" s="16">
        <v>2.5410559422737857</v>
      </c>
      <c r="Z77" s="17">
        <v>0.36015418665393822</v>
      </c>
      <c r="AA77" s="16">
        <v>5.245523397915294</v>
      </c>
      <c r="AB77" s="16">
        <v>1.1360190004178137</v>
      </c>
      <c r="AC77" s="14">
        <v>12.531111159237938</v>
      </c>
      <c r="AD77" s="16">
        <v>3.0336530492151397</v>
      </c>
      <c r="AE77" s="16">
        <v>0.63231087176106204</v>
      </c>
      <c r="AF77" s="14">
        <v>27.997781789654312</v>
      </c>
      <c r="AG77" s="13">
        <v>337.60623717458282</v>
      </c>
      <c r="AH77" s="14">
        <v>98.390352287120066</v>
      </c>
      <c r="AI77" s="14">
        <v>45.926948885726674</v>
      </c>
      <c r="AJ77" s="14">
        <v>54.924144161690805</v>
      </c>
      <c r="AK77" s="14">
        <v>67.519809208172646</v>
      </c>
      <c r="AL77" s="13">
        <v>116.27966972679221</v>
      </c>
      <c r="AM77" s="14">
        <v>22.04106762895546</v>
      </c>
    </row>
    <row r="78" spans="1:39" x14ac:dyDescent="0.25">
      <c r="A78" s="12" t="s">
        <v>5</v>
      </c>
      <c r="B78" s="12">
        <v>5</v>
      </c>
      <c r="C78" s="12" t="s">
        <v>6</v>
      </c>
      <c r="E78" s="14">
        <v>25.50750165071652</v>
      </c>
      <c r="F78" s="13">
        <v>402.92316508316003</v>
      </c>
      <c r="G78" s="14">
        <v>31.370757273846912</v>
      </c>
      <c r="H78" s="15">
        <v>201.93930731635575</v>
      </c>
      <c r="I78" s="14">
        <v>17.764735358175745</v>
      </c>
      <c r="J78" s="16">
        <v>0.47370319029219371</v>
      </c>
      <c r="K78" s="15">
        <v>333.47139004519977</v>
      </c>
      <c r="L78" s="14">
        <v>26.323794662324438</v>
      </c>
      <c r="M78" s="14">
        <v>59.493872886504327</v>
      </c>
      <c r="N78" s="16">
        <v>7.6837932981500989</v>
      </c>
      <c r="O78" s="14">
        <v>32.293495767144364</v>
      </c>
      <c r="P78" s="16">
        <v>8.5995989744310197</v>
      </c>
      <c r="Q78" s="16">
        <v>2.1841066216283163</v>
      </c>
      <c r="S78" s="16">
        <v>7.1586353610613473</v>
      </c>
      <c r="T78" s="16">
        <v>1.078497886788538</v>
      </c>
      <c r="U78" s="16">
        <v>6.0926809354939726</v>
      </c>
      <c r="V78" s="17">
        <v>1.1692254556981221</v>
      </c>
      <c r="W78" s="16">
        <v>3.0332517637537495</v>
      </c>
      <c r="X78" s="17">
        <v>0.42035104640070042</v>
      </c>
      <c r="Y78" s="16">
        <v>2.4849440577262145</v>
      </c>
      <c r="Z78" s="17">
        <v>0.3538458133460618</v>
      </c>
      <c r="AA78" s="16">
        <v>5.1544766020847055</v>
      </c>
      <c r="AB78" s="16">
        <v>1.0959809995821863</v>
      </c>
      <c r="AC78" s="14">
        <v>12.128888840762063</v>
      </c>
      <c r="AD78" s="16">
        <v>2.9503469507848603</v>
      </c>
      <c r="AE78" s="16">
        <v>0.61568912823893784</v>
      </c>
      <c r="AF78" s="14">
        <v>27.202218210345691</v>
      </c>
      <c r="AG78" s="13">
        <v>334.39376282541713</v>
      </c>
      <c r="AH78" s="14">
        <v>95.609647712879919</v>
      </c>
      <c r="AI78" s="14">
        <v>44.473051114273339</v>
      </c>
      <c r="AJ78" s="14">
        <v>52.475855838309208</v>
      </c>
      <c r="AK78" s="14">
        <v>64.88019079182736</v>
      </c>
      <c r="AL78" s="13">
        <v>110.52033027320782</v>
      </c>
      <c r="AM78" s="14">
        <v>21.158932371044546</v>
      </c>
    </row>
    <row r="79" spans="1:39" x14ac:dyDescent="0.25">
      <c r="A79" s="12" t="s">
        <v>9</v>
      </c>
      <c r="B79" s="12">
        <v>6</v>
      </c>
      <c r="C79" s="12" t="s">
        <v>6</v>
      </c>
      <c r="E79" s="14">
        <v>25.884927518043426</v>
      </c>
      <c r="F79" s="13">
        <v>408.0840376134372</v>
      </c>
      <c r="G79" s="14">
        <v>31.758435466539353</v>
      </c>
      <c r="H79" s="15">
        <v>202.01776539327679</v>
      </c>
      <c r="I79" s="14">
        <v>17.888413586202887</v>
      </c>
      <c r="J79" s="16">
        <v>0.49556605831894734</v>
      </c>
      <c r="K79" s="15">
        <v>334.06684721538807</v>
      </c>
      <c r="L79" s="14">
        <v>26.732056305774456</v>
      </c>
      <c r="M79" s="14">
        <v>59.567302878961655</v>
      </c>
      <c r="N79" s="16">
        <v>7.7398235251189762</v>
      </c>
      <c r="O79" s="14">
        <v>32.866751514900315</v>
      </c>
      <c r="P79" s="16">
        <v>8.7040775551208185</v>
      </c>
      <c r="Q79" s="16">
        <v>2.2268265265830185</v>
      </c>
      <c r="R79" s="16">
        <v>2.2117754676370192</v>
      </c>
      <c r="S79" s="16">
        <v>7.2456874281525936</v>
      </c>
      <c r="T79" s="16">
        <v>1.0874509176888096</v>
      </c>
      <c r="U79" s="16">
        <v>6.1855741793326082</v>
      </c>
      <c r="V79" s="17">
        <v>1.1790409649784352</v>
      </c>
      <c r="W79" s="16">
        <v>3.0894411279321581</v>
      </c>
      <c r="X79" s="17">
        <v>0.4270113876910559</v>
      </c>
      <c r="Y79" s="16">
        <v>2.4900046065085859</v>
      </c>
      <c r="Z79" s="17">
        <v>0.35390079042666278</v>
      </c>
      <c r="AA79" s="16">
        <v>5.2359785384608335</v>
      </c>
      <c r="AB79" s="16">
        <v>1.1656833479653579</v>
      </c>
      <c r="AC79" s="14">
        <v>12.308449588840116</v>
      </c>
      <c r="AD79" s="16">
        <v>3.0030036308643839</v>
      </c>
      <c r="AE79" s="16">
        <v>0.62665345848058651</v>
      </c>
      <c r="AF79" s="14">
        <v>27.82388213274638</v>
      </c>
      <c r="AG79" s="13">
        <v>337.56355934836796</v>
      </c>
      <c r="AH79" s="14">
        <v>97.677592713797651</v>
      </c>
      <c r="AI79" s="14">
        <v>45.087793390140071</v>
      </c>
      <c r="AJ79" s="14">
        <v>54.052131500365334</v>
      </c>
      <c r="AK79" s="14">
        <v>66.546165147046096</v>
      </c>
      <c r="AL79" s="13">
        <v>112.84209862133557</v>
      </c>
      <c r="AM79" s="14">
        <v>21.591783500081192</v>
      </c>
    </row>
    <row r="80" spans="1:39" x14ac:dyDescent="0.25">
      <c r="A80" s="12" t="s">
        <v>11</v>
      </c>
      <c r="B80" s="12">
        <v>6</v>
      </c>
      <c r="C80" s="12" t="s">
        <v>6</v>
      </c>
      <c r="E80" s="14">
        <v>25.65507248195658</v>
      </c>
      <c r="F80" s="13">
        <v>406.91596238656274</v>
      </c>
      <c r="G80" s="14">
        <v>31.841564533460652</v>
      </c>
      <c r="H80" s="15">
        <v>205.18223460672323</v>
      </c>
      <c r="I80" s="14">
        <v>17.891586413797118</v>
      </c>
      <c r="J80" s="16">
        <v>0.46843394168105262</v>
      </c>
      <c r="K80" s="15">
        <v>335.93315278461193</v>
      </c>
      <c r="L80" s="14">
        <v>26.487943694225546</v>
      </c>
      <c r="M80" s="14">
        <v>60.032697121038353</v>
      </c>
      <c r="N80" s="16">
        <v>7.7401764748810242</v>
      </c>
      <c r="O80" s="14">
        <v>32.673248485099698</v>
      </c>
      <c r="P80" s="16">
        <v>8.6959224448791801</v>
      </c>
      <c r="Q80" s="16">
        <v>2.1851734734169814</v>
      </c>
      <c r="R80" s="16">
        <v>2.2002245323629808</v>
      </c>
      <c r="S80" s="16">
        <v>7.2343125718474051</v>
      </c>
      <c r="T80" s="16">
        <v>1.0765490823111905</v>
      </c>
      <c r="U80" s="16">
        <v>6.0764258206673913</v>
      </c>
      <c r="V80" s="17">
        <v>1.1729590350215644</v>
      </c>
      <c r="W80" s="16">
        <v>3.0485588720678423</v>
      </c>
      <c r="X80" s="17">
        <v>0.41698861230894413</v>
      </c>
      <c r="Y80" s="16">
        <v>2.5359953934914143</v>
      </c>
      <c r="Z80" s="17">
        <v>0.36009920957333713</v>
      </c>
      <c r="AA80" s="16">
        <v>5.1640214615391651</v>
      </c>
      <c r="AB80" s="16">
        <v>1.0663166520346425</v>
      </c>
      <c r="AC80" s="14">
        <v>12.351550411159883</v>
      </c>
      <c r="AD80" s="16">
        <v>2.9809963691356156</v>
      </c>
      <c r="AE80" s="16">
        <v>0.6213465415194136</v>
      </c>
      <c r="AF80" s="14">
        <v>27.376117867253623</v>
      </c>
      <c r="AG80" s="13">
        <v>334.43644065163198</v>
      </c>
      <c r="AH80" s="14">
        <v>96.322407286202335</v>
      </c>
      <c r="AI80" s="14">
        <v>45.312206609859942</v>
      </c>
      <c r="AJ80" s="14">
        <v>53.347868499634664</v>
      </c>
      <c r="AK80" s="14">
        <v>65.853834852953909</v>
      </c>
      <c r="AL80" s="13">
        <v>113.95790137866443</v>
      </c>
      <c r="AM80" s="14">
        <v>21.608216499918807</v>
      </c>
    </row>
    <row r="81" spans="1:39" x14ac:dyDescent="0.25">
      <c r="A81" s="12" t="s">
        <v>9</v>
      </c>
      <c r="B81" s="12">
        <v>7</v>
      </c>
      <c r="C81" s="12" t="s">
        <v>6</v>
      </c>
      <c r="E81" s="14">
        <v>25.205706926362428</v>
      </c>
      <c r="F81" s="13">
        <v>397.33670120731324</v>
      </c>
      <c r="G81" s="14">
        <v>31.761646593287232</v>
      </c>
      <c r="H81" s="15">
        <v>206.94427119053998</v>
      </c>
      <c r="I81" s="14">
        <v>17.898274459507586</v>
      </c>
      <c r="J81" s="16">
        <v>0.47970753866196048</v>
      </c>
      <c r="K81" s="15">
        <v>329.0128908102771</v>
      </c>
      <c r="L81" s="14">
        <v>26.373100858588813</v>
      </c>
      <c r="M81" s="14">
        <v>59.118487894185208</v>
      </c>
      <c r="N81" s="16">
        <v>7.6817809634683245</v>
      </c>
      <c r="O81" s="14">
        <v>32.630339136480565</v>
      </c>
      <c r="P81" s="16">
        <v>8.7096772572220171</v>
      </c>
      <c r="Q81" s="16">
        <v>2.2001890467939376</v>
      </c>
      <c r="R81" s="16">
        <v>2.1970577568525091</v>
      </c>
      <c r="S81" s="16">
        <v>7.2520160395983808</v>
      </c>
      <c r="T81" s="16">
        <v>1.0764643608277296</v>
      </c>
      <c r="U81" s="16">
        <v>6.0412246092626045</v>
      </c>
      <c r="V81" s="17">
        <v>1.1602222195065051</v>
      </c>
      <c r="W81" s="16">
        <v>3.0848061892777991</v>
      </c>
      <c r="X81" s="17">
        <v>0.42004295944648734</v>
      </c>
      <c r="Y81" s="16">
        <v>2.4976617948554365</v>
      </c>
      <c r="Z81" s="17">
        <v>0.35760130797239309</v>
      </c>
      <c r="AA81" s="16">
        <v>5.4072658487176062</v>
      </c>
      <c r="AB81" s="16">
        <v>1.289359431701339</v>
      </c>
      <c r="AC81" s="14">
        <v>12.411809689168248</v>
      </c>
      <c r="AD81" s="16">
        <v>2.9849550257934987</v>
      </c>
      <c r="AE81" s="16">
        <v>0.62126555592546095</v>
      </c>
      <c r="AF81" s="14">
        <v>27.218253854858808</v>
      </c>
      <c r="AG81" s="13">
        <v>330.80478006112571</v>
      </c>
      <c r="AH81" s="14">
        <v>96.118921911020294</v>
      </c>
      <c r="AI81" s="14">
        <v>44.83714437917412</v>
      </c>
      <c r="AJ81" s="14">
        <v>50.433961144400058</v>
      </c>
      <c r="AK81" s="14">
        <v>64.923030071515214</v>
      </c>
      <c r="AL81" s="13">
        <v>112.19575972597237</v>
      </c>
      <c r="AM81" s="14">
        <v>21.406080021408609</v>
      </c>
    </row>
    <row r="82" spans="1:39" x14ac:dyDescent="0.25">
      <c r="A82" s="12" t="s">
        <v>15</v>
      </c>
      <c r="B82" s="12">
        <v>7</v>
      </c>
      <c r="C82" s="12" t="s">
        <v>6</v>
      </c>
      <c r="E82" s="14">
        <v>26.334293073637571</v>
      </c>
      <c r="F82" s="13">
        <v>417.6632987926867</v>
      </c>
      <c r="G82" s="14">
        <v>31.838353406712773</v>
      </c>
      <c r="H82" s="15">
        <v>200.25572880946004</v>
      </c>
      <c r="I82" s="14">
        <v>17.881725540492411</v>
      </c>
      <c r="J82" s="16">
        <v>0.48429246133803949</v>
      </c>
      <c r="K82" s="15">
        <v>340.98710918972296</v>
      </c>
      <c r="L82" s="14">
        <v>26.846899141411182</v>
      </c>
      <c r="M82" s="14">
        <v>60.481512105814787</v>
      </c>
      <c r="N82" s="16">
        <v>7.7982190365316768</v>
      </c>
      <c r="O82" s="14">
        <v>32.909660863519449</v>
      </c>
      <c r="P82" s="16">
        <v>8.6903227427779832</v>
      </c>
      <c r="Q82" s="16">
        <v>2.2118109532060624</v>
      </c>
      <c r="R82" s="16">
        <v>2.2149422431474912</v>
      </c>
      <c r="S82" s="16">
        <v>7.2279839604016205</v>
      </c>
      <c r="T82" s="16">
        <v>1.0875356391722708</v>
      </c>
      <c r="U82" s="16">
        <v>6.2207753907373968</v>
      </c>
      <c r="V82" s="17">
        <v>1.191777780493495</v>
      </c>
      <c r="W82" s="16">
        <v>3.0531938107222008</v>
      </c>
      <c r="X82" s="17">
        <v>0.42395704055351269</v>
      </c>
      <c r="Y82" s="16">
        <v>2.5283382051445633</v>
      </c>
      <c r="Z82" s="17">
        <v>0.35639869202760688</v>
      </c>
      <c r="AA82" s="16">
        <v>4.9927341512823942</v>
      </c>
      <c r="AB82" s="16">
        <v>0.94264056829866116</v>
      </c>
      <c r="AC82" s="14">
        <v>12.248190310831749</v>
      </c>
      <c r="AD82" s="16">
        <v>2.9990449742065013</v>
      </c>
      <c r="AE82" s="16">
        <v>0.62673444407453904</v>
      </c>
      <c r="AF82" s="14">
        <v>27.981746145141187</v>
      </c>
      <c r="AG82" s="13">
        <v>341.19521993887429</v>
      </c>
      <c r="AH82" s="14">
        <v>97.88107808897972</v>
      </c>
      <c r="AI82" s="14">
        <v>45.562855620825879</v>
      </c>
      <c r="AJ82" s="14">
        <v>56.966038855599948</v>
      </c>
      <c r="AK82" s="14">
        <v>67.476969928484792</v>
      </c>
      <c r="AL82" s="13">
        <v>114.60424027402766</v>
      </c>
      <c r="AM82" s="14">
        <v>21.793919978591394</v>
      </c>
    </row>
    <row r="83" spans="1:39" x14ac:dyDescent="0.25">
      <c r="A83" s="12" t="s">
        <v>17</v>
      </c>
      <c r="B83" s="12">
        <v>8</v>
      </c>
      <c r="C83" s="12" t="s">
        <v>6</v>
      </c>
      <c r="E83" s="14">
        <v>23.794267303472004</v>
      </c>
      <c r="F83" s="13">
        <v>391.39245815516517</v>
      </c>
      <c r="G83" s="14">
        <v>29.798007885884317</v>
      </c>
      <c r="H83" s="15">
        <v>190.45371019042358</v>
      </c>
      <c r="I83" s="14">
        <v>16.91867639435074</v>
      </c>
      <c r="J83" s="16">
        <v>0.45101673004519044</v>
      </c>
      <c r="K83" s="15">
        <v>321.726911962744</v>
      </c>
      <c r="L83" s="14">
        <v>25.366971071026846</v>
      </c>
      <c r="M83" s="14">
        <v>56.888818301962871</v>
      </c>
      <c r="N83" s="16">
        <v>7.3733588832009938</v>
      </c>
      <c r="O83" s="14">
        <v>31.110349628138025</v>
      </c>
      <c r="P83" s="16">
        <v>8.100452711469341</v>
      </c>
      <c r="Q83" s="16">
        <v>2.0597491495632134</v>
      </c>
      <c r="R83" s="16">
        <v>2.0296741252680386</v>
      </c>
      <c r="S83" s="16">
        <v>6.6526512852619151</v>
      </c>
      <c r="T83" s="16">
        <v>1.0094215354504732</v>
      </c>
      <c r="U83" s="16">
        <v>5.8025914158344181</v>
      </c>
      <c r="V83" s="17">
        <v>1.1206334854705733</v>
      </c>
      <c r="W83" s="16">
        <v>2.893094784350839</v>
      </c>
      <c r="X83" s="17">
        <v>0.39928125752520732</v>
      </c>
      <c r="Y83" s="16">
        <v>2.4051151511971396</v>
      </c>
      <c r="Z83" s="17">
        <v>0.34593279228315071</v>
      </c>
      <c r="AA83" s="16">
        <v>4.3055978202832881</v>
      </c>
      <c r="AB83" s="16">
        <v>1.1067799684413655</v>
      </c>
      <c r="AC83" s="14">
        <v>12.998327332117446</v>
      </c>
      <c r="AD83" s="16">
        <v>2.7322114871663894</v>
      </c>
      <c r="AE83" s="16">
        <v>0.5949309845674372</v>
      </c>
      <c r="AF83" s="14">
        <v>26.469142543808292</v>
      </c>
      <c r="AG83" s="13">
        <v>321.80341980739314</v>
      </c>
      <c r="AH83" s="14">
        <v>92.098228421762457</v>
      </c>
      <c r="AI83" s="14">
        <v>42.235241497307406</v>
      </c>
      <c r="AJ83" s="14">
        <v>52.072600229729147</v>
      </c>
      <c r="AK83" s="14">
        <v>62.262222312745891</v>
      </c>
      <c r="AL83" s="13">
        <v>107.9075453967105</v>
      </c>
      <c r="AM83" s="14">
        <v>20.54844364572833</v>
      </c>
    </row>
    <row r="84" spans="1:39" x14ac:dyDescent="0.25">
      <c r="A84" s="12" t="s">
        <v>15</v>
      </c>
      <c r="B84" s="12">
        <v>8</v>
      </c>
      <c r="C84" s="12" t="s">
        <v>6</v>
      </c>
      <c r="E84" s="14">
        <v>26.387413205611672</v>
      </c>
      <c r="F84" s="13">
        <v>412.43022706714771</v>
      </c>
      <c r="G84" s="14">
        <v>32.551528302612226</v>
      </c>
      <c r="H84" s="15">
        <v>207.67866602761447</v>
      </c>
      <c r="I84" s="14">
        <v>18.368862868681926</v>
      </c>
      <c r="J84" s="16">
        <v>0.48644604870815922</v>
      </c>
      <c r="K84" s="15">
        <v>343.06529320090823</v>
      </c>
      <c r="L84" s="14">
        <v>27.537571769376651</v>
      </c>
      <c r="M84" s="14">
        <v>61.007072851680498</v>
      </c>
      <c r="N84" s="16">
        <v>7.9764836003356692</v>
      </c>
      <c r="O84" s="14">
        <v>33.665636391379479</v>
      </c>
      <c r="P84" s="16">
        <v>8.7843605299116376</v>
      </c>
      <c r="Q84" s="16">
        <v>2.2252920845729918</v>
      </c>
      <c r="R84" s="16">
        <v>2.2051516851927633</v>
      </c>
      <c r="S84" s="16">
        <v>7.0769397769485511</v>
      </c>
      <c r="T84" s="16">
        <v>1.1200427738075303</v>
      </c>
      <c r="U84" s="16">
        <v>6.3669870413270067</v>
      </c>
      <c r="V84" s="17">
        <v>1.2163076720090908</v>
      </c>
      <c r="W84" s="16">
        <v>3.1444842575683261</v>
      </c>
      <c r="X84" s="17">
        <v>0.43500158153220353</v>
      </c>
      <c r="Y84" s="16">
        <v>2.6033581362423077</v>
      </c>
      <c r="Z84" s="17">
        <v>0.37184635241267527</v>
      </c>
      <c r="AA84" s="16">
        <v>4.4570803196033335</v>
      </c>
      <c r="AB84" s="16">
        <v>1.1252200315586347</v>
      </c>
      <c r="AC84" s="14">
        <v>14.013632764404546</v>
      </c>
      <c r="AD84" s="16">
        <v>2.8906862381993719</v>
      </c>
      <c r="AE84" s="16">
        <v>0.64388083838974686</v>
      </c>
      <c r="AF84" s="14">
        <v>28.838094920458289</v>
      </c>
      <c r="AG84" s="13">
        <v>345.04980189524008</v>
      </c>
      <c r="AH84" s="14">
        <v>99.596828666746092</v>
      </c>
      <c r="AI84" s="14">
        <v>45.617389140625541</v>
      </c>
      <c r="AJ84" s="14">
        <v>54.485926662329142</v>
      </c>
      <c r="AK84" s="14">
        <v>65.972687673934331</v>
      </c>
      <c r="AL84" s="13">
        <v>114.32806815276376</v>
      </c>
      <c r="AM84" s="14">
        <v>22.297705549611027</v>
      </c>
    </row>
    <row r="85" spans="1:39" x14ac:dyDescent="0.25">
      <c r="A85" s="12" t="s">
        <v>17</v>
      </c>
      <c r="B85" s="12">
        <v>9</v>
      </c>
      <c r="C85" s="12" t="s">
        <v>6</v>
      </c>
      <c r="D85" s="13">
        <v>13.369829404842918</v>
      </c>
      <c r="E85" s="14">
        <v>25.69046394726227</v>
      </c>
      <c r="F85" s="13">
        <v>406.64880781495555</v>
      </c>
      <c r="G85" s="14">
        <v>31.681521098605753</v>
      </c>
      <c r="H85" s="15">
        <v>202.96454940603311</v>
      </c>
      <c r="I85" s="14">
        <v>17.873226507808884</v>
      </c>
      <c r="J85" s="16">
        <v>0.51827355797633201</v>
      </c>
      <c r="K85" s="15">
        <v>333.78134247678349</v>
      </c>
      <c r="L85" s="14">
        <v>26.579493698921411</v>
      </c>
      <c r="M85" s="14">
        <v>60.032448000939439</v>
      </c>
      <c r="N85" s="16">
        <v>7.7534917351270938</v>
      </c>
      <c r="O85" s="14">
        <v>32.766242302380526</v>
      </c>
      <c r="P85" s="16">
        <v>8.6945457153168775</v>
      </c>
      <c r="Q85" s="16">
        <v>2.1837214739122168</v>
      </c>
      <c r="R85" s="16">
        <v>2.1953023241873746</v>
      </c>
      <c r="S85" s="16">
        <v>7.2238155019615231</v>
      </c>
      <c r="T85" s="16">
        <v>1.0757201708100557</v>
      </c>
      <c r="U85" s="16">
        <v>6.1207446319473355</v>
      </c>
      <c r="V85" s="17">
        <v>1.1826114747541612</v>
      </c>
      <c r="W85" s="16">
        <v>3.0781259468029907</v>
      </c>
      <c r="X85" s="17">
        <v>0.43044870061188367</v>
      </c>
      <c r="Y85" s="16">
        <v>2.4898691969904747</v>
      </c>
      <c r="Z85" s="17">
        <v>0.36243347023831601</v>
      </c>
      <c r="AA85" s="16">
        <v>5.4382064261513694</v>
      </c>
      <c r="AB85" s="16">
        <v>1.1377643342129098</v>
      </c>
      <c r="AC85" s="14">
        <v>12.354081268209352</v>
      </c>
      <c r="AD85" s="16">
        <v>2.994999190137849</v>
      </c>
      <c r="AE85" s="16">
        <v>0.61932378896097096</v>
      </c>
      <c r="AF85" s="14">
        <v>27.771449447832222</v>
      </c>
      <c r="AG85" s="13">
        <v>335.84680224712235</v>
      </c>
      <c r="AH85" s="14">
        <v>95.768288888927756</v>
      </c>
      <c r="AI85" s="14">
        <v>45.502305282430257</v>
      </c>
      <c r="AJ85" s="14">
        <v>53.579248444629521</v>
      </c>
      <c r="AK85" s="14">
        <v>67.201510234553083</v>
      </c>
      <c r="AL85" s="13">
        <v>113.79065229090784</v>
      </c>
      <c r="AM85" s="14">
        <v>21.630824123689131</v>
      </c>
    </row>
    <row r="86" spans="1:39" x14ac:dyDescent="0.25">
      <c r="A86" s="12" t="s">
        <v>15</v>
      </c>
      <c r="B86" s="12">
        <v>9</v>
      </c>
      <c r="C86" s="12" t="s">
        <v>6</v>
      </c>
      <c r="D86" s="13">
        <v>13.632730235716878</v>
      </c>
      <c r="E86" s="14">
        <v>25.850030059336099</v>
      </c>
      <c r="F86" s="13">
        <v>408.35476306918957</v>
      </c>
      <c r="G86" s="14">
        <v>31.919368375228096</v>
      </c>
      <c r="H86" s="15">
        <v>204.23944208564797</v>
      </c>
      <c r="I86" s="14">
        <v>17.906805004612991</v>
      </c>
      <c r="J86" s="16">
        <v>0.45047183144293113</v>
      </c>
      <c r="K86" s="15">
        <v>336.22758892909019</v>
      </c>
      <c r="L86" s="14">
        <v>26.640576408039088</v>
      </c>
      <c r="M86" s="14">
        <v>59.569345151516615</v>
      </c>
      <c r="N86" s="16">
        <v>7.7265551368451302</v>
      </c>
      <c r="O86" s="14">
        <v>32.773758559598747</v>
      </c>
      <c r="P86" s="16">
        <v>8.7054611321703756</v>
      </c>
      <c r="Q86" s="16">
        <v>2.2287377866249569</v>
      </c>
      <c r="R86" s="16">
        <v>2.2168024455867603</v>
      </c>
      <c r="S86" s="16">
        <v>7.2562571815531056</v>
      </c>
      <c r="T86" s="16">
        <v>1.0883535803906801</v>
      </c>
      <c r="U86" s="16">
        <v>6.1412897916705953</v>
      </c>
      <c r="V86" s="17">
        <v>1.1694620381198428</v>
      </c>
      <c r="W86" s="16">
        <v>3.0599280059730845</v>
      </c>
      <c r="X86" s="17">
        <v>0.41387657149877455</v>
      </c>
      <c r="Y86" s="16">
        <v>2.536564601785408</v>
      </c>
      <c r="Z86" s="17">
        <v>0.35172703670363648</v>
      </c>
      <c r="AA86" s="16">
        <v>4.9817858834061663</v>
      </c>
      <c r="AB86" s="16">
        <v>1.0950526981841839</v>
      </c>
      <c r="AC86" s="14">
        <v>12.306012430265985</v>
      </c>
      <c r="AD86" s="16">
        <v>2.9890068106268894</v>
      </c>
      <c r="AE86" s="16">
        <v>0.62874736384420382</v>
      </c>
      <c r="AF86" s="14">
        <v>27.430654479413974</v>
      </c>
      <c r="AG86" s="13">
        <v>336.15333758009621</v>
      </c>
      <c r="AH86" s="14">
        <v>98.263806883878914</v>
      </c>
      <c r="AI86" s="14">
        <v>44.901685079354671</v>
      </c>
      <c r="AJ86" s="14">
        <v>53.82129706034997</v>
      </c>
      <c r="AK86" s="14">
        <v>65.227902619687569</v>
      </c>
      <c r="AL86" s="13">
        <v>113.01202081241586</v>
      </c>
      <c r="AM86" s="14">
        <v>21.569263600623476</v>
      </c>
    </row>
    <row r="88" spans="1:39" x14ac:dyDescent="0.25">
      <c r="A88" s="5" t="s">
        <v>22</v>
      </c>
      <c r="D88" s="13">
        <f>AVERAGE(D75:D86)</f>
        <v>13.501279820279898</v>
      </c>
      <c r="E88" s="14">
        <f>AVERAGE(E75:E86)</f>
        <v>25.54505229287599</v>
      </c>
      <c r="F88" s="13">
        <f t="shared" ref="F88:AM88" si="12">AVERAGE(F75:F86)</f>
        <v>406.15473347163191</v>
      </c>
      <c r="G88" s="14">
        <f t="shared" si="12"/>
        <v>31.423021580853057</v>
      </c>
      <c r="H88" s="15">
        <f t="shared" si="12"/>
        <v>202.56011824044833</v>
      </c>
      <c r="I88" s="14">
        <f t="shared" si="12"/>
        <v>17.839010055577731</v>
      </c>
      <c r="J88" s="16">
        <f>AVERAGE(J76:J86)</f>
        <v>0.47850658280955505</v>
      </c>
      <c r="K88" s="15">
        <f t="shared" si="12"/>
        <v>335.68524479049029</v>
      </c>
      <c r="L88" s="14">
        <f t="shared" si="12"/>
        <v>26.607722646733738</v>
      </c>
      <c r="M88" s="14">
        <f t="shared" si="12"/>
        <v>59.679481679881484</v>
      </c>
      <c r="N88" s="16">
        <f t="shared" si="12"/>
        <v>7.7365667974526673</v>
      </c>
      <c r="O88" s="14">
        <f t="shared" si="12"/>
        <v>32.708408224057131</v>
      </c>
      <c r="P88" s="16">
        <f t="shared" si="12"/>
        <v>8.6132402023594743</v>
      </c>
      <c r="Q88" s="16">
        <f t="shared" si="12"/>
        <v>2.1691285468784405</v>
      </c>
      <c r="R88" s="16">
        <f t="shared" si="12"/>
        <v>2.1838663225293673</v>
      </c>
      <c r="S88" s="16">
        <f t="shared" si="12"/>
        <v>7.0715907163113298</v>
      </c>
      <c r="T88" s="16">
        <f t="shared" si="12"/>
        <v>1.0791294658759287</v>
      </c>
      <c r="U88" s="16">
        <f t="shared" si="12"/>
        <v>6.1567369393284528</v>
      </c>
      <c r="V88" s="17">
        <f t="shared" si="12"/>
        <v>1.1759196587392777</v>
      </c>
      <c r="W88" s="16">
        <f t="shared" si="12"/>
        <v>3.0223131625749762</v>
      </c>
      <c r="X88" s="17">
        <f t="shared" si="12"/>
        <v>0.43041821756073145</v>
      </c>
      <c r="Y88" s="16">
        <f t="shared" si="12"/>
        <v>2.498158834322473</v>
      </c>
      <c r="Z88" s="17">
        <f t="shared" si="12"/>
        <v>0.35929096357510198</v>
      </c>
      <c r="AA88" s="16">
        <f>AVERAGE(AA77:AA86)</f>
        <v>5.0382670449444156</v>
      </c>
      <c r="AB88" s="16">
        <f t="shared" si="12"/>
        <v>1.0840679689940729</v>
      </c>
      <c r="AC88" s="14">
        <f t="shared" si="12"/>
        <v>12.626900815619079</v>
      </c>
      <c r="AD88" s="16">
        <f>AVERAGE(AD76:AD86)</f>
        <v>2.9446007959656337</v>
      </c>
      <c r="AE88" s="16">
        <f t="shared" si="12"/>
        <v>0.62269594382089977</v>
      </c>
      <c r="AF88" s="14">
        <f t="shared" si="12"/>
        <v>27.902065635515331</v>
      </c>
      <c r="AG88" s="13">
        <f t="shared" si="12"/>
        <v>335.53632925343601</v>
      </c>
      <c r="AH88" s="14">
        <f>AVERAGE(AH76:AH86)</f>
        <v>96.8494221028417</v>
      </c>
      <c r="AI88" s="14">
        <f t="shared" si="12"/>
        <v>44.734729175899496</v>
      </c>
      <c r="AJ88" s="14">
        <f t="shared" si="12"/>
        <v>53.941149420133826</v>
      </c>
      <c r="AK88" s="14">
        <f t="shared" si="12"/>
        <v>65.195597807947053</v>
      </c>
      <c r="AL88" s="13">
        <f>AVERAGE(AL76:AL86)</f>
        <v>112.23178178005196</v>
      </c>
      <c r="AM88" s="14">
        <f t="shared" si="12"/>
        <v>21.557685511313029</v>
      </c>
    </row>
    <row r="89" spans="1:39" x14ac:dyDescent="0.25">
      <c r="A89" s="5" t="s">
        <v>23</v>
      </c>
      <c r="D89" s="13">
        <f>2*_xlfn.STDEV.P(D75:D86)</f>
        <v>0.26290083087395999</v>
      </c>
      <c r="E89" s="14">
        <f>2*_xlfn.STDEV.P(E75:E86)</f>
        <v>1.4047519602371032</v>
      </c>
      <c r="F89" s="13">
        <f t="shared" ref="F89:AM89" si="13">2*_xlfn.STDEV.P(F75:F86)</f>
        <v>13.301939198226579</v>
      </c>
      <c r="G89" s="14">
        <f t="shared" si="13"/>
        <v>1.6972270919938677</v>
      </c>
      <c r="H89" s="15">
        <f t="shared" si="13"/>
        <v>8.48565208866804</v>
      </c>
      <c r="I89" s="14">
        <f t="shared" si="13"/>
        <v>0.63084888144971762</v>
      </c>
      <c r="J89" s="16">
        <f>2*_xlfn.STDEV.P(J76:J86)</f>
        <v>3.789119515771075E-2</v>
      </c>
      <c r="K89" s="15">
        <f t="shared" si="13"/>
        <v>12.884297742604028</v>
      </c>
      <c r="L89" s="14">
        <f t="shared" si="13"/>
        <v>0.97832481538567917</v>
      </c>
      <c r="M89" s="14">
        <f t="shared" si="13"/>
        <v>1.9274219249160518</v>
      </c>
      <c r="N89" s="16">
        <f t="shared" si="13"/>
        <v>0.26355364928530051</v>
      </c>
      <c r="O89" s="14">
        <f t="shared" si="13"/>
        <v>1.1611814702604679</v>
      </c>
      <c r="P89" s="16">
        <f t="shared" si="13"/>
        <v>0.43194320143013376</v>
      </c>
      <c r="Q89" s="16">
        <f t="shared" si="13"/>
        <v>0.13945474687348827</v>
      </c>
      <c r="R89" s="16">
        <f t="shared" si="13"/>
        <v>0.117537459746518</v>
      </c>
      <c r="S89" s="16">
        <f t="shared" si="13"/>
        <v>0.5370510556118322</v>
      </c>
      <c r="T89" s="16">
        <f t="shared" si="13"/>
        <v>5.3284684500477984E-2</v>
      </c>
      <c r="U89" s="16">
        <f t="shared" si="13"/>
        <v>0.35355572593407986</v>
      </c>
      <c r="V89" s="17">
        <f t="shared" si="13"/>
        <v>7.2402400117589485E-2</v>
      </c>
      <c r="W89" s="16">
        <f t="shared" si="13"/>
        <v>0.26660374810420689</v>
      </c>
      <c r="X89" s="17">
        <f t="shared" si="13"/>
        <v>4.5608371119928583E-2</v>
      </c>
      <c r="Y89" s="16">
        <f t="shared" si="13"/>
        <v>0.11589716783317834</v>
      </c>
      <c r="Z89" s="17">
        <f t="shared" si="13"/>
        <v>1.5224156968297644E-2</v>
      </c>
      <c r="AA89" s="16">
        <f>2*_xlfn.STDEV.P(AA77:AA86)</f>
        <v>0.7175851334294856</v>
      </c>
      <c r="AB89" s="16">
        <f t="shared" si="13"/>
        <v>0.206914165005149</v>
      </c>
      <c r="AC89" s="14">
        <f t="shared" si="13"/>
        <v>1.0859636949560361</v>
      </c>
      <c r="AD89" s="16">
        <f>2*_xlfn.STDEV.P(AD76:AD86)</f>
        <v>0.17327311891010977</v>
      </c>
      <c r="AE89" s="16">
        <f t="shared" si="13"/>
        <v>2.2375568407509962E-2</v>
      </c>
      <c r="AF89" s="14">
        <f t="shared" si="13"/>
        <v>1.7105879129006041</v>
      </c>
      <c r="AG89" s="13">
        <f t="shared" si="13"/>
        <v>10.787929974959647</v>
      </c>
      <c r="AH89" s="14">
        <f>2*_xlfn.STDEV.P(AH76:AH86)</f>
        <v>3.8306359919693458</v>
      </c>
      <c r="AI89" s="14">
        <f t="shared" si="13"/>
        <v>2.0699567188839114</v>
      </c>
      <c r="AJ89" s="14">
        <f t="shared" si="13"/>
        <v>3.523496091214247</v>
      </c>
      <c r="AK89" s="14">
        <f t="shared" si="13"/>
        <v>4.5187301065488565</v>
      </c>
      <c r="AL89" s="13">
        <f>2*_xlfn.STDEV.P(AL76:AL86)</f>
        <v>6.1829577872809143</v>
      </c>
      <c r="AM89" s="14">
        <f t="shared" si="13"/>
        <v>0.98340032250838993</v>
      </c>
    </row>
    <row r="90" spans="1:39" s="13" customFormat="1" x14ac:dyDescent="0.25">
      <c r="A90" s="6" t="s">
        <v>24</v>
      </c>
      <c r="D90" s="13">
        <f>D89*100/D88</f>
        <v>1.9472289617985989</v>
      </c>
      <c r="E90" s="13">
        <f>E89*100/E88</f>
        <v>5.4991156178954501</v>
      </c>
      <c r="F90" s="13">
        <f t="shared" ref="F90:AM90" si="14">F89*100/F88</f>
        <v>3.2750915111901953</v>
      </c>
      <c r="G90" s="13">
        <f t="shared" si="14"/>
        <v>5.4012218004777637</v>
      </c>
      <c r="H90" s="13">
        <f t="shared" si="14"/>
        <v>4.189201784822802</v>
      </c>
      <c r="I90" s="13">
        <f t="shared" si="14"/>
        <v>3.5363446709447302</v>
      </c>
      <c r="J90" s="13">
        <f>J89*100/J88</f>
        <v>7.9186361314472018</v>
      </c>
      <c r="K90" s="13">
        <f t="shared" si="14"/>
        <v>3.8382079470443946</v>
      </c>
      <c r="L90" s="13">
        <f t="shared" si="14"/>
        <v>3.6768453594271611</v>
      </c>
      <c r="M90" s="13">
        <f t="shared" si="14"/>
        <v>3.2296224274444461</v>
      </c>
      <c r="N90" s="13">
        <f t="shared" si="14"/>
        <v>3.4065969594171652</v>
      </c>
      <c r="O90" s="13">
        <f t="shared" si="14"/>
        <v>3.55010082516463</v>
      </c>
      <c r="P90" s="13">
        <f t="shared" si="14"/>
        <v>5.0148746729692864</v>
      </c>
      <c r="Q90" s="13">
        <f t="shared" si="14"/>
        <v>6.4290678887692225</v>
      </c>
      <c r="R90" s="13">
        <f t="shared" si="14"/>
        <v>5.3820812443494894</v>
      </c>
      <c r="S90" s="13">
        <f t="shared" si="14"/>
        <v>7.594487254092213</v>
      </c>
      <c r="T90" s="13">
        <f t="shared" si="14"/>
        <v>4.9377471550391627</v>
      </c>
      <c r="U90" s="13">
        <f t="shared" si="14"/>
        <v>5.7425829529212269</v>
      </c>
      <c r="V90" s="13">
        <f t="shared" si="14"/>
        <v>6.1570873128537755</v>
      </c>
      <c r="W90" s="13">
        <f t="shared" si="14"/>
        <v>8.821182113274574</v>
      </c>
      <c r="X90" s="13">
        <f t="shared" si="14"/>
        <v>10.596291992100287</v>
      </c>
      <c r="Y90" s="13">
        <f t="shared" si="14"/>
        <v>4.6393034038050223</v>
      </c>
      <c r="Z90" s="13">
        <f t="shared" si="14"/>
        <v>4.2372780035463835</v>
      </c>
      <c r="AA90" s="13">
        <f t="shared" si="14"/>
        <v>14.242697479672842</v>
      </c>
      <c r="AB90" s="13">
        <f t="shared" si="14"/>
        <v>19.086825819339406</v>
      </c>
      <c r="AC90" s="13">
        <f t="shared" si="14"/>
        <v>8.6003977604126991</v>
      </c>
      <c r="AD90" s="13">
        <f>AD89*100/AD88</f>
        <v>5.8844349681460875</v>
      </c>
      <c r="AE90" s="13">
        <f t="shared" si="14"/>
        <v>3.5933377484703253</v>
      </c>
      <c r="AF90" s="13">
        <f t="shared" si="14"/>
        <v>6.1306855744876136</v>
      </c>
      <c r="AG90" s="13">
        <f t="shared" si="14"/>
        <v>3.2151302361096494</v>
      </c>
      <c r="AH90" s="13">
        <f>AH89*100/AH88</f>
        <v>3.9552491990109147</v>
      </c>
      <c r="AI90" s="13">
        <f t="shared" si="14"/>
        <v>4.6271806201055208</v>
      </c>
      <c r="AJ90" s="13">
        <f t="shared" si="14"/>
        <v>6.532111623670894</v>
      </c>
      <c r="AK90" s="13">
        <f t="shared" si="14"/>
        <v>6.931035619705666</v>
      </c>
      <c r="AL90" s="13">
        <f t="shared" si="14"/>
        <v>5.5090970571937152</v>
      </c>
      <c r="AM90" s="13">
        <f t="shared" si="14"/>
        <v>4.5617156906399883</v>
      </c>
    </row>
    <row r="91" spans="1:39" x14ac:dyDescent="0.25">
      <c r="A91" s="5" t="s">
        <v>27</v>
      </c>
      <c r="D91" s="13">
        <f>D62-D88</f>
        <v>-1.2798202798975922E-3</v>
      </c>
      <c r="E91" s="14">
        <f>E62-E88</f>
        <v>0.22494770712400936</v>
      </c>
      <c r="F91" s="13">
        <f t="shared" ref="F91:AM91" si="15">F62-F88</f>
        <v>1.3452665283680858</v>
      </c>
      <c r="G91" s="14">
        <f t="shared" si="15"/>
        <v>0.37697841914694408</v>
      </c>
      <c r="H91" s="15">
        <f t="shared" si="15"/>
        <v>1.0398817595516618</v>
      </c>
      <c r="I91" s="14">
        <f t="shared" si="15"/>
        <v>5.0989944422269673E-2</v>
      </c>
      <c r="J91" s="16">
        <f t="shared" si="15"/>
        <v>3.4934171904449363E-3</v>
      </c>
      <c r="K91" s="15">
        <f t="shared" si="15"/>
        <v>-0.68524479049028741</v>
      </c>
      <c r="L91" s="14">
        <f t="shared" si="15"/>
        <v>2.2773532662618834E-3</v>
      </c>
      <c r="M91" s="14">
        <f t="shared" si="15"/>
        <v>0.1205183201185136</v>
      </c>
      <c r="N91" s="16">
        <f t="shared" si="15"/>
        <v>3.4332025473329253E-3</v>
      </c>
      <c r="O91" s="14">
        <f t="shared" si="15"/>
        <v>6.1591775942872573E-2</v>
      </c>
      <c r="P91" s="16">
        <f t="shared" si="15"/>
        <v>8.6759797640524994E-2</v>
      </c>
      <c r="Q91" s="16">
        <f t="shared" si="15"/>
        <v>3.6871453121559483E-2</v>
      </c>
      <c r="R91" s="16">
        <f t="shared" si="15"/>
        <v>2.2133677470632662E-2</v>
      </c>
      <c r="S91" s="16">
        <f t="shared" si="15"/>
        <v>0.16840928368867036</v>
      </c>
      <c r="T91" s="16">
        <f t="shared" si="15"/>
        <v>2.8705341240713445E-3</v>
      </c>
      <c r="U91" s="16">
        <f t="shared" si="15"/>
        <v>-2.5736939328452557E-2</v>
      </c>
      <c r="V91" s="17">
        <f t="shared" si="15"/>
        <v>8.0341260722205377E-5</v>
      </c>
      <c r="W91" s="16">
        <f t="shared" si="15"/>
        <v>4.6686837425023775E-2</v>
      </c>
      <c r="X91" s="17">
        <f t="shared" si="15"/>
        <v>-8.4182175607314669E-3</v>
      </c>
      <c r="Y91" s="16">
        <f t="shared" si="15"/>
        <v>1.4841165677526913E-2</v>
      </c>
      <c r="Z91" s="17">
        <f t="shared" si="15"/>
        <v>-2.2909635751020008E-3</v>
      </c>
      <c r="AA91" s="16">
        <f t="shared" si="15"/>
        <v>0.1617329550555846</v>
      </c>
      <c r="AB91" s="16">
        <f t="shared" si="15"/>
        <v>3.1932031005927231E-2</v>
      </c>
      <c r="AC91" s="14">
        <f t="shared" si="15"/>
        <v>-0.29690081561907888</v>
      </c>
      <c r="AD91" s="16">
        <f t="shared" si="15"/>
        <v>4.739920403436626E-2</v>
      </c>
      <c r="AE91" s="16">
        <f t="shared" si="15"/>
        <v>1.3040561791002325E-3</v>
      </c>
      <c r="AF91" s="14">
        <f t="shared" si="15"/>
        <v>-0.30206563551532994</v>
      </c>
      <c r="AG91" s="13">
        <f t="shared" si="15"/>
        <v>0.46367074656399154</v>
      </c>
      <c r="AH91" s="14">
        <f t="shared" si="15"/>
        <v>0.15057789715829983</v>
      </c>
      <c r="AI91" s="14">
        <f t="shared" si="15"/>
        <v>0.46527082410050724</v>
      </c>
      <c r="AJ91" s="14">
        <f t="shared" si="15"/>
        <v>-0.2411494201338229</v>
      </c>
      <c r="AK91" s="14">
        <f t="shared" si="15"/>
        <v>1.0044021920529502</v>
      </c>
      <c r="AL91" s="13">
        <f t="shared" si="15"/>
        <v>1.1682182199480451</v>
      </c>
      <c r="AM91" s="14">
        <f t="shared" si="15"/>
        <v>4.2314488686972851E-2</v>
      </c>
    </row>
    <row r="92" spans="1:39" s="13" customFormat="1" ht="15.75" thickBot="1" x14ac:dyDescent="0.3">
      <c r="A92" s="6" t="s">
        <v>26</v>
      </c>
      <c r="D92" s="13">
        <f>D91*100/D62</f>
        <v>-9.4801502214636457E-3</v>
      </c>
      <c r="E92" s="13">
        <f>E91*100/E62</f>
        <v>0.87290534390380037</v>
      </c>
      <c r="F92" s="13">
        <f t="shared" ref="F92:AM92" si="16">F91*100/F62</f>
        <v>0.33012675542775111</v>
      </c>
      <c r="G92" s="13">
        <f t="shared" si="16"/>
        <v>1.1854667268771826</v>
      </c>
      <c r="H92" s="13">
        <f t="shared" si="16"/>
        <v>0.51074742610592427</v>
      </c>
      <c r="I92" s="13">
        <f t="shared" si="16"/>
        <v>0.2850192533385672</v>
      </c>
      <c r="J92" s="13">
        <f t="shared" si="16"/>
        <v>0.7247753507147171</v>
      </c>
      <c r="K92" s="13">
        <f t="shared" si="16"/>
        <v>-0.20455068372844401</v>
      </c>
      <c r="L92" s="13">
        <f t="shared" si="16"/>
        <v>8.558261053220155E-3</v>
      </c>
      <c r="M92" s="13">
        <f t="shared" si="16"/>
        <v>0.20153565237209634</v>
      </c>
      <c r="N92" s="13">
        <f t="shared" si="16"/>
        <v>4.4356622058564922E-2</v>
      </c>
      <c r="O92" s="13">
        <f t="shared" si="16"/>
        <v>0.18795171175731634</v>
      </c>
      <c r="P92" s="13">
        <f t="shared" si="16"/>
        <v>0.9972390533393678</v>
      </c>
      <c r="Q92" s="13">
        <f t="shared" si="16"/>
        <v>1.6714167326182903</v>
      </c>
      <c r="R92" s="13">
        <f t="shared" si="16"/>
        <v>1.0033398672090963</v>
      </c>
      <c r="S92" s="13">
        <f t="shared" si="16"/>
        <v>2.326095078572795</v>
      </c>
      <c r="T92" s="13">
        <f t="shared" si="16"/>
        <v>0.26529890240955123</v>
      </c>
      <c r="U92" s="13">
        <f t="shared" si="16"/>
        <v>-0.41978371111486801</v>
      </c>
      <c r="V92" s="13">
        <f t="shared" si="16"/>
        <v>6.8317398573303897E-3</v>
      </c>
      <c r="W92" s="13">
        <f t="shared" si="16"/>
        <v>1.5212394077883276</v>
      </c>
      <c r="X92" s="13">
        <f t="shared" si="16"/>
        <v>-1.9948382845335231</v>
      </c>
      <c r="Y92" s="13">
        <f t="shared" si="16"/>
        <v>0.59057563380528899</v>
      </c>
      <c r="Z92" s="13">
        <f t="shared" si="16"/>
        <v>-0.64172649162521034</v>
      </c>
      <c r="AA92" s="13">
        <f t="shared" si="16"/>
        <v>3.1102491356843194</v>
      </c>
      <c r="AB92" s="13">
        <f t="shared" si="16"/>
        <v>2.8612931008895366</v>
      </c>
      <c r="AC92" s="13">
        <f t="shared" si="16"/>
        <v>-2.4079547089949624</v>
      </c>
      <c r="AD92" s="13">
        <f t="shared" si="16"/>
        <v>1.5841979958010113</v>
      </c>
      <c r="AE92" s="13">
        <f t="shared" si="16"/>
        <v>0.20898336203529366</v>
      </c>
      <c r="AF92" s="13">
        <f t="shared" si="16"/>
        <v>-1.0944407083888765</v>
      </c>
      <c r="AG92" s="13">
        <f t="shared" si="16"/>
        <v>0.13799724600118796</v>
      </c>
      <c r="AH92" s="13">
        <f t="shared" si="16"/>
        <v>0.15523494552402045</v>
      </c>
      <c r="AI92" s="13">
        <f t="shared" si="16"/>
        <v>1.0293602303108567</v>
      </c>
      <c r="AJ92" s="13">
        <f t="shared" si="16"/>
        <v>-0.44906782147825491</v>
      </c>
      <c r="AK92" s="13">
        <f t="shared" si="16"/>
        <v>1.5172238550648793</v>
      </c>
      <c r="AL92" s="13">
        <f t="shared" si="16"/>
        <v>1.0301747971323147</v>
      </c>
      <c r="AM92" s="13">
        <f t="shared" si="16"/>
        <v>0.19590041058783725</v>
      </c>
    </row>
    <row r="93" spans="1:39" s="13" customFormat="1" ht="15.75" thickBot="1" x14ac:dyDescent="0.3">
      <c r="A93" s="6" t="s">
        <v>64</v>
      </c>
      <c r="D93" s="18">
        <f>ABS(D92)</f>
        <v>9.4801502214636457E-3</v>
      </c>
      <c r="E93" s="19">
        <f t="shared" ref="E93:AM93" si="17">ABS(E92)</f>
        <v>0.87290534390380037</v>
      </c>
      <c r="F93" s="19">
        <f t="shared" si="17"/>
        <v>0.33012675542775111</v>
      </c>
      <c r="G93" s="19">
        <f t="shared" si="17"/>
        <v>1.1854667268771826</v>
      </c>
      <c r="H93" s="19">
        <f t="shared" si="17"/>
        <v>0.51074742610592427</v>
      </c>
      <c r="I93" s="19">
        <f t="shared" si="17"/>
        <v>0.2850192533385672</v>
      </c>
      <c r="J93" s="19">
        <f t="shared" si="17"/>
        <v>0.7247753507147171</v>
      </c>
      <c r="K93" s="19">
        <f t="shared" si="17"/>
        <v>0.20455068372844401</v>
      </c>
      <c r="L93" s="19">
        <f t="shared" si="17"/>
        <v>8.558261053220155E-3</v>
      </c>
      <c r="M93" s="19">
        <f t="shared" si="17"/>
        <v>0.20153565237209634</v>
      </c>
      <c r="N93" s="19">
        <f t="shared" si="17"/>
        <v>4.4356622058564922E-2</v>
      </c>
      <c r="O93" s="19">
        <f t="shared" si="17"/>
        <v>0.18795171175731634</v>
      </c>
      <c r="P93" s="19">
        <f t="shared" si="17"/>
        <v>0.9972390533393678</v>
      </c>
      <c r="Q93" s="19">
        <f t="shared" si="17"/>
        <v>1.6714167326182903</v>
      </c>
      <c r="R93" s="19">
        <f t="shared" si="17"/>
        <v>1.0033398672090963</v>
      </c>
      <c r="S93" s="19">
        <f t="shared" si="17"/>
        <v>2.326095078572795</v>
      </c>
      <c r="T93" s="19">
        <f t="shared" si="17"/>
        <v>0.26529890240955123</v>
      </c>
      <c r="U93" s="19">
        <f t="shared" si="17"/>
        <v>0.41978371111486801</v>
      </c>
      <c r="V93" s="19">
        <f t="shared" si="17"/>
        <v>6.8317398573303897E-3</v>
      </c>
      <c r="W93" s="19">
        <f t="shared" si="17"/>
        <v>1.5212394077883276</v>
      </c>
      <c r="X93" s="19">
        <f t="shared" si="17"/>
        <v>1.9948382845335231</v>
      </c>
      <c r="Y93" s="19">
        <f t="shared" si="17"/>
        <v>0.59057563380528899</v>
      </c>
      <c r="Z93" s="19">
        <f t="shared" si="17"/>
        <v>0.64172649162521034</v>
      </c>
      <c r="AA93" s="19">
        <f t="shared" si="17"/>
        <v>3.1102491356843194</v>
      </c>
      <c r="AB93" s="19">
        <f t="shared" si="17"/>
        <v>2.8612931008895366</v>
      </c>
      <c r="AC93" s="19">
        <f t="shared" si="17"/>
        <v>2.4079547089949624</v>
      </c>
      <c r="AD93" s="19">
        <f t="shared" si="17"/>
        <v>1.5841979958010113</v>
      </c>
      <c r="AE93" s="19">
        <f t="shared" si="17"/>
        <v>0.20898336203529366</v>
      </c>
      <c r="AF93" s="19">
        <f t="shared" si="17"/>
        <v>1.0944407083888765</v>
      </c>
      <c r="AG93" s="19">
        <f t="shared" si="17"/>
        <v>0.13799724600118796</v>
      </c>
      <c r="AH93" s="19">
        <f t="shared" si="17"/>
        <v>0.15523494552402045</v>
      </c>
      <c r="AI93" s="19">
        <f t="shared" si="17"/>
        <v>1.0293602303108567</v>
      </c>
      <c r="AJ93" s="19">
        <f t="shared" si="17"/>
        <v>0.44906782147825491</v>
      </c>
      <c r="AK93" s="19">
        <f t="shared" si="17"/>
        <v>1.5172238550648793</v>
      </c>
      <c r="AL93" s="19">
        <f t="shared" si="17"/>
        <v>1.0301747971323147</v>
      </c>
      <c r="AM93" s="20">
        <f t="shared" si="17"/>
        <v>0.19590041058783725</v>
      </c>
    </row>
    <row r="94" spans="1:39" ht="15.75" thickBot="1" x14ac:dyDescent="0.3"/>
    <row r="95" spans="1:39" ht="15.75" thickBot="1" x14ac:dyDescent="0.3">
      <c r="A95" s="28" t="s">
        <v>65</v>
      </c>
      <c r="D95" s="29">
        <f>AVERAGE(D93,D38,)</f>
        <v>2.1344795763914051</v>
      </c>
      <c r="E95" s="30">
        <f t="shared" ref="E95:AM95" si="18">AVERAGE(E93,E38,)</f>
        <v>0.89380007898779146</v>
      </c>
      <c r="F95" s="30">
        <f t="shared" si="18"/>
        <v>0.39022256535086108</v>
      </c>
      <c r="G95" s="30">
        <f t="shared" si="18"/>
        <v>1.2429316480128325</v>
      </c>
      <c r="H95" s="30">
        <f t="shared" si="18"/>
        <v>0.39343197767597848</v>
      </c>
      <c r="I95" s="30">
        <f t="shared" si="18"/>
        <v>0.31901617461504667</v>
      </c>
      <c r="J95" s="30">
        <f t="shared" si="18"/>
        <v>1.1294437853320176</v>
      </c>
      <c r="K95" s="30">
        <f t="shared" si="18"/>
        <v>0.5915717004096338</v>
      </c>
      <c r="L95" s="30">
        <f t="shared" si="18"/>
        <v>1.4707583636897386</v>
      </c>
      <c r="M95" s="30">
        <f t="shared" si="18"/>
        <v>1.0463207024972816</v>
      </c>
      <c r="N95" s="30">
        <f t="shared" si="18"/>
        <v>0.94084696498468234</v>
      </c>
      <c r="O95" s="30">
        <f t="shared" si="18"/>
        <v>1.0400990093484168</v>
      </c>
      <c r="P95" s="30">
        <f t="shared" si="18"/>
        <v>0.8453128851220727</v>
      </c>
      <c r="Q95" s="30">
        <f t="shared" si="18"/>
        <v>1.6316248316553636</v>
      </c>
      <c r="R95" s="30">
        <f t="shared" si="18"/>
        <v>2.420968319507645</v>
      </c>
      <c r="S95" s="30">
        <f t="shared" si="18"/>
        <v>3.5053452427713303</v>
      </c>
      <c r="T95" s="30">
        <f t="shared" si="18"/>
        <v>0.41893217347760309</v>
      </c>
      <c r="U95" s="30">
        <f t="shared" si="18"/>
        <v>0.94924275448708306</v>
      </c>
      <c r="V95" s="30">
        <f t="shared" si="18"/>
        <v>0.57821830341833402</v>
      </c>
      <c r="W95" s="30">
        <f t="shared" si="18"/>
        <v>0.86998385977823389</v>
      </c>
      <c r="X95" s="30">
        <f t="shared" si="18"/>
        <v>1.1055399649251945</v>
      </c>
      <c r="Y95" s="30">
        <f t="shared" si="18"/>
        <v>0.78277544053811088</v>
      </c>
      <c r="Z95" s="30">
        <f t="shared" si="18"/>
        <v>0.99700087167380003</v>
      </c>
      <c r="AA95" s="30">
        <f t="shared" si="18"/>
        <v>2.8050814655158582</v>
      </c>
      <c r="AB95" s="30">
        <f t="shared" si="18"/>
        <v>1.9348061903213629</v>
      </c>
      <c r="AC95" s="30">
        <f t="shared" si="18"/>
        <v>3.4789849681571199</v>
      </c>
      <c r="AD95" s="30">
        <f t="shared" si="18"/>
        <v>0.55434385907763317</v>
      </c>
      <c r="AE95" s="30">
        <f t="shared" si="18"/>
        <v>0.60546240069494817</v>
      </c>
      <c r="AF95" s="30">
        <f t="shared" si="18"/>
        <v>2.1405944643732724</v>
      </c>
      <c r="AG95" s="30">
        <f t="shared" si="18"/>
        <v>0.44982138200598415</v>
      </c>
      <c r="AH95" s="30">
        <f t="shared" si="18"/>
        <v>1.2969396088585219</v>
      </c>
      <c r="AI95" s="30">
        <f t="shared" si="18"/>
        <v>0.60518747598422762</v>
      </c>
      <c r="AJ95" s="30">
        <f t="shared" si="18"/>
        <v>0.89477650680647258</v>
      </c>
      <c r="AK95" s="30">
        <f t="shared" si="18"/>
        <v>1.4174958713609425</v>
      </c>
      <c r="AL95" s="30">
        <f t="shared" si="18"/>
        <v>1.0528692624089342</v>
      </c>
      <c r="AM95" s="31">
        <f t="shared" si="18"/>
        <v>0.82255115685151858</v>
      </c>
    </row>
    <row r="96" spans="1:39" ht="15.75" thickBot="1" x14ac:dyDescent="0.3">
      <c r="A96" s="32" t="s">
        <v>66</v>
      </c>
      <c r="D96" s="33">
        <f>2*_xlfn.STDEV.P(D38,D59,D93)</f>
        <v>6.6073678821943327</v>
      </c>
      <c r="E96" s="33">
        <f t="shared" ref="E96:AM96" si="19">2*_xlfn.STDEV.P(E38,E59,E93)</f>
        <v>1.2535648879998107</v>
      </c>
      <c r="F96" s="33">
        <f t="shared" si="19"/>
        <v>0.48971179646633645</v>
      </c>
      <c r="G96" s="33">
        <f t="shared" si="19"/>
        <v>1.3293419796150219</v>
      </c>
      <c r="H96" s="33">
        <f t="shared" si="19"/>
        <v>1.0592639355736129</v>
      </c>
      <c r="I96" s="33">
        <f t="shared" si="19"/>
        <v>0.47159319811525902</v>
      </c>
      <c r="J96" s="33">
        <f t="shared" si="19"/>
        <v>3.4722997076412323</v>
      </c>
      <c r="K96" s="33">
        <f t="shared" si="19"/>
        <v>1.1421226394907762</v>
      </c>
      <c r="L96" s="33">
        <f t="shared" si="19"/>
        <v>3.7539832310438008</v>
      </c>
      <c r="M96" s="33">
        <f t="shared" si="19"/>
        <v>2.4565407198401403</v>
      </c>
      <c r="N96" s="33">
        <f t="shared" si="19"/>
        <v>2.4107383637081528</v>
      </c>
      <c r="O96" s="33">
        <f t="shared" si="19"/>
        <v>2.5762422237907932</v>
      </c>
      <c r="P96" s="33">
        <f t="shared" si="19"/>
        <v>1.1601979266166786</v>
      </c>
      <c r="Q96" s="33">
        <f t="shared" si="19"/>
        <v>2.4368102619045064</v>
      </c>
      <c r="R96" s="33">
        <f t="shared" si="19"/>
        <v>4.9529060837048773</v>
      </c>
      <c r="S96" s="33">
        <f t="shared" si="19"/>
        <v>5.9744841807345042</v>
      </c>
      <c r="T96" s="33">
        <f t="shared" si="19"/>
        <v>0.62954537811778677</v>
      </c>
      <c r="U96" s="33">
        <f t="shared" si="19"/>
        <v>1.9655943670786777</v>
      </c>
      <c r="V96" s="33">
        <f t="shared" si="19"/>
        <v>1.4365428821019655</v>
      </c>
      <c r="W96" s="33">
        <f t="shared" si="19"/>
        <v>0.54064549702303266</v>
      </c>
      <c r="X96" s="33">
        <f t="shared" si="19"/>
        <v>1.3026543116359026</v>
      </c>
      <c r="Y96" s="33">
        <f t="shared" si="19"/>
        <v>1.106016122224861</v>
      </c>
      <c r="Z96" s="33">
        <f t="shared" si="19"/>
        <v>1.542546175161577</v>
      </c>
      <c r="AA96" s="33">
        <f t="shared" si="19"/>
        <v>1.8403443554911216</v>
      </c>
      <c r="AB96" s="33">
        <f t="shared" si="19"/>
        <v>3.6293173513661694</v>
      </c>
      <c r="AC96" s="33">
        <f t="shared" si="19"/>
        <v>8.9240509474057923</v>
      </c>
      <c r="AD96" s="33">
        <f t="shared" si="19"/>
        <v>1.248960091025759</v>
      </c>
      <c r="AE96" s="33">
        <f t="shared" si="19"/>
        <v>1.2292013670079605</v>
      </c>
      <c r="AF96" s="33">
        <f t="shared" si="19"/>
        <v>3.8109740628945743</v>
      </c>
      <c r="AG96" s="33">
        <f t="shared" si="19"/>
        <v>1.0454923221348498</v>
      </c>
      <c r="AH96" s="33">
        <f t="shared" si="19"/>
        <v>3.2231949592573796</v>
      </c>
      <c r="AI96" s="33">
        <f t="shared" si="19"/>
        <v>0.75571263289605217</v>
      </c>
      <c r="AJ96" s="33">
        <f t="shared" si="19"/>
        <v>1.7653283710663963</v>
      </c>
      <c r="AK96" s="33">
        <f t="shared" si="19"/>
        <v>1.5817350614922117</v>
      </c>
      <c r="AL96" s="33">
        <f t="shared" si="19"/>
        <v>1.2798183417014819</v>
      </c>
      <c r="AM96" s="33">
        <f t="shared" si="19"/>
        <v>1.8836985248879135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 page</vt:lpstr>
      <vt:lpstr>Ext. reprod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Pure</dc:creator>
  <cp:lastModifiedBy>Priyanga Ramu</cp:lastModifiedBy>
  <dcterms:created xsi:type="dcterms:W3CDTF">2019-02-21T04:14:55Z</dcterms:created>
  <dcterms:modified xsi:type="dcterms:W3CDTF">2023-03-11T17:55:03Z</dcterms:modified>
</cp:coreProperties>
</file>