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0\2004\Stage200\Contents\PRE\ESM\"/>
    </mc:Choice>
  </mc:AlternateContent>
  <bookViews>
    <workbookView xWindow="-105" yWindow="-105" windowWidth="38625" windowHeight="21225" firstSheet="1" activeTab="1"/>
  </bookViews>
  <sheets>
    <sheet name="Information page" sheetId="4" r:id="rId1"/>
    <sheet name="Unit names, ages &amp; cmp. ranges " sheetId="5" r:id="rId2"/>
    <sheet name="WR XRF data" sheetId="1" r:id="rId3"/>
    <sheet name="WR trace elements &amp; isotopes" sheetId="2" r:id="rId4"/>
    <sheet name="GM oxides, traces &amp; isotope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C40" i="3" l="1"/>
  <c r="BB40" i="3"/>
  <c r="BA40" i="3"/>
  <c r="AR40" i="3"/>
  <c r="AQ40" i="3"/>
  <c r="AP40" i="3"/>
  <c r="BC39" i="3"/>
  <c r="BB39" i="3"/>
  <c r="BA39" i="3"/>
  <c r="AT39" i="3"/>
  <c r="AR39" i="3"/>
  <c r="AQ39" i="3"/>
  <c r="AP39" i="3"/>
  <c r="BC38" i="3"/>
  <c r="BB38" i="3"/>
  <c r="BA38" i="3"/>
  <c r="AT38" i="3"/>
  <c r="AS38" i="3"/>
  <c r="AR38" i="3"/>
  <c r="AQ38" i="3"/>
  <c r="AP38" i="3"/>
  <c r="BC37" i="3"/>
  <c r="BB37" i="3"/>
  <c r="BA37" i="3"/>
  <c r="AT37" i="3"/>
  <c r="AR37" i="3"/>
  <c r="AQ37" i="3"/>
  <c r="AP37" i="3"/>
  <c r="BC36" i="3"/>
  <c r="BB36" i="3"/>
  <c r="BA36" i="3"/>
  <c r="AT36" i="3"/>
  <c r="AR36" i="3"/>
  <c r="AQ36" i="3"/>
  <c r="AP36" i="3"/>
  <c r="BC35" i="3"/>
  <c r="BB35" i="3"/>
  <c r="BA35" i="3"/>
  <c r="AT35" i="3"/>
  <c r="AS35" i="3"/>
  <c r="AR35" i="3"/>
  <c r="AQ35" i="3"/>
  <c r="AP35" i="3"/>
  <c r="BC34" i="3"/>
  <c r="BB34" i="3"/>
  <c r="BA34" i="3"/>
  <c r="AT34" i="3"/>
  <c r="AR34" i="3"/>
  <c r="AQ34" i="3"/>
  <c r="AP34" i="3"/>
  <c r="BC33" i="3"/>
  <c r="BB33" i="3"/>
  <c r="BA33" i="3"/>
  <c r="AT33" i="3"/>
  <c r="AR33" i="3"/>
  <c r="AQ33" i="3"/>
  <c r="AP33" i="3"/>
  <c r="BC32" i="3"/>
  <c r="BB32" i="3"/>
  <c r="BA32" i="3"/>
  <c r="AT32" i="3"/>
  <c r="AR32" i="3"/>
  <c r="AQ32" i="3"/>
  <c r="AP32" i="3"/>
  <c r="BC31" i="3"/>
  <c r="BB31" i="3"/>
  <c r="BA31" i="3"/>
  <c r="AT31" i="3"/>
  <c r="AR31" i="3"/>
  <c r="AQ31" i="3"/>
  <c r="AP31" i="3"/>
  <c r="BC30" i="3"/>
  <c r="BB30" i="3"/>
  <c r="BA30" i="3"/>
  <c r="AT30" i="3"/>
  <c r="AR30" i="3"/>
  <c r="AQ30" i="3"/>
  <c r="AP30" i="3"/>
  <c r="BC29" i="3"/>
  <c r="BB29" i="3"/>
  <c r="BA29" i="3"/>
  <c r="AT29" i="3"/>
  <c r="AR29" i="3"/>
  <c r="AQ29" i="3"/>
  <c r="AP29" i="3"/>
  <c r="BC28" i="3"/>
  <c r="BB28" i="3"/>
  <c r="BA28" i="3"/>
  <c r="AT28" i="3"/>
  <c r="AR28" i="3"/>
  <c r="AQ28" i="3"/>
  <c r="AP28" i="3"/>
  <c r="BC27" i="3"/>
  <c r="BB27" i="3"/>
  <c r="BA27" i="3"/>
  <c r="AT27" i="3"/>
  <c r="AR27" i="3"/>
  <c r="AQ27" i="3"/>
  <c r="AP27" i="3"/>
  <c r="BC26" i="3"/>
  <c r="BB26" i="3"/>
  <c r="BA26" i="3"/>
  <c r="AT26" i="3"/>
  <c r="AR26" i="3"/>
  <c r="AQ26" i="3"/>
  <c r="AP26" i="3"/>
  <c r="BC25" i="3"/>
  <c r="BB25" i="3"/>
  <c r="BA25" i="3"/>
  <c r="AT25" i="3"/>
  <c r="AR25" i="3"/>
  <c r="AQ25" i="3"/>
  <c r="AP25" i="3"/>
  <c r="BC24" i="3"/>
  <c r="BB24" i="3"/>
  <c r="BA24" i="3"/>
  <c r="AT24" i="3"/>
  <c r="AS24" i="3"/>
  <c r="AR24" i="3"/>
  <c r="AQ24" i="3"/>
  <c r="AP24" i="3"/>
  <c r="BC23" i="3"/>
  <c r="BB23" i="3"/>
  <c r="BA23" i="3"/>
  <c r="AT23" i="3"/>
  <c r="AS23" i="3"/>
  <c r="AR23" i="3"/>
  <c r="AQ23" i="3"/>
  <c r="AP23" i="3"/>
  <c r="BC22" i="3"/>
  <c r="BB22" i="3"/>
  <c r="BA22" i="3"/>
  <c r="AT22" i="3"/>
  <c r="AS22" i="3"/>
  <c r="AR22" i="3"/>
  <c r="AQ22" i="3"/>
  <c r="AP22" i="3"/>
  <c r="BC21" i="3"/>
  <c r="BB21" i="3"/>
  <c r="BA21" i="3"/>
  <c r="AT21" i="3"/>
  <c r="AS21" i="3"/>
  <c r="AR21" i="3"/>
  <c r="AQ21" i="3"/>
  <c r="AP21" i="3"/>
  <c r="BC20" i="3"/>
  <c r="BB20" i="3"/>
  <c r="BA20" i="3"/>
  <c r="AT20" i="3"/>
  <c r="AS20" i="3"/>
  <c r="AR20" i="3"/>
  <c r="AQ20" i="3"/>
  <c r="AP20" i="3"/>
  <c r="BC19" i="3"/>
  <c r="BB19" i="3"/>
  <c r="BA19" i="3"/>
  <c r="AT19" i="3"/>
  <c r="AR19" i="3"/>
  <c r="AQ19" i="3"/>
  <c r="AP19" i="3"/>
  <c r="BC18" i="3"/>
  <c r="BB18" i="3"/>
  <c r="BA18" i="3"/>
  <c r="AT18" i="3"/>
  <c r="AR18" i="3"/>
  <c r="AQ18" i="3"/>
  <c r="AP18" i="3"/>
  <c r="BC17" i="3"/>
  <c r="BB17" i="3"/>
  <c r="BA17" i="3"/>
  <c r="AT17" i="3"/>
  <c r="AS17" i="3"/>
  <c r="AR17" i="3"/>
  <c r="AQ17" i="3"/>
  <c r="AP17" i="3"/>
  <c r="AT16" i="3"/>
  <c r="AR16" i="3"/>
  <c r="AQ16" i="3"/>
  <c r="AP16" i="3"/>
  <c r="BC15" i="3"/>
  <c r="BB15" i="3"/>
  <c r="BA15" i="3"/>
  <c r="AT15" i="3"/>
  <c r="AR15" i="3"/>
  <c r="AQ15" i="3"/>
  <c r="AP15" i="3"/>
  <c r="BC14" i="3"/>
  <c r="BB14" i="3"/>
  <c r="BA14" i="3"/>
  <c r="AT14" i="3"/>
  <c r="AS14" i="3"/>
  <c r="AR14" i="3"/>
  <c r="AQ14" i="3"/>
  <c r="AP14" i="3"/>
  <c r="BC13" i="3"/>
  <c r="BB13" i="3"/>
  <c r="BA13" i="3"/>
  <c r="AT13" i="3"/>
  <c r="AS13" i="3"/>
  <c r="AR13" i="3"/>
  <c r="AQ13" i="3"/>
  <c r="AP13" i="3"/>
  <c r="AT12" i="3"/>
  <c r="AS12" i="3"/>
  <c r="AR12" i="3"/>
  <c r="AQ12" i="3"/>
  <c r="AP12" i="3"/>
  <c r="BC11" i="3"/>
  <c r="BB11" i="3"/>
  <c r="BA11" i="3"/>
  <c r="AT11" i="3"/>
  <c r="AS11" i="3"/>
  <c r="AR11" i="3"/>
  <c r="AQ11" i="3"/>
  <c r="AP11" i="3"/>
  <c r="BC10" i="3"/>
  <c r="BB10" i="3"/>
  <c r="BA10" i="3"/>
  <c r="AT10" i="3"/>
  <c r="AS10" i="3"/>
  <c r="AR10" i="3"/>
  <c r="AQ10" i="3"/>
  <c r="AP10" i="3"/>
  <c r="BC9" i="3"/>
  <c r="BB9" i="3"/>
  <c r="BA9" i="3"/>
  <c r="AT9" i="3"/>
  <c r="AR9" i="3"/>
  <c r="AQ9" i="3"/>
  <c r="AP9" i="3"/>
  <c r="BC8" i="3"/>
  <c r="BB8" i="3"/>
  <c r="BA8" i="3"/>
  <c r="AT8" i="3"/>
  <c r="AS8" i="3"/>
  <c r="AR8" i="3"/>
  <c r="AQ8" i="3"/>
  <c r="AP8" i="3"/>
  <c r="BC7" i="3"/>
  <c r="BB7" i="3"/>
  <c r="BA7" i="3"/>
  <c r="AT7" i="3"/>
  <c r="AS7" i="3"/>
  <c r="AR7" i="3"/>
  <c r="AQ7" i="3"/>
  <c r="AP7" i="3"/>
  <c r="BC6" i="3"/>
  <c r="BB6" i="3"/>
  <c r="BA6" i="3"/>
  <c r="AT6" i="3"/>
  <c r="AR6" i="3"/>
  <c r="AQ6" i="3"/>
  <c r="AP6" i="3"/>
  <c r="BC5" i="3"/>
  <c r="BB5" i="3"/>
  <c r="BA5" i="3"/>
  <c r="AT5" i="3"/>
  <c r="AS5" i="3"/>
  <c r="AR5" i="3"/>
  <c r="AQ5" i="3"/>
  <c r="AP5" i="3"/>
  <c r="BC4" i="3"/>
  <c r="BB4" i="3"/>
  <c r="BA4" i="3"/>
  <c r="AT4" i="3"/>
  <c r="AS4" i="3"/>
  <c r="AR4" i="3"/>
  <c r="AQ4" i="3"/>
  <c r="AP4" i="3"/>
  <c r="AY80" i="2" l="1"/>
  <c r="AZ80" i="2" s="1"/>
  <c r="AX80" i="2"/>
  <c r="AV80" i="2"/>
  <c r="AW80" i="2" s="1"/>
  <c r="AY79" i="2"/>
  <c r="AZ79" i="2" s="1"/>
  <c r="AX79" i="2"/>
  <c r="AV79" i="2"/>
  <c r="AW79" i="2" s="1"/>
  <c r="AY78" i="2"/>
  <c r="AZ78" i="2" s="1"/>
  <c r="AX78" i="2"/>
  <c r="AV78" i="2"/>
  <c r="AW78" i="2" s="1"/>
  <c r="AY77" i="2"/>
  <c r="AZ77" i="2" s="1"/>
  <c r="AX77" i="2"/>
  <c r="AV77" i="2"/>
  <c r="AW77" i="2" s="1"/>
  <c r="AY76" i="2"/>
  <c r="AZ76" i="2" s="1"/>
  <c r="AX76" i="2"/>
  <c r="AV76" i="2"/>
  <c r="AW76" i="2" s="1"/>
  <c r="AY75" i="2"/>
  <c r="AZ75" i="2" s="1"/>
  <c r="AX75" i="2"/>
  <c r="AV75" i="2"/>
  <c r="AW75" i="2" s="1"/>
  <c r="AY74" i="2"/>
  <c r="AZ74" i="2" s="1"/>
  <c r="AX74" i="2"/>
  <c r="AV74" i="2"/>
  <c r="AW74" i="2" s="1"/>
  <c r="AY73" i="2"/>
  <c r="AZ73" i="2" s="1"/>
  <c r="AX73" i="2"/>
  <c r="AV73" i="2"/>
  <c r="AW73" i="2" s="1"/>
  <c r="AY72" i="2"/>
  <c r="AZ72" i="2" s="1"/>
  <c r="AX72" i="2"/>
  <c r="AV72" i="2"/>
  <c r="AW72" i="2" s="1"/>
  <c r="AY71" i="2"/>
  <c r="AZ71" i="2" s="1"/>
  <c r="AX71" i="2"/>
  <c r="AV71" i="2"/>
  <c r="AW71" i="2" s="1"/>
  <c r="AY70" i="2"/>
  <c r="AZ70" i="2" s="1"/>
  <c r="AX70" i="2"/>
  <c r="AV70" i="2"/>
  <c r="AW70" i="2" s="1"/>
  <c r="AY69" i="2"/>
  <c r="AZ69" i="2" s="1"/>
  <c r="AX69" i="2"/>
  <c r="AV69" i="2"/>
  <c r="AW69" i="2" s="1"/>
  <c r="AY68" i="2"/>
  <c r="AZ68" i="2" s="1"/>
  <c r="AX68" i="2"/>
  <c r="AV68" i="2"/>
  <c r="AW68" i="2" s="1"/>
  <c r="AY67" i="2"/>
  <c r="AZ67" i="2" s="1"/>
  <c r="AX67" i="2"/>
  <c r="AV67" i="2"/>
  <c r="AW67" i="2" s="1"/>
  <c r="AY66" i="2"/>
  <c r="AZ66" i="2" s="1"/>
  <c r="AX66" i="2"/>
  <c r="AV66" i="2"/>
  <c r="AW66" i="2" s="1"/>
  <c r="AY65" i="2"/>
  <c r="AZ65" i="2" s="1"/>
  <c r="AX65" i="2"/>
  <c r="AV65" i="2"/>
  <c r="AW65" i="2" s="1"/>
  <c r="AY64" i="2"/>
  <c r="AZ64" i="2" s="1"/>
  <c r="AX64" i="2"/>
  <c r="AW64" i="2"/>
  <c r="AV64" i="2"/>
  <c r="AY63" i="2"/>
  <c r="AZ63" i="2" s="1"/>
  <c r="AX63" i="2"/>
  <c r="AV63" i="2"/>
  <c r="AW63" i="2" s="1"/>
  <c r="AY62" i="2"/>
  <c r="AZ62" i="2" s="1"/>
  <c r="AX62" i="2"/>
  <c r="AV62" i="2"/>
  <c r="AW62" i="2" s="1"/>
  <c r="AY61" i="2"/>
  <c r="AZ61" i="2" s="1"/>
  <c r="AX61" i="2"/>
  <c r="AV61" i="2"/>
  <c r="AW61" i="2" s="1"/>
  <c r="AY60" i="2"/>
  <c r="AZ60" i="2" s="1"/>
  <c r="AX60" i="2"/>
  <c r="AV60" i="2"/>
  <c r="AW60" i="2" s="1"/>
  <c r="AY59" i="2"/>
  <c r="AZ59" i="2" s="1"/>
  <c r="AX59" i="2"/>
  <c r="AV59" i="2"/>
  <c r="AW59" i="2" s="1"/>
  <c r="AY58" i="2"/>
  <c r="AZ58" i="2" s="1"/>
  <c r="AX58" i="2"/>
  <c r="AV58" i="2"/>
  <c r="AW58" i="2" s="1"/>
  <c r="AY57" i="2"/>
  <c r="AZ57" i="2" s="1"/>
  <c r="AX57" i="2"/>
  <c r="AV57" i="2"/>
  <c r="AW57" i="2" s="1"/>
  <c r="AY56" i="2"/>
  <c r="AZ56" i="2" s="1"/>
  <c r="AX56" i="2"/>
  <c r="AV56" i="2"/>
  <c r="AW56" i="2" s="1"/>
  <c r="AY55" i="2"/>
  <c r="AZ55" i="2" s="1"/>
  <c r="AX55" i="2"/>
  <c r="AV55" i="2"/>
  <c r="AW55" i="2" s="1"/>
  <c r="AY54" i="2"/>
  <c r="AZ54" i="2" s="1"/>
  <c r="AX54" i="2"/>
  <c r="AV54" i="2"/>
  <c r="AW54" i="2" s="1"/>
  <c r="AY53" i="2"/>
  <c r="AZ53" i="2" s="1"/>
  <c r="AX53" i="2"/>
  <c r="AV53" i="2"/>
  <c r="AW53" i="2" s="1"/>
  <c r="AY52" i="2"/>
  <c r="AZ52" i="2" s="1"/>
  <c r="AX52" i="2"/>
  <c r="AV52" i="2"/>
  <c r="AW52" i="2" s="1"/>
  <c r="AZ51" i="2"/>
  <c r="AY51" i="2"/>
  <c r="AX51" i="2"/>
  <c r="AW51" i="2"/>
  <c r="AV51" i="2"/>
  <c r="AY50" i="2"/>
  <c r="AZ50" i="2" s="1"/>
  <c r="AX50" i="2"/>
  <c r="AV50" i="2"/>
  <c r="AW50" i="2" s="1"/>
  <c r="AY49" i="2"/>
  <c r="AZ49" i="2" s="1"/>
  <c r="AX49" i="2"/>
  <c r="AW49" i="2"/>
  <c r="AV49" i="2"/>
  <c r="AY48" i="2"/>
  <c r="AZ48" i="2" s="1"/>
  <c r="AX48" i="2"/>
  <c r="AV48" i="2"/>
  <c r="AW48" i="2" s="1"/>
  <c r="AY47" i="2"/>
  <c r="AZ47" i="2" s="1"/>
  <c r="AX47" i="2"/>
  <c r="AW47" i="2"/>
  <c r="AV47" i="2"/>
  <c r="AY46" i="2"/>
  <c r="AZ46" i="2" s="1"/>
  <c r="AX46" i="2"/>
  <c r="AV46" i="2"/>
  <c r="AW46" i="2" s="1"/>
  <c r="AY45" i="2"/>
  <c r="AZ45" i="2" s="1"/>
  <c r="AX45" i="2"/>
  <c r="AW45" i="2"/>
  <c r="AV45" i="2"/>
  <c r="AY44" i="2"/>
  <c r="AZ44" i="2" s="1"/>
  <c r="AX44" i="2"/>
  <c r="AV44" i="2"/>
  <c r="AW44" i="2" s="1"/>
  <c r="AY43" i="2"/>
  <c r="AZ43" i="2" s="1"/>
  <c r="AX43" i="2"/>
  <c r="AV43" i="2"/>
  <c r="AW43" i="2" s="1"/>
  <c r="AY42" i="2"/>
  <c r="AZ42" i="2" s="1"/>
  <c r="AX42" i="2"/>
  <c r="AV42" i="2"/>
  <c r="AW42" i="2" s="1"/>
  <c r="AY41" i="2"/>
  <c r="AZ41" i="2" s="1"/>
  <c r="AX41" i="2"/>
  <c r="AV41" i="2"/>
  <c r="AW41" i="2" s="1"/>
  <c r="AY40" i="2"/>
  <c r="AZ40" i="2" s="1"/>
  <c r="AX40" i="2"/>
  <c r="AV40" i="2"/>
  <c r="AW40" i="2" s="1"/>
  <c r="AY39" i="2"/>
  <c r="AZ39" i="2" s="1"/>
  <c r="AX39" i="2"/>
  <c r="AW39" i="2"/>
  <c r="AV39" i="2"/>
  <c r="AY38" i="2"/>
  <c r="AZ38" i="2" s="1"/>
  <c r="AX38" i="2"/>
  <c r="AV38" i="2"/>
  <c r="AW38" i="2" s="1"/>
  <c r="AY37" i="2"/>
  <c r="AZ37" i="2" s="1"/>
  <c r="AX37" i="2"/>
  <c r="AV37" i="2"/>
  <c r="AW37" i="2" s="1"/>
  <c r="AY36" i="2"/>
  <c r="AZ36" i="2" s="1"/>
  <c r="AX36" i="2"/>
  <c r="AV36" i="2"/>
  <c r="AW36" i="2" s="1"/>
  <c r="AY35" i="2"/>
  <c r="AZ35" i="2" s="1"/>
  <c r="AX35" i="2"/>
  <c r="AV35" i="2"/>
  <c r="AW35" i="2" s="1"/>
  <c r="AY34" i="2"/>
  <c r="AZ34" i="2" s="1"/>
  <c r="AX34" i="2"/>
  <c r="AV34" i="2"/>
  <c r="AW34" i="2" s="1"/>
  <c r="AY33" i="2"/>
  <c r="AZ33" i="2" s="1"/>
  <c r="AX33" i="2"/>
  <c r="AV33" i="2"/>
  <c r="AW33" i="2" s="1"/>
  <c r="AY32" i="2"/>
  <c r="AZ32" i="2" s="1"/>
  <c r="AX32" i="2"/>
  <c r="AV32" i="2"/>
  <c r="AW32" i="2" s="1"/>
  <c r="AY31" i="2"/>
  <c r="AZ31" i="2" s="1"/>
  <c r="AX31" i="2"/>
  <c r="AV31" i="2"/>
  <c r="AW31" i="2" s="1"/>
  <c r="AY30" i="2"/>
  <c r="AZ30" i="2" s="1"/>
  <c r="AX30" i="2"/>
  <c r="AV30" i="2"/>
  <c r="AW30" i="2" s="1"/>
  <c r="AY29" i="2"/>
  <c r="AZ29" i="2" s="1"/>
  <c r="AX29" i="2"/>
  <c r="AV29" i="2"/>
  <c r="AW29" i="2" s="1"/>
  <c r="AY28" i="2"/>
  <c r="AZ28" i="2" s="1"/>
  <c r="AX28" i="2"/>
  <c r="AV28" i="2"/>
  <c r="AW28" i="2" s="1"/>
  <c r="AY27" i="2"/>
  <c r="AZ27" i="2" s="1"/>
  <c r="AX27" i="2"/>
  <c r="AV27" i="2"/>
  <c r="AW27" i="2" s="1"/>
  <c r="AY26" i="2"/>
  <c r="AZ26" i="2" s="1"/>
  <c r="AX26" i="2"/>
  <c r="AV26" i="2"/>
  <c r="AW26" i="2" s="1"/>
  <c r="AY25" i="2"/>
  <c r="AZ25" i="2" s="1"/>
  <c r="AX25" i="2"/>
  <c r="AV25" i="2"/>
  <c r="AW25" i="2" s="1"/>
  <c r="AY24" i="2"/>
  <c r="AZ24" i="2" s="1"/>
  <c r="AX24" i="2"/>
  <c r="AV24" i="2"/>
  <c r="AW24" i="2" s="1"/>
  <c r="AY23" i="2"/>
  <c r="AZ23" i="2" s="1"/>
  <c r="AX23" i="2"/>
  <c r="AV23" i="2"/>
  <c r="AW23" i="2" s="1"/>
  <c r="AY22" i="2"/>
  <c r="AZ22" i="2" s="1"/>
  <c r="AX22" i="2"/>
  <c r="AV22" i="2"/>
  <c r="AW22" i="2" s="1"/>
  <c r="AY21" i="2"/>
  <c r="AZ21" i="2" s="1"/>
  <c r="AX21" i="2"/>
  <c r="AW21" i="2"/>
  <c r="AV21" i="2"/>
  <c r="AY20" i="2"/>
  <c r="AZ20" i="2" s="1"/>
  <c r="AX20" i="2"/>
  <c r="AV20" i="2"/>
  <c r="AW20" i="2" s="1"/>
  <c r="AY19" i="2"/>
  <c r="AZ19" i="2" s="1"/>
  <c r="AX19" i="2"/>
  <c r="AV19" i="2"/>
  <c r="AW19" i="2" s="1"/>
  <c r="AY18" i="2"/>
  <c r="AZ18" i="2" s="1"/>
  <c r="AX18" i="2"/>
  <c r="AV18" i="2"/>
  <c r="AW18" i="2" s="1"/>
  <c r="AY17" i="2"/>
  <c r="AZ17" i="2" s="1"/>
  <c r="AX17" i="2"/>
  <c r="AV17" i="2"/>
  <c r="AW17" i="2" s="1"/>
  <c r="AY16" i="2"/>
  <c r="AZ16" i="2" s="1"/>
  <c r="AX16" i="2"/>
  <c r="AV16" i="2"/>
  <c r="AW16" i="2" s="1"/>
  <c r="AY15" i="2"/>
  <c r="AZ15" i="2" s="1"/>
  <c r="AX15" i="2"/>
  <c r="AV15" i="2"/>
  <c r="AW15" i="2" s="1"/>
  <c r="AY14" i="2"/>
  <c r="AZ14" i="2" s="1"/>
  <c r="AX14" i="2"/>
  <c r="AV14" i="2"/>
  <c r="AW14" i="2" s="1"/>
  <c r="AY13" i="2"/>
  <c r="AZ13" i="2" s="1"/>
  <c r="AX13" i="2"/>
  <c r="AV13" i="2"/>
  <c r="AW13" i="2" s="1"/>
  <c r="AY12" i="2"/>
  <c r="AZ12" i="2" s="1"/>
  <c r="AX12" i="2"/>
  <c r="AV12" i="2"/>
  <c r="AW12" i="2" s="1"/>
  <c r="AY11" i="2"/>
  <c r="AZ11" i="2" s="1"/>
  <c r="AX11" i="2"/>
  <c r="AV11" i="2"/>
  <c r="AW11" i="2" s="1"/>
  <c r="AY10" i="2"/>
  <c r="AZ10" i="2" s="1"/>
  <c r="AX10" i="2"/>
  <c r="AV10" i="2"/>
  <c r="AW10" i="2" s="1"/>
  <c r="AY9" i="2"/>
  <c r="AZ9" i="2" s="1"/>
  <c r="AX9" i="2"/>
  <c r="AV9" i="2"/>
  <c r="AW9" i="2" s="1"/>
  <c r="AY8" i="2"/>
  <c r="AZ8" i="2" s="1"/>
  <c r="AX8" i="2"/>
  <c r="AV8" i="2"/>
  <c r="AW8" i="2" s="1"/>
  <c r="AY7" i="2"/>
  <c r="AZ7" i="2" s="1"/>
  <c r="AX7" i="2"/>
  <c r="AV7" i="2"/>
  <c r="AW7" i="2" s="1"/>
  <c r="AY6" i="2"/>
  <c r="AZ6" i="2" s="1"/>
  <c r="AX6" i="2"/>
  <c r="AV6" i="2"/>
  <c r="AW6" i="2" s="1"/>
  <c r="AY5" i="2"/>
  <c r="AZ5" i="2" s="1"/>
  <c r="AX5" i="2"/>
  <c r="AV5" i="2"/>
  <c r="AW5" i="2" s="1"/>
  <c r="AY4" i="2"/>
  <c r="AZ4" i="2" s="1"/>
  <c r="AX4" i="2"/>
  <c r="AV4" i="2"/>
  <c r="AW4" i="2" s="1"/>
</calcChain>
</file>

<file path=xl/comments1.xml><?xml version="1.0" encoding="utf-8"?>
<comments xmlns="http://schemas.openxmlformats.org/spreadsheetml/2006/main">
  <authors>
    <author>Leo Pure</author>
  </authors>
  <commentList>
    <comment ref="C3" authorId="0" shapeId="0">
      <text>
        <r>
          <rPr>
            <b/>
            <sz val="9"/>
            <color indexed="81"/>
            <rFont val="Tahoma"/>
            <family val="2"/>
          </rPr>
          <t>Leo Pure:</t>
        </r>
        <r>
          <rPr>
            <sz val="9"/>
            <color indexed="81"/>
            <rFont val="Tahoma"/>
            <family val="2"/>
          </rPr>
          <t xml:space="preserve">
Determined from stratigraphic relationships, K/Ar ages (Hobden et al. 1996) and 40Ar/39Ar ages (Pure et al. 2020)</t>
        </r>
      </text>
    </comment>
  </commentList>
</comments>
</file>

<file path=xl/comments2.xml><?xml version="1.0" encoding="utf-8"?>
<comments xmlns="http://schemas.openxmlformats.org/spreadsheetml/2006/main">
  <authors>
    <author>Leo Pure</author>
  </authors>
  <commentList>
    <comment ref="A220" authorId="0" shapeId="0">
      <text>
        <r>
          <rPr>
            <b/>
            <sz val="9"/>
            <color indexed="81"/>
            <rFont val="Tahoma"/>
            <family val="2"/>
          </rPr>
          <t>Leo Pure:</t>
        </r>
        <r>
          <rPr>
            <sz val="9"/>
            <color indexed="81"/>
            <rFont val="Tahoma"/>
            <family val="2"/>
          </rPr>
          <t xml:space="preserve">
RPC090 was analysed for XRF and was taken from same outcrop as RPC110 which was Ar/Ar dated and analysed for traces elements and isotope ratios </t>
        </r>
      </text>
    </comment>
    <comment ref="A221" authorId="0" shapeId="0">
      <text>
        <r>
          <rPr>
            <b/>
            <sz val="9"/>
            <color indexed="81"/>
            <rFont val="Tahoma"/>
            <family val="2"/>
          </rPr>
          <t>Leo Pure:</t>
        </r>
        <r>
          <rPr>
            <sz val="9"/>
            <color indexed="81"/>
            <rFont val="Tahoma"/>
            <family val="2"/>
          </rPr>
          <t xml:space="preserve">
Data from Hobden (1997)</t>
        </r>
      </text>
    </comment>
    <comment ref="A222" authorId="0" shapeId="0">
      <text>
        <r>
          <rPr>
            <b/>
            <sz val="9"/>
            <color indexed="81"/>
            <rFont val="Tahoma"/>
            <family val="2"/>
          </rPr>
          <t>Leo Pure:</t>
        </r>
        <r>
          <rPr>
            <sz val="9"/>
            <color indexed="81"/>
            <rFont val="Tahoma"/>
            <family val="2"/>
          </rPr>
          <t xml:space="preserve">
Data from Hobden (1997)</t>
        </r>
      </text>
    </comment>
  </commentList>
</comments>
</file>

<file path=xl/sharedStrings.xml><?xml version="1.0" encoding="utf-8"?>
<sst xmlns="http://schemas.openxmlformats.org/spreadsheetml/2006/main" count="785" uniqueCount="550">
  <si>
    <t>Sample</t>
  </si>
  <si>
    <t>GL2139</t>
  </si>
  <si>
    <t>GL2142</t>
  </si>
  <si>
    <t>GL2145</t>
  </si>
  <si>
    <t>GL2148</t>
  </si>
  <si>
    <t>GL2218</t>
  </si>
  <si>
    <t>GL2222</t>
  </si>
  <si>
    <t>GL2223</t>
  </si>
  <si>
    <t>GL2224</t>
  </si>
  <si>
    <t>GL2225</t>
  </si>
  <si>
    <t>GL2226</t>
  </si>
  <si>
    <t>GL2229</t>
  </si>
  <si>
    <t>GL2230</t>
  </si>
  <si>
    <t>GL2231</t>
  </si>
  <si>
    <t>GL2232</t>
  </si>
  <si>
    <t>GL2233</t>
  </si>
  <si>
    <t>GL2234</t>
  </si>
  <si>
    <t>LP001</t>
  </si>
  <si>
    <t>LP002</t>
  </si>
  <si>
    <t>LP003</t>
  </si>
  <si>
    <t>LP008</t>
  </si>
  <si>
    <t>LP009A</t>
  </si>
  <si>
    <t>LP009B</t>
  </si>
  <si>
    <t>LP010</t>
  </si>
  <si>
    <t>LP011</t>
  </si>
  <si>
    <t>LP013</t>
  </si>
  <si>
    <t>LP014</t>
  </si>
  <si>
    <t>LP018</t>
  </si>
  <si>
    <t>LP019</t>
  </si>
  <si>
    <t>LP020</t>
  </si>
  <si>
    <t>LP021</t>
  </si>
  <si>
    <t>LP023</t>
  </si>
  <si>
    <t>LP024</t>
  </si>
  <si>
    <t>LP025</t>
  </si>
  <si>
    <t>LP026</t>
  </si>
  <si>
    <t>LP027</t>
  </si>
  <si>
    <t>LP028</t>
  </si>
  <si>
    <t>LP029</t>
  </si>
  <si>
    <t>LP030</t>
  </si>
  <si>
    <t>LP031</t>
  </si>
  <si>
    <t>LP032</t>
  </si>
  <si>
    <t>LP033</t>
  </si>
  <si>
    <t>LP034</t>
  </si>
  <si>
    <t>LP035</t>
  </si>
  <si>
    <t>LP036</t>
  </si>
  <si>
    <t>LP037</t>
  </si>
  <si>
    <t>LP038</t>
  </si>
  <si>
    <t>LP039</t>
  </si>
  <si>
    <t>LP040</t>
  </si>
  <si>
    <t>LP043</t>
  </si>
  <si>
    <t>LP044</t>
  </si>
  <si>
    <t>LP046A</t>
  </si>
  <si>
    <t>LP046B</t>
  </si>
  <si>
    <t>LP047</t>
  </si>
  <si>
    <t>LP048</t>
  </si>
  <si>
    <t>LP051</t>
  </si>
  <si>
    <t>LP052</t>
  </si>
  <si>
    <t>LP053</t>
  </si>
  <si>
    <t>LP054</t>
  </si>
  <si>
    <t>LP056</t>
  </si>
  <si>
    <t>LP057</t>
  </si>
  <si>
    <t>LP058</t>
  </si>
  <si>
    <t>LP060</t>
  </si>
  <si>
    <t>LP062</t>
  </si>
  <si>
    <t>LP063</t>
  </si>
  <si>
    <t>LP064</t>
  </si>
  <si>
    <t>LP066</t>
  </si>
  <si>
    <t>LP067</t>
  </si>
  <si>
    <t>LP070</t>
  </si>
  <si>
    <t>LP071</t>
  </si>
  <si>
    <t>LP072</t>
  </si>
  <si>
    <t>LP073</t>
  </si>
  <si>
    <t>LP074</t>
  </si>
  <si>
    <t>LP077</t>
  </si>
  <si>
    <t>LP079</t>
  </si>
  <si>
    <t>LP080</t>
  </si>
  <si>
    <t>LP081</t>
  </si>
  <si>
    <t>LP087</t>
  </si>
  <si>
    <t>LP088</t>
  </si>
  <si>
    <t>LP090</t>
  </si>
  <si>
    <t>LP095</t>
  </si>
  <si>
    <t>LP096</t>
  </si>
  <si>
    <t>LP097</t>
  </si>
  <si>
    <t>LP098</t>
  </si>
  <si>
    <t>LP099</t>
  </si>
  <si>
    <t>LP103</t>
  </si>
  <si>
    <t>LP108H</t>
  </si>
  <si>
    <t>LP108L</t>
  </si>
  <si>
    <t>LP109</t>
  </si>
  <si>
    <t>LP113</t>
  </si>
  <si>
    <t>LP117</t>
  </si>
  <si>
    <t>LP118</t>
  </si>
  <si>
    <t>LP119</t>
  </si>
  <si>
    <t>LP120</t>
  </si>
  <si>
    <t>LP122</t>
  </si>
  <si>
    <t>LP123</t>
  </si>
  <si>
    <t>LP124</t>
  </si>
  <si>
    <t>LP125</t>
  </si>
  <si>
    <t>LP126</t>
  </si>
  <si>
    <t>LP128</t>
  </si>
  <si>
    <t>LP129</t>
  </si>
  <si>
    <t>LP130</t>
  </si>
  <si>
    <t>LP134</t>
  </si>
  <si>
    <t>LP135</t>
  </si>
  <si>
    <t>LP138</t>
  </si>
  <si>
    <t>LP140</t>
  </si>
  <si>
    <t>LP141</t>
  </si>
  <si>
    <t>LP143</t>
  </si>
  <si>
    <t>LP145</t>
  </si>
  <si>
    <t>LP147</t>
  </si>
  <si>
    <t>LP149</t>
  </si>
  <si>
    <t>LP150</t>
  </si>
  <si>
    <t>LP151</t>
  </si>
  <si>
    <t>LP152</t>
  </si>
  <si>
    <t>LP155</t>
  </si>
  <si>
    <t>LP156</t>
  </si>
  <si>
    <t>LP157</t>
  </si>
  <si>
    <t>LP158</t>
  </si>
  <si>
    <t>LP159</t>
  </si>
  <si>
    <t>LP160</t>
  </si>
  <si>
    <t>LP161</t>
  </si>
  <si>
    <t>LP163</t>
  </si>
  <si>
    <t>LP164</t>
  </si>
  <si>
    <t>LP165</t>
  </si>
  <si>
    <t>LP166</t>
  </si>
  <si>
    <t>LP167</t>
  </si>
  <si>
    <t>LP168</t>
  </si>
  <si>
    <t>LP169</t>
  </si>
  <si>
    <t>LP170</t>
  </si>
  <si>
    <t>LP171</t>
  </si>
  <si>
    <t>LP172</t>
  </si>
  <si>
    <t>LP173</t>
  </si>
  <si>
    <t>LP174</t>
  </si>
  <si>
    <t>LP175A</t>
  </si>
  <si>
    <t>LP179</t>
  </si>
  <si>
    <t>LP180</t>
  </si>
  <si>
    <t>LP181</t>
  </si>
  <si>
    <t>LP182</t>
  </si>
  <si>
    <t>LP183</t>
  </si>
  <si>
    <t>LP184</t>
  </si>
  <si>
    <t>LP185</t>
  </si>
  <si>
    <t>LP186</t>
  </si>
  <si>
    <t>LP187</t>
  </si>
  <si>
    <t>LP190</t>
  </si>
  <si>
    <t>LP191</t>
  </si>
  <si>
    <t>LP192</t>
  </si>
  <si>
    <t>LP193</t>
  </si>
  <si>
    <t>LP194</t>
  </si>
  <si>
    <t>LP197</t>
  </si>
  <si>
    <t>LP198</t>
  </si>
  <si>
    <t>LP199</t>
  </si>
  <si>
    <t>LP200</t>
  </si>
  <si>
    <t>LP201</t>
  </si>
  <si>
    <t>LP202</t>
  </si>
  <si>
    <t>LP203</t>
  </si>
  <si>
    <t>LP204</t>
  </si>
  <si>
    <t>LP205</t>
  </si>
  <si>
    <t>LP206</t>
  </si>
  <si>
    <t>LP208</t>
  </si>
  <si>
    <t>LP209</t>
  </si>
  <si>
    <t>LP211</t>
  </si>
  <si>
    <t>LP212</t>
  </si>
  <si>
    <t>LP213</t>
  </si>
  <si>
    <t>LP214</t>
  </si>
  <si>
    <t>LP215</t>
  </si>
  <si>
    <t>LP217</t>
  </si>
  <si>
    <t>LP218</t>
  </si>
  <si>
    <t>LP219</t>
  </si>
  <si>
    <t>LP220</t>
  </si>
  <si>
    <t>LP221</t>
  </si>
  <si>
    <t>LP222</t>
  </si>
  <si>
    <t>LP224</t>
  </si>
  <si>
    <t>LP225</t>
  </si>
  <si>
    <t>LP226</t>
  </si>
  <si>
    <t>LP227</t>
  </si>
  <si>
    <t>LP228</t>
  </si>
  <si>
    <t>LP229</t>
  </si>
  <si>
    <t>LP231</t>
  </si>
  <si>
    <t>LP232</t>
  </si>
  <si>
    <t>LP233</t>
  </si>
  <si>
    <t>LP234</t>
  </si>
  <si>
    <t>LP235</t>
  </si>
  <si>
    <t>LP236</t>
  </si>
  <si>
    <t>LP237</t>
  </si>
  <si>
    <t>LP238</t>
  </si>
  <si>
    <t>LP239</t>
  </si>
  <si>
    <t>LP240</t>
  </si>
  <si>
    <t>LP241</t>
  </si>
  <si>
    <t>LP242</t>
  </si>
  <si>
    <t>LP243</t>
  </si>
  <si>
    <t>LP244</t>
  </si>
  <si>
    <t>LP245</t>
  </si>
  <si>
    <t>LP247</t>
  </si>
  <si>
    <t>LP248</t>
  </si>
  <si>
    <t>LP249</t>
  </si>
  <si>
    <t>LP250</t>
  </si>
  <si>
    <t>MSR15017A</t>
  </si>
  <si>
    <t>MSR15018</t>
  </si>
  <si>
    <t>MSR15019</t>
  </si>
  <si>
    <t>MSR15020A</t>
  </si>
  <si>
    <t>MSR15021</t>
  </si>
  <si>
    <t>MSR15022</t>
  </si>
  <si>
    <t>MSR15023</t>
  </si>
  <si>
    <t>MSR15024</t>
  </si>
  <si>
    <t>MSR15025</t>
  </si>
  <si>
    <t>MSR15026</t>
  </si>
  <si>
    <t>MSR15027</t>
  </si>
  <si>
    <t>MSR15028</t>
  </si>
  <si>
    <t>MSR15029</t>
  </si>
  <si>
    <t>MSR15030</t>
  </si>
  <si>
    <t>MSR15031</t>
  </si>
  <si>
    <t>MSR15032</t>
  </si>
  <si>
    <t>MSR15033</t>
  </si>
  <si>
    <t>MSR15034</t>
  </si>
  <si>
    <t>MSR15035</t>
  </si>
  <si>
    <t>MSR15037</t>
  </si>
  <si>
    <t>MSR15038</t>
  </si>
  <si>
    <t>TG084</t>
  </si>
  <si>
    <t>TG088</t>
  </si>
  <si>
    <t>LOI (wt%)</t>
  </si>
  <si>
    <t>Ba (ppm)</t>
  </si>
  <si>
    <t>Sr (ppm)</t>
  </si>
  <si>
    <t>RPC110/RPC090</t>
  </si>
  <si>
    <t>WHOLE ROCK XRF DATA</t>
  </si>
  <si>
    <t>Unit (Fm or Mbr)</t>
  </si>
  <si>
    <t>Median age of stratigraphic unit (ka)</t>
  </si>
  <si>
    <r>
      <t>Range (</t>
    </r>
    <r>
      <rPr>
        <b/>
        <sz val="11"/>
        <color theme="1"/>
        <rFont val="Calibri"/>
        <family val="2"/>
      </rPr>
      <t>± from median</t>
    </r>
    <r>
      <rPr>
        <b/>
        <sz val="9.35"/>
        <color theme="1"/>
        <rFont val="Calibri"/>
        <family val="2"/>
      </rPr>
      <t xml:space="preserve">) of stratigraphic unit (ka) </t>
    </r>
  </si>
  <si>
    <t>40Ar/39Ar age (ka)</t>
  </si>
  <si>
    <t>2sd Ar/Ar error</t>
  </si>
  <si>
    <t>Digestion batch</t>
  </si>
  <si>
    <t>ICP-MS analysis batch</t>
  </si>
  <si>
    <t>Rb (ppm)</t>
  </si>
  <si>
    <t>Y (ppm)</t>
  </si>
  <si>
    <t>Zr (ppm)</t>
  </si>
  <si>
    <t>Nb (ppm)</t>
  </si>
  <si>
    <t>Mo (ppm)</t>
  </si>
  <si>
    <t>Cd (ppm)</t>
  </si>
  <si>
    <t>In (ppm)</t>
  </si>
  <si>
    <t>Sn (ppm)</t>
  </si>
  <si>
    <t>Cs (ppm)</t>
  </si>
  <si>
    <t>La (ppm)</t>
  </si>
  <si>
    <t>Ce (ppm)</t>
  </si>
  <si>
    <t>Pr (ppm)</t>
  </si>
  <si>
    <t>Nd (ppm)</t>
  </si>
  <si>
    <t>Sm (ppm)</t>
  </si>
  <si>
    <t>Eu (ppm)</t>
  </si>
  <si>
    <t>Gd (ppm)</t>
  </si>
  <si>
    <t>Tb (ppm)</t>
  </si>
  <si>
    <t>Dy (ppm)</t>
  </si>
  <si>
    <t>Ho (ppm)</t>
  </si>
  <si>
    <t>Er (ppm)</t>
  </si>
  <si>
    <t>Tm (ppm)</t>
  </si>
  <si>
    <t>Yb (ppm)</t>
  </si>
  <si>
    <t>Lu (ppm)</t>
  </si>
  <si>
    <t>Hf (ppm)</t>
  </si>
  <si>
    <t>Ta (ppm)</t>
  </si>
  <si>
    <t>Tl (ppm)</t>
  </si>
  <si>
    <t>Pb (ppm)</t>
  </si>
  <si>
    <t>Th (ppm)</t>
  </si>
  <si>
    <t>U (ppm)</t>
  </si>
  <si>
    <t>Sc (ppm)</t>
  </si>
  <si>
    <t>V (ppm)</t>
  </si>
  <si>
    <t>Cr (ppm)</t>
  </si>
  <si>
    <t>Co (ppm)</t>
  </si>
  <si>
    <t>Ni (ppm)</t>
  </si>
  <si>
    <t>Cu (ppm)</t>
  </si>
  <si>
    <t>Zn (ppm)</t>
  </si>
  <si>
    <t>Ga (ppm)</t>
  </si>
  <si>
    <t>La/Yb</t>
  </si>
  <si>
    <t>2sd error La/Yb</t>
  </si>
  <si>
    <t>Rb/Sr</t>
  </si>
  <si>
    <t>Sm/Nd</t>
  </si>
  <si>
    <t>2sd error Sm/Nd</t>
  </si>
  <si>
    <t>Eu/Eu*</t>
  </si>
  <si>
    <t>87Sr/86Sr</t>
  </si>
  <si>
    <t>2sd</t>
  </si>
  <si>
    <t>143Nd/144Nd</t>
  </si>
  <si>
    <t>206Pb/204Pb</t>
  </si>
  <si>
    <t>207Pb/204Pb</t>
  </si>
  <si>
    <t>208Pb/204Pb</t>
  </si>
  <si>
    <t>207Pb/206Pb</t>
  </si>
  <si>
    <t>208Pb/206Pb</t>
  </si>
  <si>
    <t>att</t>
  </si>
  <si>
    <t>PN</t>
  </si>
  <si>
    <t>arh</t>
  </si>
  <si>
    <t>dtp</t>
  </si>
  <si>
    <t>LP009BX</t>
  </si>
  <si>
    <t>amp</t>
  </si>
  <si>
    <t>ari</t>
  </si>
  <si>
    <t>aok</t>
  </si>
  <si>
    <t>atr</t>
  </si>
  <si>
    <t>atp</t>
  </si>
  <si>
    <t>ato</t>
  </si>
  <si>
    <t>apk</t>
  </si>
  <si>
    <t>uol</t>
  </si>
  <si>
    <t>mtu</t>
  </si>
  <si>
    <t>OT</t>
  </si>
  <si>
    <t>alt</t>
  </si>
  <si>
    <t>TU</t>
  </si>
  <si>
    <t>dpk2</t>
  </si>
  <si>
    <t>awp</t>
  </si>
  <si>
    <t>mhi</t>
  </si>
  <si>
    <t>dpk1</t>
  </si>
  <si>
    <t>aww</t>
  </si>
  <si>
    <t>awu</t>
  </si>
  <si>
    <t>amt</t>
  </si>
  <si>
    <t>?</t>
  </si>
  <si>
    <t>arp</t>
  </si>
  <si>
    <t>awh</t>
  </si>
  <si>
    <t>atw?</t>
  </si>
  <si>
    <t>RPC110</t>
  </si>
  <si>
    <t>ati</t>
  </si>
  <si>
    <t>ahi</t>
  </si>
  <si>
    <t>WHOLE ROCK TRACE ELEMENT AND SR-ND-PB ISOTOPIC DATA</t>
  </si>
  <si>
    <t>Na (ppm)</t>
  </si>
  <si>
    <t>P (ppm)</t>
  </si>
  <si>
    <t>Ti (ppm)</t>
  </si>
  <si>
    <t>Mn (ppm)</t>
  </si>
  <si>
    <t>Fe (ppm)</t>
  </si>
  <si>
    <t>TiO2 (wt%)</t>
  </si>
  <si>
    <t>Fe2O3 (wt%)</t>
  </si>
  <si>
    <t>MnO (wt%)</t>
  </si>
  <si>
    <t>Na2O (wt%)</t>
  </si>
  <si>
    <t>P2O5 (wt%)</t>
  </si>
  <si>
    <t>median unit age (ka)</t>
  </si>
  <si>
    <r>
      <t>possible unit age range from median age (</t>
    </r>
    <r>
      <rPr>
        <b/>
        <sz val="11"/>
        <color theme="1"/>
        <rFont val="Calibri"/>
        <family val="2"/>
      </rPr>
      <t>±</t>
    </r>
    <r>
      <rPr>
        <b/>
        <sz val="9.35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ka)</t>
    </r>
  </si>
  <si>
    <t>GL2223GM</t>
  </si>
  <si>
    <t>LP001GM</t>
  </si>
  <si>
    <t>LP010GM</t>
  </si>
  <si>
    <t>LP023GM</t>
  </si>
  <si>
    <t>LP033GM</t>
  </si>
  <si>
    <t>LP036GM</t>
  </si>
  <si>
    <t>LP039GM</t>
  </si>
  <si>
    <t>LP051GM</t>
  </si>
  <si>
    <t>LP062GM</t>
  </si>
  <si>
    <t>LP072GM</t>
  </si>
  <si>
    <t>LP074GM</t>
  </si>
  <si>
    <t>LP080GM</t>
  </si>
  <si>
    <t>LP097GM</t>
  </si>
  <si>
    <t>LP103GM</t>
  </si>
  <si>
    <t>LP109GM</t>
  </si>
  <si>
    <t>LP113GM</t>
  </si>
  <si>
    <t>LP118GM</t>
  </si>
  <si>
    <t>LP126GM</t>
  </si>
  <si>
    <t>LP129GM</t>
  </si>
  <si>
    <t>LP147GM</t>
  </si>
  <si>
    <t>LP149GM</t>
  </si>
  <si>
    <t>LP151GM</t>
  </si>
  <si>
    <t>LP187GM</t>
  </si>
  <si>
    <t>LP198GM</t>
  </si>
  <si>
    <t>LP211GM</t>
  </si>
  <si>
    <t>LP214GM</t>
  </si>
  <si>
    <t>LP234GM</t>
  </si>
  <si>
    <t>LP239GM</t>
  </si>
  <si>
    <t>LP245GM</t>
  </si>
  <si>
    <t>LP250GM</t>
  </si>
  <si>
    <t>MSR15018GM</t>
  </si>
  <si>
    <t>MSR15019GM</t>
  </si>
  <si>
    <t>MSR15020AGM</t>
  </si>
  <si>
    <t>MSR15023GM</t>
  </si>
  <si>
    <t>RPC110GM</t>
  </si>
  <si>
    <t>TG084GM</t>
  </si>
  <si>
    <t>TG088GM</t>
  </si>
  <si>
    <t>GROUNDMASS SELECTED MAJOR OXIDES, TRACE ELEMENTS AND SR-ND-PB ISOTOPES</t>
  </si>
  <si>
    <t>SiO2 (wt%)</t>
  </si>
  <si>
    <t>Al2O3 (wt%)</t>
  </si>
  <si>
    <t>Fe2O3_total (wt%)</t>
  </si>
  <si>
    <t>MgO (wt%)</t>
  </si>
  <si>
    <t>CaO (wt%)</t>
  </si>
  <si>
    <t>K2O (wt%)</t>
  </si>
  <si>
    <t>Total (wt%)</t>
  </si>
  <si>
    <t>Article title</t>
  </si>
  <si>
    <t>The compositional diversity and temporal evolution of an active andesitic arc stratovolcano: Tongariro, Taupō Volcanic Zone, New Zealand</t>
  </si>
  <si>
    <t>Journal</t>
  </si>
  <si>
    <t>Contributions to Minerology and Petrology</t>
  </si>
  <si>
    <t>Authors</t>
  </si>
  <si>
    <t>Leo R Pure, Colin JN Wilson, Bruce LA Charlier, John A Gamble, Dougal B Townsend, Graham S Leonard</t>
  </si>
  <si>
    <t>Corresponding author email address</t>
  </si>
  <si>
    <t>leo.r.pure@tutamail.com</t>
  </si>
  <si>
    <t>Formation</t>
  </si>
  <si>
    <t>Member</t>
  </si>
  <si>
    <t>Age range (ka)</t>
  </si>
  <si>
    <t>Crystals (vol%)</t>
  </si>
  <si>
    <t>UNIT NAMES, ABBREVIATIONS, AGE RANGES, 40AR/39AR AGE DETERMINATIONS, SiO2 AND TOTAL CRYSTALS (vol%)</t>
  </si>
  <si>
    <t>Te Pupu (TP)</t>
  </si>
  <si>
    <t>Red Crater (RC)</t>
  </si>
  <si>
    <t>Matariki (mmt)</t>
  </si>
  <si>
    <t>Toakakura (mtk)</t>
  </si>
  <si>
    <t>Papāmanuka (mpa)</t>
  </si>
  <si>
    <t>&lt;7–1.8</t>
  </si>
  <si>
    <t>1.8–0.15</t>
  </si>
  <si>
    <t>&lt;0.15</t>
  </si>
  <si>
    <t>Te Rongo (mtr)</t>
  </si>
  <si>
    <t>&lt;1.8</t>
  </si>
  <si>
    <t>53.6–55.7</t>
  </si>
  <si>
    <t>25–35</t>
  </si>
  <si>
    <t>-</t>
  </si>
  <si>
    <t>Te Ahititi (ahi)</t>
  </si>
  <si>
    <t>11.0–1.8</t>
  </si>
  <si>
    <t>59.1–60.9</t>
  </si>
  <si>
    <t>12.9 ± 11.8 (TG088)</t>
  </si>
  <si>
    <t>Mangatetipua (mgt)</t>
  </si>
  <si>
    <t>&lt;0.5</t>
  </si>
  <si>
    <t>~56.3</t>
  </si>
  <si>
    <t>25–30</t>
  </si>
  <si>
    <t>Heretoa (aht)</t>
  </si>
  <si>
    <t>11.0–3.5</t>
  </si>
  <si>
    <t>57.3–59.8</t>
  </si>
  <si>
    <t>Paungaiti (api)</t>
  </si>
  <si>
    <t>25.4–17.5</t>
  </si>
  <si>
    <t>58.5–60.3</t>
  </si>
  <si>
    <t>Undifferentiated (utm)</t>
  </si>
  <si>
    <t>&gt;25.4</t>
  </si>
  <si>
    <t>55.5–57.6</t>
  </si>
  <si>
    <t>20–35</t>
  </si>
  <si>
    <t>56.9–57.6</t>
  </si>
  <si>
    <t>30–35</t>
  </si>
  <si>
    <t>54.5–58.3</t>
  </si>
  <si>
    <t>35–45</t>
  </si>
  <si>
    <t>(no members)</t>
  </si>
  <si>
    <t>~17.5</t>
  </si>
  <si>
    <t>57.1–57.4</t>
  </si>
  <si>
    <t>15–20</t>
  </si>
  <si>
    <t>40–30</t>
  </si>
  <si>
    <t>56.0–56.9</t>
  </si>
  <si>
    <t>Te Wai Whakaata (aww)</t>
  </si>
  <si>
    <t>33–23</t>
  </si>
  <si>
    <t>56.9–58.5</t>
  </si>
  <si>
    <t>28.3 ± 5.2 (LP147)</t>
  </si>
  <si>
    <t>Mangatapate (amt)</t>
  </si>
  <si>
    <t>36–24</t>
  </si>
  <si>
    <t>59.1–59.9</t>
  </si>
  <si>
    <t>30.1 ± 6.0 (LP151)</t>
  </si>
  <si>
    <t>Rangitaupahi (ari)</t>
  </si>
  <si>
    <t>45–36</t>
  </si>
  <si>
    <t>58.6–59.9</t>
  </si>
  <si>
    <t>25–40</t>
  </si>
  <si>
    <t>50–45</t>
  </si>
  <si>
    <t>Otukou lava (uol)</t>
  </si>
  <si>
    <t>91–79</t>
  </si>
  <si>
    <t>~58.6</t>
  </si>
  <si>
    <t>~7</t>
  </si>
  <si>
    <t>85.0 ± 6.0 (LP062)</t>
  </si>
  <si>
    <t>Te Tatau (att)</t>
  </si>
  <si>
    <t>61–52</t>
  </si>
  <si>
    <t>57.4–59.5</t>
  </si>
  <si>
    <t>20–30</t>
  </si>
  <si>
    <t>56.2 ± 4.6 (GL2223)</t>
  </si>
  <si>
    <t>Rotopaunga (arp)</t>
  </si>
  <si>
    <t>79–61</t>
  </si>
  <si>
    <t>57.6–61.3</t>
  </si>
  <si>
    <t>68.3 ± 15.4 (LP211); 76.1 ± 3.5 (GL2007)</t>
  </si>
  <si>
    <t>Te Wakarikiariki (ati)</t>
  </si>
  <si>
    <t>86–79</t>
  </si>
  <si>
    <t>58.9–59.1</t>
  </si>
  <si>
    <t>80.6 ± 4.8 (RPC110)</t>
  </si>
  <si>
    <t>Te Rurunga (atr)</t>
  </si>
  <si>
    <t>92–84</t>
  </si>
  <si>
    <t>58.1–58.3</t>
  </si>
  <si>
    <t>40–45</t>
  </si>
  <si>
    <t>87.5 ± 4.2 (LP023)</t>
  </si>
  <si>
    <t>Waitakatorua (awu)</t>
  </si>
  <si>
    <t>96–79</t>
  </si>
  <si>
    <t>56.7–59.2</t>
  </si>
  <si>
    <t>30–40</t>
  </si>
  <si>
    <t>Otamangakau (aok)</t>
  </si>
  <si>
    <t>96–92</t>
  </si>
  <si>
    <t>59.4–61.7</t>
  </si>
  <si>
    <t>35–40</t>
  </si>
  <si>
    <t>Te Porere (dtp)</t>
  </si>
  <si>
    <t>102–96</t>
  </si>
  <si>
    <t>59.4–63.9</t>
  </si>
  <si>
    <t>35–50</t>
  </si>
  <si>
    <t>98.9 ± 2.6 (LP103)</t>
  </si>
  <si>
    <t>Mangatepopo (app)</t>
  </si>
  <si>
    <t>133–102</t>
  </si>
  <si>
    <t>58.6–59.5</t>
  </si>
  <si>
    <t>108.5 ± 8.4 (LP010); 121.1 ± 12.2 (LP250)</t>
  </si>
  <si>
    <t>Mangahouhouiti (mhi)</t>
  </si>
  <si>
    <t>~117? (130–96)</t>
  </si>
  <si>
    <t>55.6–58.6</t>
  </si>
  <si>
    <t>10–20</t>
  </si>
  <si>
    <t>116.8 ± 23.4 (MSR15019)</t>
  </si>
  <si>
    <t>Pungarara (apg)</t>
  </si>
  <si>
    <t>130–102</t>
  </si>
  <si>
    <t>57.8–62.7</t>
  </si>
  <si>
    <t>Rahuituki (arh)</t>
  </si>
  <si>
    <t>129–119</t>
  </si>
  <si>
    <t>60.4–61.3</t>
  </si>
  <si>
    <t>124.4 ± 4.8 (LP214)</t>
  </si>
  <si>
    <t>Tātaramoa (mtm)</t>
  </si>
  <si>
    <t>~160? (189–130)</t>
  </si>
  <si>
    <t>~53.9</t>
  </si>
  <si>
    <t>Waiaruhairiki (awh)</t>
  </si>
  <si>
    <t>152–150</t>
  </si>
  <si>
    <t>57.0–58.6</t>
  </si>
  <si>
    <t>147.3 ± 7.4 (LP245)</t>
  </si>
  <si>
    <t>Te Pakiraki (dpk)</t>
  </si>
  <si>
    <t>189–130</t>
  </si>
  <si>
    <t>56.7–64.6</t>
  </si>
  <si>
    <t>136.5 ± 7.0 (TG084); 151.8 ± 4.0 (LP234); 155.4 ± 5.2 (LP118); 164.9 ± 5.8 (LP129); 185.5 ± 22.4 (LP239)</t>
  </si>
  <si>
    <t>Waipoa (awp)</t>
  </si>
  <si>
    <t>195–187</t>
  </si>
  <si>
    <t>59.6–62.4</t>
  </si>
  <si>
    <t>191.1 ± 4.4 (MSR15018)</t>
  </si>
  <si>
    <t>Pukekaikiore (apk)</t>
  </si>
  <si>
    <t>200–190</t>
  </si>
  <si>
    <t>60.0–61.5</t>
  </si>
  <si>
    <t>194.7 ± 5.0 (LP039)</t>
  </si>
  <si>
    <t>Toatoa (ato)</t>
  </si>
  <si>
    <t>207–200</t>
  </si>
  <si>
    <t>60.1–61.6</t>
  </si>
  <si>
    <t>205.1 ± 6.0 (LP036); 205.1 ± 6.0 (LP149)</t>
  </si>
  <si>
    <t>Upper Tama (aut)</t>
  </si>
  <si>
    <t>214–207</t>
  </si>
  <si>
    <t>59.1–63.0</t>
  </si>
  <si>
    <t>209.1 ± 4.9 (GL2132)</t>
  </si>
  <si>
    <t>Tawhairauiki (atw)</t>
  </si>
  <si>
    <t>220–214</t>
  </si>
  <si>
    <t>59.0–60.6</t>
  </si>
  <si>
    <t>217.7 ± 4.4 (LP072)</t>
  </si>
  <si>
    <t>Tutangatahiro (mtu)</t>
  </si>
  <si>
    <t>229–220</t>
  </si>
  <si>
    <t>56.1–57.6</t>
  </si>
  <si>
    <t>223.3 ± 5.6 (LP074)</t>
  </si>
  <si>
    <t>Lower Tama (alt)</t>
  </si>
  <si>
    <t>290–242</t>
  </si>
  <si>
    <t>61.2–62.7</t>
  </si>
  <si>
    <t>349–293</t>
  </si>
  <si>
    <t>59.2–60.5</t>
  </si>
  <si>
    <t>304 ± 11 (LP113)</t>
  </si>
  <si>
    <t>571–453</t>
  </si>
  <si>
    <t>56.0–57.0</t>
  </si>
  <si>
    <t>512 ± 59 (LP097)</t>
  </si>
  <si>
    <t>Te Maari (TM)</t>
  </si>
  <si>
    <t>Makahikatoa (MK)</t>
  </si>
  <si>
    <t>Pukeonake (PN)</t>
  </si>
  <si>
    <t>Mokomoko (MM)</t>
  </si>
  <si>
    <t>Te Whaiau (TW) [debris flow]</t>
  </si>
  <si>
    <t>[Formation and provenance unclear]</t>
  </si>
  <si>
    <t>Taiko (TA)</t>
  </si>
  <si>
    <t>Mangahouhounui (MH)</t>
  </si>
  <si>
    <t>Haumata (HA)</t>
  </si>
  <si>
    <t>Tupuna (TU)</t>
  </si>
  <si>
    <t>Otamatereinga (OT)</t>
  </si>
  <si>
    <t>* References</t>
  </si>
  <si>
    <t>Hobden BJ, Houghton BF, Lanphere MA, Nairn IA (1996) Growth of the Tongariro volcanic complex: new evidence from K-Ar age determinations. NZ J Geol Geophys 39:151–154. https://doi.org/10.1080/00288306.1996.9514701</t>
  </si>
  <si>
    <t>Pure LR, Townsend DB, Leonard GS, Wilson CJN, Calvert AT, Cole RP, Conway CE, Gamble JA, Smith TB (2020) A high resolution 40Ar/39Ar lava chronology and edifice construction history for Tongariro volcano, New Zealand. J Volcanol Geotherm Res 403:106993. https://doi.org/10.1016/j.jvolgeores.2020.106993</t>
  </si>
  <si>
    <r>
      <t xml:space="preserve">40Ar/39Ar ages (ka, </t>
    </r>
    <r>
      <rPr>
        <b/>
        <sz val="11"/>
        <rFont val="Calibri"/>
        <family val="2"/>
      </rPr>
      <t>± 2sd)</t>
    </r>
    <r>
      <rPr>
        <b/>
        <sz val="11"/>
        <rFont val="Calibri"/>
        <family val="2"/>
        <scheme val="minor"/>
      </rPr>
      <t>, from Pure et al. (2020)</t>
    </r>
  </si>
  <si>
    <r>
      <t>LP001 (see Pure et al. 2020 supplementary data, pg. 13)</t>
    </r>
    <r>
      <rPr>
        <b/>
        <sz val="11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</si>
</sst>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"/>
    <numFmt numFmtId="166" formatCode="0.0000"/>
    <numFmt numFmtId="167" formatCode="0.000000"/>
    <numFmt numFmtId="168" formatCode="0.00000"/>
  </numFmts>
  <fonts count="1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.35"/>
      <color theme="1"/>
      <name val="Calibri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1" fontId="3" fillId="0" borderId="0" xfId="0" applyNumberFormat="1" applyFont="1" applyAlignment="1">
      <alignment vertical="top" wrapText="1"/>
    </xf>
    <xf numFmtId="2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166" fontId="3" fillId="0" borderId="0" xfId="0" quotePrefix="1" applyNumberFormat="1" applyFont="1" applyAlignment="1">
      <alignment vertical="top" wrapText="1"/>
    </xf>
    <xf numFmtId="2" fontId="3" fillId="0" borderId="0" xfId="0" quotePrefix="1" applyNumberFormat="1" applyFont="1" applyAlignment="1">
      <alignment vertical="top" wrapText="1"/>
    </xf>
    <xf numFmtId="167" fontId="3" fillId="0" borderId="0" xfId="0" applyNumberFormat="1" applyFont="1" applyAlignment="1">
      <alignment vertical="top"/>
    </xf>
    <xf numFmtId="167" fontId="3" fillId="0" borderId="0" xfId="0" quotePrefix="1" applyNumberFormat="1" applyFont="1" applyAlignment="1">
      <alignment vertical="top" wrapText="1"/>
    </xf>
    <xf numFmtId="167" fontId="3" fillId="0" borderId="0" xfId="0" quotePrefix="1" applyNumberFormat="1" applyFont="1" applyAlignment="1">
      <alignment vertical="top"/>
    </xf>
    <xf numFmtId="166" fontId="3" fillId="0" borderId="0" xfId="0" quotePrefix="1" applyNumberFormat="1" applyFont="1" applyAlignment="1">
      <alignment vertical="top"/>
    </xf>
    <xf numFmtId="168" fontId="3" fillId="0" borderId="0" xfId="0" applyNumberFormat="1" applyFont="1" applyAlignment="1">
      <alignment vertical="top"/>
    </xf>
    <xf numFmtId="168" fontId="3" fillId="0" borderId="0" xfId="0" quotePrefix="1" applyNumberFormat="1" applyFont="1" applyAlignment="1">
      <alignment vertical="top"/>
    </xf>
    <xf numFmtId="166" fontId="0" fillId="0" borderId="0" xfId="0" applyNumberFormat="1"/>
    <xf numFmtId="165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7" fillId="0" borderId="0" xfId="0" applyFont="1"/>
    <xf numFmtId="2" fontId="3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166" fontId="3" fillId="0" borderId="0" xfId="0" applyNumberFormat="1" applyFont="1"/>
    <xf numFmtId="0" fontId="3" fillId="0" borderId="0" xfId="0" quotePrefix="1" applyFont="1" applyAlignment="1">
      <alignment wrapText="1"/>
    </xf>
    <xf numFmtId="167" fontId="3" fillId="0" borderId="0" xfId="0" applyNumberFormat="1" applyFont="1"/>
    <xf numFmtId="168" fontId="3" fillId="0" borderId="0" xfId="0" applyNumberFormat="1" applyFont="1"/>
    <xf numFmtId="0" fontId="0" fillId="0" borderId="0" xfId="0" applyAlignment="1">
      <alignment wrapText="1"/>
    </xf>
    <xf numFmtId="0" fontId="8" fillId="0" borderId="0" xfId="1"/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0" fontId="9" fillId="0" borderId="0" xfId="0" applyFont="1"/>
    <xf numFmtId="0" fontId="10" fillId="0" borderId="0" xfId="0" applyFont="1"/>
    <xf numFmtId="0" fontId="9" fillId="0" borderId="1" xfId="0" applyFont="1" applyFill="1" applyBorder="1"/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o.r.pure@tuta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7" sqref="B17"/>
    </sheetView>
  </sheetViews>
  <sheetFormatPr defaultRowHeight="15" x14ac:dyDescent="0.25"/>
  <cols>
    <col min="1" max="1" width="31.7109375" bestFit="1" customWidth="1"/>
    <col min="2" max="2" width="87" bestFit="1" customWidth="1"/>
  </cols>
  <sheetData>
    <row r="1" spans="1:2" ht="30" x14ac:dyDescent="0.25">
      <c r="A1" s="14" t="s">
        <v>371</v>
      </c>
      <c r="B1" s="44" t="s">
        <v>372</v>
      </c>
    </row>
    <row r="2" spans="1:2" x14ac:dyDescent="0.25">
      <c r="A2" s="12" t="s">
        <v>373</v>
      </c>
      <c r="B2" t="s">
        <v>374</v>
      </c>
    </row>
    <row r="3" spans="1:2" x14ac:dyDescent="0.25">
      <c r="A3" s="12" t="s">
        <v>375</v>
      </c>
      <c r="B3" t="s">
        <v>376</v>
      </c>
    </row>
    <row r="4" spans="1:2" x14ac:dyDescent="0.25">
      <c r="A4" s="12" t="s">
        <v>377</v>
      </c>
      <c r="B4" s="45" t="s">
        <v>378</v>
      </c>
    </row>
  </sheetData>
  <hyperlinks>
    <hyperlink ref="B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C8" sqref="C8"/>
    </sheetView>
  </sheetViews>
  <sheetFormatPr defaultRowHeight="15" x14ac:dyDescent="0.25"/>
  <cols>
    <col min="1" max="1" width="20.85546875" style="51" customWidth="1"/>
    <col min="2" max="2" width="21.42578125" style="51" bestFit="1" customWidth="1"/>
    <col min="3" max="3" width="31.5703125" style="51" customWidth="1"/>
    <col min="4" max="4" width="13.42578125" style="51" customWidth="1"/>
    <col min="5" max="5" width="13.28515625" style="51" customWidth="1"/>
    <col min="6" max="6" width="85.5703125" style="51" bestFit="1" customWidth="1"/>
    <col min="7" max="16384" width="9.140625" style="51"/>
  </cols>
  <sheetData>
    <row r="1" spans="1:6" x14ac:dyDescent="0.25">
      <c r="A1" s="50" t="s">
        <v>383</v>
      </c>
    </row>
    <row r="3" spans="1:6" s="50" customFormat="1" x14ac:dyDescent="0.25">
      <c r="A3" s="52" t="s">
        <v>379</v>
      </c>
      <c r="B3" s="52" t="s">
        <v>380</v>
      </c>
      <c r="C3" s="52" t="s">
        <v>381</v>
      </c>
      <c r="D3" s="52" t="s">
        <v>364</v>
      </c>
      <c r="E3" s="52" t="s">
        <v>382</v>
      </c>
      <c r="F3" s="52" t="s">
        <v>548</v>
      </c>
    </row>
    <row r="4" spans="1:6" x14ac:dyDescent="0.25">
      <c r="A4" s="53" t="s">
        <v>384</v>
      </c>
      <c r="B4" s="54" t="s">
        <v>386</v>
      </c>
      <c r="C4" s="54" t="s">
        <v>391</v>
      </c>
      <c r="D4" s="54" t="s">
        <v>413</v>
      </c>
      <c r="E4" s="55" t="s">
        <v>414</v>
      </c>
      <c r="F4" s="54" t="s">
        <v>396</v>
      </c>
    </row>
    <row r="5" spans="1:6" x14ac:dyDescent="0.25">
      <c r="A5" s="53"/>
      <c r="B5" s="54" t="s">
        <v>387</v>
      </c>
      <c r="C5" s="54" t="s">
        <v>390</v>
      </c>
      <c r="D5" s="54" t="s">
        <v>415</v>
      </c>
      <c r="E5" s="55" t="s">
        <v>416</v>
      </c>
      <c r="F5" s="54" t="s">
        <v>396</v>
      </c>
    </row>
    <row r="6" spans="1:6" x14ac:dyDescent="0.25">
      <c r="A6" s="53"/>
      <c r="B6" s="54" t="s">
        <v>388</v>
      </c>
      <c r="C6" s="54" t="s">
        <v>389</v>
      </c>
      <c r="D6" s="54" t="s">
        <v>417</v>
      </c>
      <c r="E6" s="55" t="s">
        <v>418</v>
      </c>
      <c r="F6" s="54" t="s">
        <v>396</v>
      </c>
    </row>
    <row r="7" spans="1:6" x14ac:dyDescent="0.25">
      <c r="A7" s="53" t="s">
        <v>385</v>
      </c>
      <c r="B7" s="54" t="s">
        <v>392</v>
      </c>
      <c r="C7" s="54" t="s">
        <v>393</v>
      </c>
      <c r="D7" s="54" t="s">
        <v>394</v>
      </c>
      <c r="E7" s="55" t="s">
        <v>395</v>
      </c>
      <c r="F7" s="54" t="s">
        <v>396</v>
      </c>
    </row>
    <row r="8" spans="1:6" x14ac:dyDescent="0.25">
      <c r="A8" s="53"/>
      <c r="B8" s="54" t="s">
        <v>397</v>
      </c>
      <c r="C8" s="54" t="s">
        <v>398</v>
      </c>
      <c r="D8" s="54" t="s">
        <v>399</v>
      </c>
      <c r="E8" s="55" t="s">
        <v>395</v>
      </c>
      <c r="F8" s="54" t="s">
        <v>400</v>
      </c>
    </row>
    <row r="9" spans="1:6" x14ac:dyDescent="0.25">
      <c r="A9" s="53" t="s">
        <v>534</v>
      </c>
      <c r="B9" s="54" t="s">
        <v>401</v>
      </c>
      <c r="C9" s="54" t="s">
        <v>402</v>
      </c>
      <c r="D9" s="54" t="s">
        <v>403</v>
      </c>
      <c r="E9" s="55" t="s">
        <v>404</v>
      </c>
      <c r="F9" s="54" t="s">
        <v>396</v>
      </c>
    </row>
    <row r="10" spans="1:6" x14ac:dyDescent="0.25">
      <c r="A10" s="53"/>
      <c r="B10" s="54" t="s">
        <v>405</v>
      </c>
      <c r="C10" s="54" t="s">
        <v>406</v>
      </c>
      <c r="D10" s="54" t="s">
        <v>407</v>
      </c>
      <c r="E10" s="55">
        <v>35</v>
      </c>
      <c r="F10" s="54" t="s">
        <v>396</v>
      </c>
    </row>
    <row r="11" spans="1:6" x14ac:dyDescent="0.25">
      <c r="A11" s="53"/>
      <c r="B11" s="54" t="s">
        <v>408</v>
      </c>
      <c r="C11" s="54" t="s">
        <v>409</v>
      </c>
      <c r="D11" s="54" t="s">
        <v>410</v>
      </c>
      <c r="E11" s="55" t="s">
        <v>395</v>
      </c>
      <c r="F11" s="54" t="s">
        <v>396</v>
      </c>
    </row>
    <row r="12" spans="1:6" x14ac:dyDescent="0.25">
      <c r="A12" s="53"/>
      <c r="B12" s="54" t="s">
        <v>411</v>
      </c>
      <c r="C12" s="54" t="s">
        <v>412</v>
      </c>
      <c r="D12" s="55">
        <v>58.9</v>
      </c>
      <c r="E12" s="55" t="s">
        <v>396</v>
      </c>
      <c r="F12" s="54" t="s">
        <v>396</v>
      </c>
    </row>
    <row r="13" spans="1:6" x14ac:dyDescent="0.25">
      <c r="A13" s="54" t="s">
        <v>535</v>
      </c>
      <c r="B13" s="54" t="s">
        <v>419</v>
      </c>
      <c r="C13" s="54" t="s">
        <v>420</v>
      </c>
      <c r="D13" s="54" t="s">
        <v>421</v>
      </c>
      <c r="E13" s="55" t="s">
        <v>422</v>
      </c>
      <c r="F13" s="54" t="s">
        <v>396</v>
      </c>
    </row>
    <row r="14" spans="1:6" x14ac:dyDescent="0.25">
      <c r="A14" s="54" t="s">
        <v>536</v>
      </c>
      <c r="B14" s="54" t="s">
        <v>419</v>
      </c>
      <c r="C14" s="54" t="s">
        <v>423</v>
      </c>
      <c r="D14" s="54" t="s">
        <v>424</v>
      </c>
      <c r="E14" s="55" t="s">
        <v>414</v>
      </c>
      <c r="F14" s="54" t="s">
        <v>549</v>
      </c>
    </row>
    <row r="15" spans="1:6" x14ac:dyDescent="0.25">
      <c r="A15" s="53" t="s">
        <v>537</v>
      </c>
      <c r="B15" s="54" t="s">
        <v>425</v>
      </c>
      <c r="C15" s="54" t="s">
        <v>426</v>
      </c>
      <c r="D15" s="54" t="s">
        <v>427</v>
      </c>
      <c r="E15" s="55" t="s">
        <v>395</v>
      </c>
      <c r="F15" s="54" t="s">
        <v>428</v>
      </c>
    </row>
    <row r="16" spans="1:6" x14ac:dyDescent="0.25">
      <c r="A16" s="53"/>
      <c r="B16" s="54" t="s">
        <v>429</v>
      </c>
      <c r="C16" s="54" t="s">
        <v>430</v>
      </c>
      <c r="D16" s="54" t="s">
        <v>431</v>
      </c>
      <c r="E16" s="55" t="s">
        <v>395</v>
      </c>
      <c r="F16" s="54" t="s">
        <v>432</v>
      </c>
    </row>
    <row r="17" spans="1:6" x14ac:dyDescent="0.25">
      <c r="A17" s="53"/>
      <c r="B17" s="54" t="s">
        <v>433</v>
      </c>
      <c r="C17" s="54" t="s">
        <v>434</v>
      </c>
      <c r="D17" s="54" t="s">
        <v>435</v>
      </c>
      <c r="E17" s="55" t="s">
        <v>436</v>
      </c>
      <c r="F17" s="54" t="s">
        <v>396</v>
      </c>
    </row>
    <row r="18" spans="1:6" ht="30" x14ac:dyDescent="0.25">
      <c r="A18" s="56" t="s">
        <v>538</v>
      </c>
      <c r="B18" s="54" t="s">
        <v>419</v>
      </c>
      <c r="C18" s="54" t="s">
        <v>437</v>
      </c>
      <c r="D18" s="54" t="s">
        <v>396</v>
      </c>
      <c r="E18" s="55" t="s">
        <v>396</v>
      </c>
      <c r="F18" s="54" t="s">
        <v>396</v>
      </c>
    </row>
    <row r="19" spans="1:6" ht="30" x14ac:dyDescent="0.25">
      <c r="A19" s="56" t="s">
        <v>539</v>
      </c>
      <c r="B19" s="54" t="s">
        <v>438</v>
      </c>
      <c r="C19" s="54" t="s">
        <v>439</v>
      </c>
      <c r="D19" s="54" t="s">
        <v>440</v>
      </c>
      <c r="E19" s="55" t="s">
        <v>441</v>
      </c>
      <c r="F19" s="54" t="s">
        <v>442</v>
      </c>
    </row>
    <row r="20" spans="1:6" x14ac:dyDescent="0.25">
      <c r="A20" s="53" t="s">
        <v>540</v>
      </c>
      <c r="B20" s="54" t="s">
        <v>443</v>
      </c>
      <c r="C20" s="54" t="s">
        <v>444</v>
      </c>
      <c r="D20" s="54" t="s">
        <v>445</v>
      </c>
      <c r="E20" s="55" t="s">
        <v>446</v>
      </c>
      <c r="F20" s="54" t="s">
        <v>447</v>
      </c>
    </row>
    <row r="21" spans="1:6" x14ac:dyDescent="0.25">
      <c r="A21" s="53"/>
      <c r="B21" s="54" t="s">
        <v>448</v>
      </c>
      <c r="C21" s="54" t="s">
        <v>449</v>
      </c>
      <c r="D21" s="54" t="s">
        <v>450</v>
      </c>
      <c r="E21" s="55" t="s">
        <v>395</v>
      </c>
      <c r="F21" s="54" t="s">
        <v>451</v>
      </c>
    </row>
    <row r="22" spans="1:6" x14ac:dyDescent="0.25">
      <c r="A22" s="53"/>
      <c r="B22" s="54" t="s">
        <v>452</v>
      </c>
      <c r="C22" s="54" t="s">
        <v>453</v>
      </c>
      <c r="D22" s="54" t="s">
        <v>454</v>
      </c>
      <c r="E22" s="55" t="s">
        <v>416</v>
      </c>
      <c r="F22" s="54" t="s">
        <v>455</v>
      </c>
    </row>
    <row r="23" spans="1:6" x14ac:dyDescent="0.25">
      <c r="A23" s="53"/>
      <c r="B23" s="54" t="s">
        <v>456</v>
      </c>
      <c r="C23" s="54" t="s">
        <v>457</v>
      </c>
      <c r="D23" s="54" t="s">
        <v>458</v>
      </c>
      <c r="E23" s="55" t="s">
        <v>459</v>
      </c>
      <c r="F23" s="54" t="s">
        <v>460</v>
      </c>
    </row>
    <row r="24" spans="1:6" x14ac:dyDescent="0.25">
      <c r="A24" s="53"/>
      <c r="B24" s="54" t="s">
        <v>461</v>
      </c>
      <c r="C24" s="54" t="s">
        <v>462</v>
      </c>
      <c r="D24" s="54" t="s">
        <v>463</v>
      </c>
      <c r="E24" s="55" t="s">
        <v>464</v>
      </c>
      <c r="F24" s="54" t="s">
        <v>396</v>
      </c>
    </row>
    <row r="25" spans="1:6" x14ac:dyDescent="0.25">
      <c r="A25" s="53"/>
      <c r="B25" s="54" t="s">
        <v>465</v>
      </c>
      <c r="C25" s="54" t="s">
        <v>466</v>
      </c>
      <c r="D25" s="54" t="s">
        <v>467</v>
      </c>
      <c r="E25" s="55" t="s">
        <v>468</v>
      </c>
      <c r="F25" s="54" t="s">
        <v>396</v>
      </c>
    </row>
    <row r="26" spans="1:6" x14ac:dyDescent="0.25">
      <c r="A26" s="53"/>
      <c r="B26" s="54" t="s">
        <v>469</v>
      </c>
      <c r="C26" s="54" t="s">
        <v>470</v>
      </c>
      <c r="D26" s="54" t="s">
        <v>471</v>
      </c>
      <c r="E26" s="55" t="s">
        <v>472</v>
      </c>
      <c r="F26" s="54" t="s">
        <v>473</v>
      </c>
    </row>
    <row r="27" spans="1:6" x14ac:dyDescent="0.25">
      <c r="A27" s="53"/>
      <c r="B27" s="54" t="s">
        <v>474</v>
      </c>
      <c r="C27" s="54" t="s">
        <v>475</v>
      </c>
      <c r="D27" s="54" t="s">
        <v>476</v>
      </c>
      <c r="E27" s="55">
        <v>30</v>
      </c>
      <c r="F27" s="54" t="s">
        <v>477</v>
      </c>
    </row>
    <row r="28" spans="1:6" x14ac:dyDescent="0.25">
      <c r="A28" s="53"/>
      <c r="B28" s="54" t="s">
        <v>478</v>
      </c>
      <c r="C28" s="54" t="s">
        <v>479</v>
      </c>
      <c r="D28" s="54" t="s">
        <v>480</v>
      </c>
      <c r="E28" s="55" t="s">
        <v>481</v>
      </c>
      <c r="F28" s="54" t="s">
        <v>482</v>
      </c>
    </row>
    <row r="29" spans="1:6" x14ac:dyDescent="0.25">
      <c r="A29" s="53"/>
      <c r="B29" s="54" t="s">
        <v>483</v>
      </c>
      <c r="C29" s="54" t="s">
        <v>484</v>
      </c>
      <c r="D29" s="54" t="s">
        <v>485</v>
      </c>
      <c r="E29" s="55" t="s">
        <v>446</v>
      </c>
      <c r="F29" s="54" t="s">
        <v>396</v>
      </c>
    </row>
    <row r="30" spans="1:6" x14ac:dyDescent="0.25">
      <c r="A30" s="53"/>
      <c r="B30" s="54" t="s">
        <v>486</v>
      </c>
      <c r="C30" s="54" t="s">
        <v>487</v>
      </c>
      <c r="D30" s="54" t="s">
        <v>488</v>
      </c>
      <c r="E30" s="55"/>
      <c r="F30" s="54" t="s">
        <v>489</v>
      </c>
    </row>
    <row r="31" spans="1:6" x14ac:dyDescent="0.25">
      <c r="A31" s="53" t="s">
        <v>541</v>
      </c>
      <c r="B31" s="54" t="s">
        <v>490</v>
      </c>
      <c r="C31" s="54" t="s">
        <v>491</v>
      </c>
      <c r="D31" s="54" t="s">
        <v>492</v>
      </c>
      <c r="E31" s="55">
        <v>20</v>
      </c>
      <c r="F31" s="54" t="s">
        <v>396</v>
      </c>
    </row>
    <row r="32" spans="1:6" x14ac:dyDescent="0.25">
      <c r="A32" s="53"/>
      <c r="B32" s="54" t="s">
        <v>493</v>
      </c>
      <c r="C32" s="54" t="s">
        <v>494</v>
      </c>
      <c r="D32" s="54" t="s">
        <v>495</v>
      </c>
      <c r="E32" s="55" t="s">
        <v>468</v>
      </c>
      <c r="F32" s="54" t="s">
        <v>496</v>
      </c>
    </row>
    <row r="33" spans="1:6" x14ac:dyDescent="0.25">
      <c r="A33" s="53"/>
      <c r="B33" s="54" t="s">
        <v>497</v>
      </c>
      <c r="C33" s="54" t="s">
        <v>498</v>
      </c>
      <c r="D33" s="54" t="s">
        <v>499</v>
      </c>
      <c r="E33" s="55" t="s">
        <v>464</v>
      </c>
      <c r="F33" s="54" t="s">
        <v>500</v>
      </c>
    </row>
    <row r="34" spans="1:6" x14ac:dyDescent="0.25">
      <c r="A34" s="53" t="s">
        <v>542</v>
      </c>
      <c r="B34" s="54" t="s">
        <v>501</v>
      </c>
      <c r="C34" s="54" t="s">
        <v>502</v>
      </c>
      <c r="D34" s="54" t="s">
        <v>503</v>
      </c>
      <c r="E34" s="55" t="s">
        <v>464</v>
      </c>
      <c r="F34" s="54" t="s">
        <v>504</v>
      </c>
    </row>
    <row r="35" spans="1:6" x14ac:dyDescent="0.25">
      <c r="A35" s="53"/>
      <c r="B35" s="54" t="s">
        <v>505</v>
      </c>
      <c r="C35" s="54" t="s">
        <v>506</v>
      </c>
      <c r="D35" s="54" t="s">
        <v>507</v>
      </c>
      <c r="E35" s="55">
        <v>35</v>
      </c>
      <c r="F35" s="54" t="s">
        <v>508</v>
      </c>
    </row>
    <row r="36" spans="1:6" x14ac:dyDescent="0.25">
      <c r="A36" s="53"/>
      <c r="B36" s="54" t="s">
        <v>509</v>
      </c>
      <c r="C36" s="54" t="s">
        <v>510</v>
      </c>
      <c r="D36" s="54" t="s">
        <v>511</v>
      </c>
      <c r="E36" s="55" t="s">
        <v>416</v>
      </c>
      <c r="F36" s="54" t="s">
        <v>512</v>
      </c>
    </row>
    <row r="37" spans="1:6" x14ac:dyDescent="0.25">
      <c r="A37" s="53"/>
      <c r="B37" s="54" t="s">
        <v>513</v>
      </c>
      <c r="C37" s="54" t="s">
        <v>514</v>
      </c>
      <c r="D37" s="54" t="s">
        <v>515</v>
      </c>
      <c r="E37" s="55" t="s">
        <v>464</v>
      </c>
      <c r="F37" s="54" t="s">
        <v>516</v>
      </c>
    </row>
    <row r="38" spans="1:6" x14ac:dyDescent="0.25">
      <c r="A38" s="53"/>
      <c r="B38" s="54" t="s">
        <v>517</v>
      </c>
      <c r="C38" s="54" t="s">
        <v>518</v>
      </c>
      <c r="D38" s="54" t="s">
        <v>519</v>
      </c>
      <c r="E38" s="55" t="s">
        <v>468</v>
      </c>
      <c r="F38" s="54" t="s">
        <v>520</v>
      </c>
    </row>
    <row r="39" spans="1:6" x14ac:dyDescent="0.25">
      <c r="A39" s="53"/>
      <c r="B39" s="54" t="s">
        <v>521</v>
      </c>
      <c r="C39" s="54" t="s">
        <v>522</v>
      </c>
      <c r="D39" s="54" t="s">
        <v>523</v>
      </c>
      <c r="E39" s="55" t="s">
        <v>459</v>
      </c>
      <c r="F39" s="54" t="s">
        <v>524</v>
      </c>
    </row>
    <row r="40" spans="1:6" x14ac:dyDescent="0.25">
      <c r="A40" s="53"/>
      <c r="B40" s="54" t="s">
        <v>525</v>
      </c>
      <c r="C40" s="54" t="s">
        <v>526</v>
      </c>
      <c r="D40" s="54" t="s">
        <v>527</v>
      </c>
      <c r="E40" s="55">
        <v>35</v>
      </c>
      <c r="F40" s="54" t="s">
        <v>396</v>
      </c>
    </row>
    <row r="41" spans="1:6" x14ac:dyDescent="0.25">
      <c r="A41" s="54" t="s">
        <v>543</v>
      </c>
      <c r="B41" s="54" t="s">
        <v>419</v>
      </c>
      <c r="C41" s="54" t="s">
        <v>528</v>
      </c>
      <c r="D41" s="54" t="s">
        <v>529</v>
      </c>
      <c r="E41" s="55">
        <v>35</v>
      </c>
      <c r="F41" s="54" t="s">
        <v>530</v>
      </c>
    </row>
    <row r="42" spans="1:6" x14ac:dyDescent="0.25">
      <c r="A42" s="54" t="s">
        <v>544</v>
      </c>
      <c r="B42" s="54" t="s">
        <v>419</v>
      </c>
      <c r="C42" s="54" t="s">
        <v>531</v>
      </c>
      <c r="D42" s="54" t="s">
        <v>532</v>
      </c>
      <c r="E42" s="55" t="s">
        <v>459</v>
      </c>
      <c r="F42" s="54" t="s">
        <v>533</v>
      </c>
    </row>
    <row r="44" spans="1:6" x14ac:dyDescent="0.25">
      <c r="A44" s="50" t="s">
        <v>545</v>
      </c>
    </row>
    <row r="45" spans="1:6" x14ac:dyDescent="0.25">
      <c r="A45" s="51" t="s">
        <v>546</v>
      </c>
    </row>
    <row r="46" spans="1:6" x14ac:dyDescent="0.25">
      <c r="A46" s="51" t="s">
        <v>547</v>
      </c>
    </row>
  </sheetData>
  <mergeCells count="7">
    <mergeCell ref="A34:A40"/>
    <mergeCell ref="A4:A6"/>
    <mergeCell ref="A7:A8"/>
    <mergeCell ref="A9:A12"/>
    <mergeCell ref="A15:A17"/>
    <mergeCell ref="A20:A30"/>
    <mergeCell ref="A31:A33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22"/>
  <sheetViews>
    <sheetView zoomScale="85" zoomScaleNormal="85" workbookViewId="0">
      <selection activeCell="A3" sqref="A3:O3"/>
    </sheetView>
  </sheetViews>
  <sheetFormatPr defaultRowHeight="15" x14ac:dyDescent="0.25"/>
  <cols>
    <col min="1" max="1" width="14.140625" bestFit="1" customWidth="1"/>
    <col min="2" max="2" width="10.42578125" style="4" bestFit="1" customWidth="1"/>
    <col min="3" max="3" width="10.42578125" style="5" bestFit="1" customWidth="1"/>
    <col min="4" max="4" width="11.7109375" style="4" bestFit="1" customWidth="1"/>
    <col min="5" max="5" width="17.140625" style="4" bestFit="1" customWidth="1"/>
    <col min="6" max="6" width="10.5703125" style="5" bestFit="1" customWidth="1"/>
    <col min="7" max="7" width="10.5703125" style="4" bestFit="1" customWidth="1"/>
    <col min="8" max="8" width="9.85546875" style="4" bestFit="1" customWidth="1"/>
    <col min="9" max="9" width="11.140625" style="4" bestFit="1" customWidth="1"/>
    <col min="10" max="10" width="9.85546875" style="4" bestFit="1" customWidth="1"/>
    <col min="11" max="11" width="11" style="5" bestFit="1" customWidth="1"/>
    <col min="12" max="12" width="9.140625" style="7" bestFit="1" customWidth="1"/>
    <col min="13" max="13" width="10.5703125" style="7" bestFit="1" customWidth="1"/>
    <col min="14" max="15" width="8.7109375" style="3"/>
  </cols>
  <sheetData>
    <row r="1" spans="1:15" ht="18.75" x14ac:dyDescent="0.3">
      <c r="A1" s="13" t="s">
        <v>223</v>
      </c>
    </row>
    <row r="3" spans="1:15" s="12" customFormat="1" x14ac:dyDescent="0.25">
      <c r="A3" s="46" t="s">
        <v>0</v>
      </c>
      <c r="B3" s="47" t="s">
        <v>364</v>
      </c>
      <c r="C3" s="48" t="s">
        <v>319</v>
      </c>
      <c r="D3" s="47" t="s">
        <v>365</v>
      </c>
      <c r="E3" s="47" t="s">
        <v>366</v>
      </c>
      <c r="F3" s="48" t="s">
        <v>321</v>
      </c>
      <c r="G3" s="47" t="s">
        <v>367</v>
      </c>
      <c r="H3" s="47" t="s">
        <v>368</v>
      </c>
      <c r="I3" s="47" t="s">
        <v>322</v>
      </c>
      <c r="J3" s="47" t="s">
        <v>369</v>
      </c>
      <c r="K3" s="48" t="s">
        <v>323</v>
      </c>
      <c r="L3" s="47" t="s">
        <v>219</v>
      </c>
      <c r="M3" s="47" t="s">
        <v>370</v>
      </c>
      <c r="N3" s="49" t="s">
        <v>220</v>
      </c>
      <c r="O3" s="49" t="s">
        <v>221</v>
      </c>
    </row>
    <row r="4" spans="1:15" x14ac:dyDescent="0.25">
      <c r="A4" s="1" t="s">
        <v>1</v>
      </c>
      <c r="B4" s="7">
        <v>62.39</v>
      </c>
      <c r="C4" s="10">
        <v>0.78</v>
      </c>
      <c r="D4" s="7">
        <v>16.48</v>
      </c>
      <c r="E4" s="7">
        <v>6.8565100000000001</v>
      </c>
      <c r="F4" s="10">
        <v>0.114</v>
      </c>
      <c r="G4" s="7">
        <v>2.5419999999999998</v>
      </c>
      <c r="H4" s="7">
        <v>5.0810000000000004</v>
      </c>
      <c r="I4" s="7">
        <v>3.4329999999999998</v>
      </c>
      <c r="J4" s="7">
        <v>2.0699999999999998</v>
      </c>
      <c r="K4" s="10">
        <v>0.16800000000000001</v>
      </c>
      <c r="L4" s="7">
        <v>-2.6182543000662903E-2</v>
      </c>
      <c r="M4" s="7">
        <v>100.001</v>
      </c>
      <c r="N4" s="11">
        <v>398</v>
      </c>
      <c r="O4" s="11">
        <v>232</v>
      </c>
    </row>
    <row r="5" spans="1:15" x14ac:dyDescent="0.25">
      <c r="A5" s="1" t="s">
        <v>2</v>
      </c>
      <c r="B5" s="7">
        <v>60.2</v>
      </c>
      <c r="C5" s="10">
        <v>0.73199999999999998</v>
      </c>
      <c r="D5" s="7">
        <v>16.48</v>
      </c>
      <c r="E5" s="7">
        <v>7.3166399999999996</v>
      </c>
      <c r="F5" s="10">
        <v>0.122</v>
      </c>
      <c r="G5" s="7">
        <v>3.5289999999999999</v>
      </c>
      <c r="H5" s="7">
        <v>6.1459999999999999</v>
      </c>
      <c r="I5" s="7">
        <v>3.36</v>
      </c>
      <c r="J5" s="7">
        <v>1.63</v>
      </c>
      <c r="K5" s="10">
        <v>0.16300000000000001</v>
      </c>
      <c r="L5" s="7">
        <v>0.12695334187097385</v>
      </c>
      <c r="M5" s="7">
        <v>99.902000000000001</v>
      </c>
      <c r="N5" s="11">
        <v>303</v>
      </c>
      <c r="O5" s="11">
        <v>232</v>
      </c>
    </row>
    <row r="6" spans="1:15" x14ac:dyDescent="0.25">
      <c r="A6" s="1" t="s">
        <v>3</v>
      </c>
      <c r="B6" s="7">
        <v>61.46</v>
      </c>
      <c r="C6" s="10">
        <v>0.84399999999999997</v>
      </c>
      <c r="D6" s="7">
        <v>16.579999999999998</v>
      </c>
      <c r="E6" s="7">
        <v>7.49071</v>
      </c>
      <c r="F6" s="10">
        <v>0.125</v>
      </c>
      <c r="G6" s="7">
        <v>2.702</v>
      </c>
      <c r="H6" s="7">
        <v>5.54</v>
      </c>
      <c r="I6" s="7">
        <v>3.4940000000000002</v>
      </c>
      <c r="J6" s="7">
        <v>1.8</v>
      </c>
      <c r="K6" s="10">
        <v>0.17599999999999999</v>
      </c>
      <c r="L6" s="7">
        <v>-6.8803236504268145E-2</v>
      </c>
      <c r="M6" s="7">
        <v>100.29300000000001</v>
      </c>
      <c r="N6" s="11">
        <v>409</v>
      </c>
      <c r="O6" s="11">
        <v>260</v>
      </c>
    </row>
    <row r="7" spans="1:15" x14ac:dyDescent="0.25">
      <c r="A7" s="1" t="s">
        <v>4</v>
      </c>
      <c r="B7" s="7">
        <v>60.74</v>
      </c>
      <c r="C7" s="10">
        <v>0.82299999999999995</v>
      </c>
      <c r="D7" s="7">
        <v>17.29</v>
      </c>
      <c r="E7" s="7">
        <v>7.3651200000000001</v>
      </c>
      <c r="F7" s="10">
        <v>0.124</v>
      </c>
      <c r="G7" s="7">
        <v>2.7149999999999999</v>
      </c>
      <c r="H7" s="7">
        <v>5.0979999999999999</v>
      </c>
      <c r="I7" s="7">
        <v>3.298</v>
      </c>
      <c r="J7" s="7">
        <v>1.84</v>
      </c>
      <c r="K7" s="10">
        <v>0.16400000000000001</v>
      </c>
      <c r="L7" s="7">
        <v>0.86539897556782241</v>
      </c>
      <c r="M7" s="7">
        <v>100.402</v>
      </c>
      <c r="N7" s="11">
        <v>403</v>
      </c>
      <c r="O7" s="11">
        <v>239</v>
      </c>
    </row>
    <row r="8" spans="1:15" x14ac:dyDescent="0.25">
      <c r="A8" s="1" t="s">
        <v>5</v>
      </c>
      <c r="B8" s="6">
        <v>59.04</v>
      </c>
      <c r="C8" s="8">
        <v>0.68700000000000006</v>
      </c>
      <c r="D8" s="6">
        <v>16.28</v>
      </c>
      <c r="E8" s="6">
        <v>6.4562999999999997</v>
      </c>
      <c r="F8" s="8">
        <v>0.112</v>
      </c>
      <c r="G8" s="6">
        <v>5.1539999999999999</v>
      </c>
      <c r="H8" s="6">
        <v>6.9660000000000002</v>
      </c>
      <c r="I8" s="6">
        <v>3.08</v>
      </c>
      <c r="J8" s="6">
        <v>1.48</v>
      </c>
      <c r="K8" s="8">
        <v>0.14599999999999999</v>
      </c>
      <c r="L8" s="6">
        <v>0.31314574038353243</v>
      </c>
      <c r="M8" s="6">
        <v>99.847999999999999</v>
      </c>
      <c r="N8" s="11">
        <v>308</v>
      </c>
      <c r="O8" s="11">
        <v>306</v>
      </c>
    </row>
    <row r="9" spans="1:15" x14ac:dyDescent="0.25">
      <c r="A9" s="2" t="s">
        <v>6</v>
      </c>
      <c r="B9" s="7">
        <v>57.7</v>
      </c>
      <c r="C9" s="10">
        <v>0.72</v>
      </c>
      <c r="D9" s="7">
        <v>17.309999999999999</v>
      </c>
      <c r="E9" s="7">
        <v>7.11</v>
      </c>
      <c r="F9" s="10">
        <v>0.121</v>
      </c>
      <c r="G9" s="7">
        <v>4.5599999999999996</v>
      </c>
      <c r="H9" s="7">
        <v>7.4189999999999996</v>
      </c>
      <c r="I9" s="7">
        <v>3.31</v>
      </c>
      <c r="J9" s="7">
        <v>1.1100000000000001</v>
      </c>
      <c r="K9" s="10">
        <v>0.14399999999999999</v>
      </c>
      <c r="L9" s="7">
        <v>0.9</v>
      </c>
      <c r="M9" s="6">
        <v>100.44</v>
      </c>
      <c r="N9" s="9"/>
      <c r="O9" s="11"/>
    </row>
    <row r="10" spans="1:15" x14ac:dyDescent="0.25">
      <c r="A10" s="1" t="s">
        <v>7</v>
      </c>
      <c r="B10" s="6">
        <v>57.9</v>
      </c>
      <c r="C10" s="8">
        <v>0.79200000000000004</v>
      </c>
      <c r="D10" s="6">
        <v>16.71</v>
      </c>
      <c r="E10" s="6">
        <v>7.6508500000000002</v>
      </c>
      <c r="F10" s="8">
        <v>0.124</v>
      </c>
      <c r="G10" s="6">
        <v>4.6029999999999998</v>
      </c>
      <c r="H10" s="6">
        <v>7.4029999999999996</v>
      </c>
      <c r="I10" s="6">
        <v>3.226</v>
      </c>
      <c r="J10" s="6">
        <v>1.33</v>
      </c>
      <c r="K10" s="8">
        <v>0.16700000000000001</v>
      </c>
      <c r="L10" s="7">
        <v>0.96</v>
      </c>
      <c r="M10" s="7">
        <v>100.973</v>
      </c>
      <c r="N10" s="11">
        <v>266</v>
      </c>
      <c r="O10" s="11">
        <v>319</v>
      </c>
    </row>
    <row r="11" spans="1:15" x14ac:dyDescent="0.25">
      <c r="A11" s="2" t="s">
        <v>8</v>
      </c>
      <c r="B11" s="7">
        <v>57.97</v>
      </c>
      <c r="C11" s="10">
        <v>0.79</v>
      </c>
      <c r="D11" s="7">
        <v>16.899999999999999</v>
      </c>
      <c r="E11" s="7">
        <v>8.17</v>
      </c>
      <c r="F11" s="10">
        <v>0.125</v>
      </c>
      <c r="G11" s="7">
        <v>4.17</v>
      </c>
      <c r="H11" s="7">
        <v>6.7030000000000003</v>
      </c>
      <c r="I11" s="7">
        <v>2.93</v>
      </c>
      <c r="J11" s="7">
        <v>1.46</v>
      </c>
      <c r="K11" s="10">
        <v>0.13900000000000001</v>
      </c>
      <c r="L11" s="6">
        <v>0.87</v>
      </c>
      <c r="M11" s="6">
        <v>100.26</v>
      </c>
      <c r="N11" s="9"/>
      <c r="O11" s="9"/>
    </row>
    <row r="12" spans="1:15" x14ac:dyDescent="0.25">
      <c r="A12" s="2" t="s">
        <v>9</v>
      </c>
      <c r="B12" s="7">
        <v>55.45</v>
      </c>
      <c r="C12" s="10">
        <v>0.79</v>
      </c>
      <c r="D12" s="7">
        <v>16.899999999999999</v>
      </c>
      <c r="E12" s="7">
        <v>9.15</v>
      </c>
      <c r="F12" s="10">
        <v>0.152</v>
      </c>
      <c r="G12" s="7">
        <v>5.08</v>
      </c>
      <c r="H12" s="7">
        <v>8.41</v>
      </c>
      <c r="I12" s="7">
        <v>2.79</v>
      </c>
      <c r="J12" s="7">
        <v>1.03</v>
      </c>
      <c r="K12" s="10">
        <v>0.13700000000000001</v>
      </c>
      <c r="L12" s="7">
        <v>0.26</v>
      </c>
      <c r="M12" s="6">
        <v>100.18</v>
      </c>
      <c r="N12" s="9"/>
      <c r="O12" s="11"/>
    </row>
    <row r="13" spans="1:15" x14ac:dyDescent="0.25">
      <c r="A13" s="2" t="s">
        <v>10</v>
      </c>
      <c r="B13" s="7">
        <v>57.09</v>
      </c>
      <c r="C13" s="10">
        <v>0.79</v>
      </c>
      <c r="D13" s="7">
        <v>17.07</v>
      </c>
      <c r="E13" s="7">
        <v>7.76</v>
      </c>
      <c r="F13" s="10">
        <v>0.13800000000000001</v>
      </c>
      <c r="G13" s="7">
        <v>4.1500000000000004</v>
      </c>
      <c r="H13" s="7">
        <v>7.1760000000000002</v>
      </c>
      <c r="I13" s="7">
        <v>2.98</v>
      </c>
      <c r="J13" s="7">
        <v>1.3</v>
      </c>
      <c r="K13" s="10">
        <v>0.129</v>
      </c>
      <c r="L13" s="7">
        <v>0.37</v>
      </c>
      <c r="M13" s="6">
        <v>98.98</v>
      </c>
      <c r="N13" s="9"/>
      <c r="O13" s="11"/>
    </row>
    <row r="14" spans="1:15" x14ac:dyDescent="0.25">
      <c r="A14" s="2" t="s">
        <v>11</v>
      </c>
      <c r="B14" s="6">
        <v>59.21</v>
      </c>
      <c r="C14" s="8">
        <v>0.77</v>
      </c>
      <c r="D14" s="6">
        <v>17.12</v>
      </c>
      <c r="E14" s="6">
        <v>7.25</v>
      </c>
      <c r="F14" s="8">
        <v>0.11899999999999999</v>
      </c>
      <c r="G14" s="6">
        <v>3.47</v>
      </c>
      <c r="H14" s="6">
        <v>6.4020000000000001</v>
      </c>
      <c r="I14" s="6">
        <v>3.31</v>
      </c>
      <c r="J14" s="6">
        <v>1.5</v>
      </c>
      <c r="K14" s="8">
        <v>0.13500000000000001</v>
      </c>
      <c r="L14" s="6">
        <v>0.35</v>
      </c>
      <c r="M14" s="6">
        <v>99.68</v>
      </c>
      <c r="N14" s="9"/>
      <c r="O14" s="11"/>
    </row>
    <row r="15" spans="1:15" x14ac:dyDescent="0.25">
      <c r="A15" s="2" t="s">
        <v>12</v>
      </c>
      <c r="B15" s="7">
        <v>60.17</v>
      </c>
      <c r="C15" s="10">
        <v>0.71</v>
      </c>
      <c r="D15" s="7">
        <v>16.96</v>
      </c>
      <c r="E15" s="7">
        <v>6.86</v>
      </c>
      <c r="F15" s="10">
        <v>0.11899999999999999</v>
      </c>
      <c r="G15" s="7">
        <v>3.19</v>
      </c>
      <c r="H15" s="7">
        <v>5.851</v>
      </c>
      <c r="I15" s="7">
        <v>3.18</v>
      </c>
      <c r="J15" s="7">
        <v>1.68</v>
      </c>
      <c r="K15" s="10">
        <v>0.13600000000000001</v>
      </c>
      <c r="L15" s="7">
        <v>1.27</v>
      </c>
      <c r="M15" s="6">
        <v>100.17</v>
      </c>
      <c r="N15" s="9">
        <v>358.28000000000003</v>
      </c>
      <c r="O15" s="11"/>
    </row>
    <row r="16" spans="1:15" x14ac:dyDescent="0.25">
      <c r="A16" s="1" t="s">
        <v>13</v>
      </c>
      <c r="B16" s="6">
        <v>59.16</v>
      </c>
      <c r="C16" s="8">
        <v>0.77600000000000002</v>
      </c>
      <c r="D16" s="6">
        <v>17.11</v>
      </c>
      <c r="E16" s="6">
        <v>7.3334700000000002</v>
      </c>
      <c r="F16" s="8">
        <v>0.11899999999999999</v>
      </c>
      <c r="G16" s="6">
        <v>3.1</v>
      </c>
      <c r="H16" s="6">
        <v>6.2619999999999996</v>
      </c>
      <c r="I16" s="6">
        <v>3.3759999999999999</v>
      </c>
      <c r="J16" s="6">
        <v>1.71</v>
      </c>
      <c r="K16" s="8">
        <v>0.16300000000000001</v>
      </c>
      <c r="L16" s="7">
        <v>0.11</v>
      </c>
      <c r="M16" s="7">
        <v>99.340999999999994</v>
      </c>
      <c r="N16" s="11">
        <v>345</v>
      </c>
      <c r="O16" s="11">
        <v>259</v>
      </c>
    </row>
    <row r="17" spans="1:15" x14ac:dyDescent="0.25">
      <c r="A17" s="2" t="s">
        <v>14</v>
      </c>
      <c r="B17" s="7">
        <v>57.69</v>
      </c>
      <c r="C17" s="10">
        <v>0.68</v>
      </c>
      <c r="D17" s="7">
        <v>14.92</v>
      </c>
      <c r="E17" s="7">
        <v>7.58</v>
      </c>
      <c r="F17" s="10">
        <v>0.13500000000000001</v>
      </c>
      <c r="G17" s="7">
        <v>6.34</v>
      </c>
      <c r="H17" s="7">
        <v>7.9260000000000002</v>
      </c>
      <c r="I17" s="7">
        <v>2.7</v>
      </c>
      <c r="J17" s="7">
        <v>1</v>
      </c>
      <c r="K17" s="10">
        <v>0.126</v>
      </c>
      <c r="L17" s="7">
        <v>0.75</v>
      </c>
      <c r="M17" s="6">
        <v>99.91</v>
      </c>
      <c r="N17" s="9"/>
      <c r="O17" s="9"/>
    </row>
    <row r="18" spans="1:15" x14ac:dyDescent="0.25">
      <c r="A18" s="2" t="s">
        <v>15</v>
      </c>
      <c r="B18" s="7">
        <v>55.97</v>
      </c>
      <c r="C18" s="10">
        <v>0.72</v>
      </c>
      <c r="D18" s="7">
        <v>15.57</v>
      </c>
      <c r="E18" s="7">
        <v>7.88</v>
      </c>
      <c r="F18" s="10">
        <v>0.13900000000000001</v>
      </c>
      <c r="G18" s="7">
        <v>6.72</v>
      </c>
      <c r="H18" s="7">
        <v>8.032</v>
      </c>
      <c r="I18" s="7">
        <v>2.63</v>
      </c>
      <c r="J18" s="7">
        <v>0.97</v>
      </c>
      <c r="K18" s="10">
        <v>0.129</v>
      </c>
      <c r="L18" s="7">
        <v>1.48</v>
      </c>
      <c r="M18" s="6">
        <v>100.31</v>
      </c>
      <c r="N18" s="9"/>
      <c r="O18" s="9"/>
    </row>
    <row r="19" spans="1:15" x14ac:dyDescent="0.25">
      <c r="A19" s="1" t="s">
        <v>16</v>
      </c>
      <c r="B19" s="6">
        <v>57.08</v>
      </c>
      <c r="C19" s="8">
        <v>0.69199999999999995</v>
      </c>
      <c r="D19" s="6">
        <v>15.3</v>
      </c>
      <c r="E19" s="6">
        <v>7.8384</v>
      </c>
      <c r="F19" s="8">
        <v>0.13300000000000001</v>
      </c>
      <c r="G19" s="6">
        <v>6.4210000000000003</v>
      </c>
      <c r="H19" s="6">
        <v>8.1470000000000002</v>
      </c>
      <c r="I19" s="6">
        <v>2.8370000000000002</v>
      </c>
      <c r="J19" s="6">
        <v>1.1499999999999999</v>
      </c>
      <c r="K19" s="8">
        <v>0.14299999999999999</v>
      </c>
      <c r="L19" s="6">
        <v>-9.2315381986808331E-2</v>
      </c>
      <c r="M19" s="6">
        <v>99.844999999999999</v>
      </c>
      <c r="N19" s="9">
        <v>242</v>
      </c>
      <c r="O19" s="9">
        <v>303</v>
      </c>
    </row>
    <row r="20" spans="1:15" x14ac:dyDescent="0.25">
      <c r="A20" s="1" t="s">
        <v>17</v>
      </c>
      <c r="B20" s="6">
        <v>55.35</v>
      </c>
      <c r="C20" s="8">
        <v>0.68400000000000005</v>
      </c>
      <c r="D20" s="6">
        <v>14.23</v>
      </c>
      <c r="E20" s="6">
        <v>7.6032000000000002</v>
      </c>
      <c r="F20" s="8">
        <v>0.11899999999999999</v>
      </c>
      <c r="G20" s="6">
        <v>9.4700000000000006</v>
      </c>
      <c r="H20" s="6">
        <v>7.2229999999999999</v>
      </c>
      <c r="I20" s="6">
        <v>2.6440000000000001</v>
      </c>
      <c r="J20" s="6">
        <v>1.3</v>
      </c>
      <c r="K20" s="8">
        <v>0.14199999999999999</v>
      </c>
      <c r="L20" s="7">
        <v>1.27</v>
      </c>
      <c r="M20" s="6">
        <v>100.146</v>
      </c>
      <c r="N20" s="11">
        <v>297</v>
      </c>
      <c r="O20" s="11">
        <v>264</v>
      </c>
    </row>
    <row r="21" spans="1:15" x14ac:dyDescent="0.25">
      <c r="A21" s="1" t="s">
        <v>18</v>
      </c>
      <c r="B21" s="6">
        <v>61</v>
      </c>
      <c r="C21" s="8">
        <v>0.69299999999999995</v>
      </c>
      <c r="D21" s="6">
        <v>16.45</v>
      </c>
      <c r="E21" s="6">
        <v>6.6777899999999999</v>
      </c>
      <c r="F21" s="8">
        <v>0.113</v>
      </c>
      <c r="G21" s="6">
        <v>3.0350000000000001</v>
      </c>
      <c r="H21" s="6">
        <v>6.02</v>
      </c>
      <c r="I21" s="6">
        <v>3.3330000000000002</v>
      </c>
      <c r="J21" s="6">
        <v>1.83</v>
      </c>
      <c r="K21" s="8">
        <v>0.14799999999999999</v>
      </c>
      <c r="L21" s="7">
        <v>0.97</v>
      </c>
      <c r="M21" s="6">
        <v>100.407</v>
      </c>
      <c r="N21" s="11">
        <v>362</v>
      </c>
      <c r="O21" s="11">
        <v>235</v>
      </c>
    </row>
    <row r="22" spans="1:15" x14ac:dyDescent="0.25">
      <c r="A22" s="1" t="s">
        <v>19</v>
      </c>
      <c r="B22" s="6">
        <v>59.52</v>
      </c>
      <c r="C22" s="8">
        <v>0.73899999999999999</v>
      </c>
      <c r="D22" s="6">
        <v>16.21</v>
      </c>
      <c r="E22" s="6">
        <v>7.5276300000000003</v>
      </c>
      <c r="F22" s="8">
        <v>0.123</v>
      </c>
      <c r="G22" s="6">
        <v>3.9660000000000002</v>
      </c>
      <c r="H22" s="6">
        <v>6.3330000000000002</v>
      </c>
      <c r="I22" s="6">
        <v>3.202</v>
      </c>
      <c r="J22" s="6">
        <v>1.64</v>
      </c>
      <c r="K22" s="8">
        <v>0.16500000000000001</v>
      </c>
      <c r="L22" s="6">
        <v>-1.251128551768668E-2</v>
      </c>
      <c r="M22" s="6">
        <v>99.542000000000002</v>
      </c>
      <c r="N22" s="11">
        <v>322</v>
      </c>
      <c r="O22" s="11">
        <v>301</v>
      </c>
    </row>
    <row r="23" spans="1:15" x14ac:dyDescent="0.25">
      <c r="A23" s="1" t="s">
        <v>20</v>
      </c>
      <c r="B23" s="6">
        <v>60.65</v>
      </c>
      <c r="C23" s="8">
        <v>0.86399999999999999</v>
      </c>
      <c r="D23" s="6">
        <v>16.97</v>
      </c>
      <c r="E23" s="6">
        <v>7.5138400000000001</v>
      </c>
      <c r="F23" s="8">
        <v>0.12</v>
      </c>
      <c r="G23" s="6">
        <v>2.5710000000000002</v>
      </c>
      <c r="H23" s="6">
        <v>5.8079999999999998</v>
      </c>
      <c r="I23" s="6">
        <v>3.55</v>
      </c>
      <c r="J23" s="6">
        <v>1.84</v>
      </c>
      <c r="K23" s="8">
        <v>0.17299999999999999</v>
      </c>
      <c r="L23" s="6">
        <v>0.2</v>
      </c>
      <c r="M23" s="6">
        <v>100.373</v>
      </c>
      <c r="N23" s="11">
        <v>417</v>
      </c>
      <c r="O23" s="11">
        <v>268</v>
      </c>
    </row>
    <row r="24" spans="1:15" x14ac:dyDescent="0.25">
      <c r="A24" s="1" t="s">
        <v>21</v>
      </c>
      <c r="B24" s="6">
        <v>62.08</v>
      </c>
      <c r="C24" s="8">
        <v>0.76900000000000002</v>
      </c>
      <c r="D24" s="6">
        <v>16.649999999999999</v>
      </c>
      <c r="E24" s="6">
        <v>6.7700500000000003</v>
      </c>
      <c r="F24" s="8">
        <v>0.109</v>
      </c>
      <c r="G24" s="6">
        <v>2.5830000000000002</v>
      </c>
      <c r="H24" s="6">
        <v>5.3460000000000001</v>
      </c>
      <c r="I24" s="6">
        <v>3.452</v>
      </c>
      <c r="J24" s="6">
        <v>2.1</v>
      </c>
      <c r="K24" s="8">
        <v>0.158</v>
      </c>
      <c r="L24" s="7">
        <v>0.22</v>
      </c>
      <c r="M24" s="6">
        <v>100.348</v>
      </c>
      <c r="N24" s="11">
        <v>466</v>
      </c>
      <c r="O24" s="11">
        <v>251</v>
      </c>
    </row>
    <row r="25" spans="1:15" x14ac:dyDescent="0.25">
      <c r="A25" s="1" t="s">
        <v>22</v>
      </c>
      <c r="B25" s="6">
        <v>62.09</v>
      </c>
      <c r="C25" s="8">
        <v>0.76300000000000001</v>
      </c>
      <c r="D25" s="6">
        <v>16.64</v>
      </c>
      <c r="E25" s="6">
        <v>6.6656000000000004</v>
      </c>
      <c r="F25" s="8">
        <v>0.11</v>
      </c>
      <c r="G25" s="6">
        <v>2.5169999999999999</v>
      </c>
      <c r="H25" s="6">
        <v>5.1820000000000004</v>
      </c>
      <c r="I25" s="6">
        <v>3.4470000000000001</v>
      </c>
      <c r="J25" s="6">
        <v>2.11</v>
      </c>
      <c r="K25" s="8">
        <v>0.161</v>
      </c>
      <c r="L25" s="7">
        <v>0.89</v>
      </c>
      <c r="M25" s="6">
        <v>100.69199999999999</v>
      </c>
      <c r="N25" s="11">
        <v>455</v>
      </c>
      <c r="O25" s="11">
        <v>236</v>
      </c>
    </row>
    <row r="26" spans="1:15" x14ac:dyDescent="0.25">
      <c r="A26" s="1" t="s">
        <v>23</v>
      </c>
      <c r="B26" s="6">
        <v>58.8</v>
      </c>
      <c r="C26" s="8">
        <v>0.76</v>
      </c>
      <c r="D26" s="6">
        <v>16.489999999999998</v>
      </c>
      <c r="E26" s="6">
        <v>7.77982</v>
      </c>
      <c r="F26" s="8">
        <v>0.127</v>
      </c>
      <c r="G26" s="6">
        <v>4.2309999999999999</v>
      </c>
      <c r="H26" s="6">
        <v>6.9539999999999997</v>
      </c>
      <c r="I26" s="6">
        <v>3.222</v>
      </c>
      <c r="J26" s="6">
        <v>1.51</v>
      </c>
      <c r="K26" s="8">
        <v>0.14599999999999999</v>
      </c>
      <c r="L26" s="7">
        <v>0.3</v>
      </c>
      <c r="M26" s="6">
        <v>100.42</v>
      </c>
      <c r="N26" s="11">
        <v>337</v>
      </c>
      <c r="O26" s="11">
        <v>259</v>
      </c>
    </row>
    <row r="27" spans="1:15" x14ac:dyDescent="0.25">
      <c r="A27" s="1" t="s">
        <v>24</v>
      </c>
      <c r="B27" s="6">
        <v>58.49</v>
      </c>
      <c r="C27" s="8">
        <v>0.71</v>
      </c>
      <c r="D27" s="6">
        <v>16.13</v>
      </c>
      <c r="E27" s="6">
        <v>7.6906600000000003</v>
      </c>
      <c r="F27" s="8">
        <v>0.13200000000000001</v>
      </c>
      <c r="G27" s="6">
        <v>4.9710000000000001</v>
      </c>
      <c r="H27" s="6">
        <v>7.31</v>
      </c>
      <c r="I27" s="6">
        <v>3.077</v>
      </c>
      <c r="J27" s="6">
        <v>1.44</v>
      </c>
      <c r="K27" s="8">
        <v>0.14899999999999999</v>
      </c>
      <c r="L27" s="7">
        <v>0.18</v>
      </c>
      <c r="M27" s="6">
        <v>100.393</v>
      </c>
      <c r="N27" s="11">
        <v>303</v>
      </c>
      <c r="O27" s="11">
        <v>275</v>
      </c>
    </row>
    <row r="28" spans="1:15" x14ac:dyDescent="0.25">
      <c r="A28" s="1" t="s">
        <v>25</v>
      </c>
      <c r="B28" s="6">
        <v>58.52</v>
      </c>
      <c r="C28" s="8">
        <v>0.71599999999999997</v>
      </c>
      <c r="D28" s="6">
        <v>15.77</v>
      </c>
      <c r="E28" s="6">
        <v>7.7123499999999998</v>
      </c>
      <c r="F28" s="8">
        <v>0.13300000000000001</v>
      </c>
      <c r="G28" s="6">
        <v>4.7850000000000001</v>
      </c>
      <c r="H28" s="6">
        <v>6.86</v>
      </c>
      <c r="I28" s="6">
        <v>3.0790000000000002</v>
      </c>
      <c r="J28" s="6">
        <v>1.48</v>
      </c>
      <c r="K28" s="8">
        <v>0.159</v>
      </c>
      <c r="L28" s="6">
        <v>-2.0600186431822165E-3</v>
      </c>
      <c r="M28" s="6">
        <v>99.302999999999997</v>
      </c>
      <c r="N28" s="11">
        <v>293</v>
      </c>
      <c r="O28" s="11">
        <v>265</v>
      </c>
    </row>
    <row r="29" spans="1:15" x14ac:dyDescent="0.25">
      <c r="A29" s="1" t="s">
        <v>26</v>
      </c>
      <c r="B29" s="6">
        <v>61.05</v>
      </c>
      <c r="C29" s="8">
        <v>0.85899999999999999</v>
      </c>
      <c r="D29" s="6">
        <v>16.86</v>
      </c>
      <c r="E29" s="6">
        <v>7.3471700000000002</v>
      </c>
      <c r="F29" s="8">
        <v>0.12</v>
      </c>
      <c r="G29" s="6">
        <v>2.4710000000000001</v>
      </c>
      <c r="H29" s="6">
        <v>5.81</v>
      </c>
      <c r="I29" s="6">
        <v>3.681</v>
      </c>
      <c r="J29" s="6">
        <v>1.82</v>
      </c>
      <c r="K29" s="8">
        <v>0.17499999999999999</v>
      </c>
      <c r="L29" s="7">
        <v>0.03</v>
      </c>
      <c r="M29" s="6">
        <v>100.33499999999999</v>
      </c>
      <c r="N29" s="11">
        <v>380</v>
      </c>
      <c r="O29" s="11">
        <v>270</v>
      </c>
    </row>
    <row r="30" spans="1:15" x14ac:dyDescent="0.25">
      <c r="A30" s="1" t="s">
        <v>27</v>
      </c>
      <c r="B30" s="6">
        <v>60.28</v>
      </c>
      <c r="C30" s="8">
        <v>0.73699999999999999</v>
      </c>
      <c r="D30" s="6">
        <v>16.59</v>
      </c>
      <c r="E30" s="6">
        <v>7.0948900000000004</v>
      </c>
      <c r="F30" s="8">
        <v>0.11700000000000001</v>
      </c>
      <c r="G30" s="6">
        <v>3.3740000000000001</v>
      </c>
      <c r="H30" s="6">
        <v>6.2919999999999998</v>
      </c>
      <c r="I30" s="6">
        <v>3.42</v>
      </c>
      <c r="J30" s="6">
        <v>1.72</v>
      </c>
      <c r="K30" s="8">
        <v>0.153</v>
      </c>
      <c r="L30" s="7">
        <v>0.32</v>
      </c>
      <c r="M30" s="6">
        <v>100.23099999999999</v>
      </c>
      <c r="N30" s="11">
        <v>348</v>
      </c>
      <c r="O30" s="11">
        <v>244</v>
      </c>
    </row>
    <row r="31" spans="1:15" x14ac:dyDescent="0.25">
      <c r="A31" s="1" t="s">
        <v>28</v>
      </c>
      <c r="B31" s="6">
        <v>60.23</v>
      </c>
      <c r="C31" s="8">
        <v>0.80800000000000005</v>
      </c>
      <c r="D31" s="6">
        <v>17.010000000000002</v>
      </c>
      <c r="E31" s="6">
        <v>7.28749</v>
      </c>
      <c r="F31" s="8">
        <v>0.121</v>
      </c>
      <c r="G31" s="6">
        <v>2.8530000000000002</v>
      </c>
      <c r="H31" s="6">
        <v>6.3010000000000002</v>
      </c>
      <c r="I31" s="6">
        <v>3.536</v>
      </c>
      <c r="J31" s="6">
        <v>1.68</v>
      </c>
      <c r="K31" s="8">
        <v>0.16700000000000001</v>
      </c>
      <c r="L31" s="6">
        <v>0.36</v>
      </c>
      <c r="M31" s="6">
        <v>100.46299999999999</v>
      </c>
      <c r="N31" s="11">
        <v>351</v>
      </c>
      <c r="O31" s="11">
        <v>275</v>
      </c>
    </row>
    <row r="32" spans="1:15" x14ac:dyDescent="0.25">
      <c r="A32" s="1" t="s">
        <v>29</v>
      </c>
      <c r="B32" s="6">
        <v>60.78</v>
      </c>
      <c r="C32" s="8">
        <v>0.86099999999999999</v>
      </c>
      <c r="D32" s="6">
        <v>16.89</v>
      </c>
      <c r="E32" s="6">
        <v>7.3381800000000004</v>
      </c>
      <c r="F32" s="8">
        <v>0.12</v>
      </c>
      <c r="G32" s="6">
        <v>2.4569999999999999</v>
      </c>
      <c r="H32" s="6">
        <v>5.8239999999999998</v>
      </c>
      <c r="I32" s="6">
        <v>3.665</v>
      </c>
      <c r="J32" s="6">
        <v>1.81</v>
      </c>
      <c r="K32" s="8">
        <v>0.17199999999999999</v>
      </c>
      <c r="L32" s="6">
        <v>0.23</v>
      </c>
      <c r="M32" s="6">
        <v>100.24299999999999</v>
      </c>
      <c r="N32" s="9">
        <v>317</v>
      </c>
      <c r="O32" s="9">
        <v>255</v>
      </c>
    </row>
    <row r="33" spans="1:15" x14ac:dyDescent="0.25">
      <c r="A33" s="1" t="s">
        <v>30</v>
      </c>
      <c r="B33" s="6">
        <v>60.92</v>
      </c>
      <c r="C33" s="8">
        <v>0.85499999999999998</v>
      </c>
      <c r="D33" s="6">
        <v>16.89</v>
      </c>
      <c r="E33" s="6">
        <v>7.3311799999999998</v>
      </c>
      <c r="F33" s="8">
        <v>0.121</v>
      </c>
      <c r="G33" s="6">
        <v>2.4670000000000001</v>
      </c>
      <c r="H33" s="6">
        <v>5.7229999999999999</v>
      </c>
      <c r="I33" s="6">
        <v>3.629</v>
      </c>
      <c r="J33" s="6">
        <v>1.81</v>
      </c>
      <c r="K33" s="8">
        <v>0.17399999999999999</v>
      </c>
      <c r="L33" s="7">
        <v>7.0000000000000007E-2</v>
      </c>
      <c r="M33" s="6">
        <v>100.10599999999999</v>
      </c>
      <c r="N33" s="9">
        <v>363</v>
      </c>
      <c r="O33" s="9">
        <v>249</v>
      </c>
    </row>
    <row r="34" spans="1:15" x14ac:dyDescent="0.25">
      <c r="A34" s="1" t="s">
        <v>31</v>
      </c>
      <c r="B34" s="6">
        <v>58.39</v>
      </c>
      <c r="C34" s="8">
        <v>0.749</v>
      </c>
      <c r="D34" s="6">
        <v>16.18</v>
      </c>
      <c r="E34" s="6">
        <v>7.9945599999999999</v>
      </c>
      <c r="F34" s="8">
        <v>0.13100000000000001</v>
      </c>
      <c r="G34" s="6">
        <v>4.891</v>
      </c>
      <c r="H34" s="6">
        <v>7.1280000000000001</v>
      </c>
      <c r="I34" s="6">
        <v>3.0960000000000001</v>
      </c>
      <c r="J34" s="6">
        <v>1.43</v>
      </c>
      <c r="K34" s="8">
        <v>0.14299999999999999</v>
      </c>
      <c r="L34" s="7">
        <v>0.14000000000000001</v>
      </c>
      <c r="M34" s="6">
        <v>100.367</v>
      </c>
      <c r="N34" s="9">
        <v>272</v>
      </c>
      <c r="O34" s="9">
        <v>246</v>
      </c>
    </row>
    <row r="35" spans="1:15" x14ac:dyDescent="0.25">
      <c r="A35" s="1" t="s">
        <v>32</v>
      </c>
      <c r="B35" s="6">
        <v>61.96</v>
      </c>
      <c r="C35" s="8">
        <v>0.91900000000000004</v>
      </c>
      <c r="D35" s="6">
        <v>16.75</v>
      </c>
      <c r="E35" s="6">
        <v>7.4315499999999997</v>
      </c>
      <c r="F35" s="8">
        <v>0.12</v>
      </c>
      <c r="G35" s="6">
        <v>2.008</v>
      </c>
      <c r="H35" s="6">
        <v>5.3159999999999998</v>
      </c>
      <c r="I35" s="6">
        <v>3.74</v>
      </c>
      <c r="J35" s="6">
        <v>1.94</v>
      </c>
      <c r="K35" s="8">
        <v>0.17499999999999999</v>
      </c>
      <c r="L35" s="7">
        <v>0.14000000000000001</v>
      </c>
      <c r="M35" s="6">
        <v>100.608</v>
      </c>
      <c r="N35" s="9">
        <v>418</v>
      </c>
      <c r="O35" s="9">
        <v>236</v>
      </c>
    </row>
    <row r="36" spans="1:15" x14ac:dyDescent="0.25">
      <c r="A36" s="1" t="s">
        <v>33</v>
      </c>
      <c r="B36" s="6">
        <v>60.24</v>
      </c>
      <c r="C36" s="8">
        <v>0.82499999999999996</v>
      </c>
      <c r="D36" s="6">
        <v>16.87</v>
      </c>
      <c r="E36" s="6">
        <v>7.2248900000000003</v>
      </c>
      <c r="F36" s="8">
        <v>0.12</v>
      </c>
      <c r="G36" s="6">
        <v>2.64</v>
      </c>
      <c r="H36" s="6">
        <v>5.8529999999999998</v>
      </c>
      <c r="I36" s="6">
        <v>3.536</v>
      </c>
      <c r="J36" s="6">
        <v>1.73</v>
      </c>
      <c r="K36" s="8">
        <v>0.16800000000000001</v>
      </c>
      <c r="L36" s="7">
        <v>0.8</v>
      </c>
      <c r="M36" s="6">
        <v>100.131</v>
      </c>
      <c r="N36" s="9">
        <v>347</v>
      </c>
      <c r="O36" s="9">
        <v>256</v>
      </c>
    </row>
    <row r="37" spans="1:15" x14ac:dyDescent="0.25">
      <c r="A37" s="1" t="s">
        <v>34</v>
      </c>
      <c r="B37" s="6">
        <v>58.26</v>
      </c>
      <c r="C37" s="8">
        <v>0.71199999999999997</v>
      </c>
      <c r="D37" s="6">
        <v>16.04</v>
      </c>
      <c r="E37" s="6">
        <v>7.7294200000000002</v>
      </c>
      <c r="F37" s="8">
        <v>0.13100000000000001</v>
      </c>
      <c r="G37" s="6">
        <v>4.8689999999999998</v>
      </c>
      <c r="H37" s="6">
        <v>7.1680000000000001</v>
      </c>
      <c r="I37" s="6">
        <v>3.0510000000000002</v>
      </c>
      <c r="J37" s="6">
        <v>1.44</v>
      </c>
      <c r="K37" s="8">
        <v>0.15</v>
      </c>
      <c r="L37" s="7">
        <v>0.6</v>
      </c>
      <c r="M37" s="6">
        <v>100.274</v>
      </c>
      <c r="N37" s="9">
        <v>296</v>
      </c>
      <c r="O37" s="9">
        <v>258</v>
      </c>
    </row>
    <row r="38" spans="1:15" x14ac:dyDescent="0.25">
      <c r="A38" s="1" t="s">
        <v>35</v>
      </c>
      <c r="B38" s="6">
        <v>58.26</v>
      </c>
      <c r="C38" s="8">
        <v>0.70699999999999996</v>
      </c>
      <c r="D38" s="6">
        <v>16</v>
      </c>
      <c r="E38" s="6">
        <v>7.6994300000000004</v>
      </c>
      <c r="F38" s="8">
        <v>0.13100000000000001</v>
      </c>
      <c r="G38" s="6">
        <v>4.9640000000000004</v>
      </c>
      <c r="H38" s="6">
        <v>7.0629999999999997</v>
      </c>
      <c r="I38" s="6">
        <v>3.048</v>
      </c>
      <c r="J38" s="6">
        <v>1.45</v>
      </c>
      <c r="K38" s="8">
        <v>0.14699999999999999</v>
      </c>
      <c r="L38" s="6">
        <v>0.68</v>
      </c>
      <c r="M38" s="6">
        <v>100.276</v>
      </c>
      <c r="N38" s="9">
        <v>317</v>
      </c>
      <c r="O38" s="9">
        <v>247</v>
      </c>
    </row>
    <row r="39" spans="1:15" x14ac:dyDescent="0.25">
      <c r="A39" s="1" t="s">
        <v>36</v>
      </c>
      <c r="B39" s="6">
        <v>59.85</v>
      </c>
      <c r="C39" s="8">
        <v>0.70799999999999996</v>
      </c>
      <c r="D39" s="6">
        <v>16.170000000000002</v>
      </c>
      <c r="E39" s="6">
        <v>7.3470399999999998</v>
      </c>
      <c r="F39" s="8">
        <v>0.127</v>
      </c>
      <c r="G39" s="6">
        <v>4.4189999999999996</v>
      </c>
      <c r="H39" s="6">
        <v>6.6749999999999998</v>
      </c>
      <c r="I39" s="6">
        <v>3.2120000000000002</v>
      </c>
      <c r="J39" s="6">
        <v>1.62</v>
      </c>
      <c r="K39" s="8">
        <v>0.154</v>
      </c>
      <c r="L39" s="7">
        <v>0.11</v>
      </c>
      <c r="M39" s="6">
        <v>100.515</v>
      </c>
      <c r="N39" s="9">
        <v>335</v>
      </c>
      <c r="O39" s="9">
        <v>249</v>
      </c>
    </row>
    <row r="40" spans="1:15" x14ac:dyDescent="0.25">
      <c r="A40" s="1" t="s">
        <v>37</v>
      </c>
      <c r="B40" s="6">
        <v>58.56</v>
      </c>
      <c r="C40" s="8">
        <v>0.70399999999999996</v>
      </c>
      <c r="D40" s="6">
        <v>15.96</v>
      </c>
      <c r="E40" s="6">
        <v>7.5590799999999998</v>
      </c>
      <c r="F40" s="8">
        <v>0.13</v>
      </c>
      <c r="G40" s="6">
        <v>4.9429999999999996</v>
      </c>
      <c r="H40" s="6">
        <v>6.9210000000000003</v>
      </c>
      <c r="I40" s="6">
        <v>3.0630000000000002</v>
      </c>
      <c r="J40" s="6">
        <v>1.49</v>
      </c>
      <c r="K40" s="8">
        <v>0.14699999999999999</v>
      </c>
      <c r="L40" s="7">
        <v>0.73</v>
      </c>
      <c r="M40" s="6">
        <v>100.337</v>
      </c>
      <c r="N40" s="9">
        <v>278</v>
      </c>
      <c r="O40" s="9">
        <v>270</v>
      </c>
    </row>
    <row r="41" spans="1:15" x14ac:dyDescent="0.25">
      <c r="A41" s="1" t="s">
        <v>38</v>
      </c>
      <c r="B41" s="6">
        <v>59.73</v>
      </c>
      <c r="C41" s="8">
        <v>0.78900000000000003</v>
      </c>
      <c r="D41" s="6">
        <v>17.190000000000001</v>
      </c>
      <c r="E41" s="6">
        <v>6.9961799999999998</v>
      </c>
      <c r="F41" s="8">
        <v>0.11700000000000001</v>
      </c>
      <c r="G41" s="6">
        <v>3.4239999999999999</v>
      </c>
      <c r="H41" s="6">
        <v>6.4539999999999997</v>
      </c>
      <c r="I41" s="6">
        <v>3.3380000000000001</v>
      </c>
      <c r="J41" s="6">
        <v>1.76</v>
      </c>
      <c r="K41" s="8">
        <v>0.159</v>
      </c>
      <c r="L41" s="7">
        <v>0.15</v>
      </c>
      <c r="M41" s="6">
        <v>100.232</v>
      </c>
      <c r="N41" s="9">
        <v>408</v>
      </c>
      <c r="O41" s="9">
        <v>268</v>
      </c>
    </row>
    <row r="42" spans="1:15" x14ac:dyDescent="0.25">
      <c r="A42" s="1" t="s">
        <v>39</v>
      </c>
      <c r="B42" s="6">
        <v>58.86</v>
      </c>
      <c r="C42" s="8">
        <v>0.71199999999999997</v>
      </c>
      <c r="D42" s="6">
        <v>15.95</v>
      </c>
      <c r="E42" s="6">
        <v>7.5286600000000004</v>
      </c>
      <c r="F42" s="8">
        <v>0.128</v>
      </c>
      <c r="G42" s="6">
        <v>4.8390000000000004</v>
      </c>
      <c r="H42" s="6">
        <v>7.0439999999999996</v>
      </c>
      <c r="I42" s="6">
        <v>3.0920000000000001</v>
      </c>
      <c r="J42" s="6">
        <v>1.52</v>
      </c>
      <c r="K42" s="8">
        <v>0.152</v>
      </c>
      <c r="L42" s="7">
        <v>0.26</v>
      </c>
      <c r="M42" s="6">
        <v>100.214</v>
      </c>
      <c r="N42" s="9">
        <v>328</v>
      </c>
      <c r="O42" s="9">
        <v>285</v>
      </c>
    </row>
    <row r="43" spans="1:15" x14ac:dyDescent="0.25">
      <c r="A43" s="1" t="s">
        <v>40</v>
      </c>
      <c r="B43" s="6">
        <v>59.65</v>
      </c>
      <c r="C43" s="8">
        <v>0.75900000000000001</v>
      </c>
      <c r="D43" s="6">
        <v>16.670000000000002</v>
      </c>
      <c r="E43" s="6">
        <v>7.3181500000000002</v>
      </c>
      <c r="F43" s="8">
        <v>0.121</v>
      </c>
      <c r="G43" s="6">
        <v>3.91</v>
      </c>
      <c r="H43" s="6">
        <v>6.5650000000000004</v>
      </c>
      <c r="I43" s="6">
        <v>3.1739999999999999</v>
      </c>
      <c r="J43" s="6">
        <v>1.75</v>
      </c>
      <c r="K43" s="8">
        <v>0.158</v>
      </c>
      <c r="L43" s="7">
        <v>0.57999999999999996</v>
      </c>
      <c r="M43" s="6">
        <v>100.78100000000001</v>
      </c>
      <c r="N43" s="9">
        <v>393</v>
      </c>
      <c r="O43" s="9">
        <v>252</v>
      </c>
    </row>
    <row r="44" spans="1:15" x14ac:dyDescent="0.25">
      <c r="A44" s="1" t="s">
        <v>41</v>
      </c>
      <c r="B44" s="6">
        <v>60.08</v>
      </c>
      <c r="C44" s="8">
        <v>0.59</v>
      </c>
      <c r="D44" s="6">
        <v>16.61</v>
      </c>
      <c r="E44" s="6">
        <v>6.9242600000000003</v>
      </c>
      <c r="F44" s="8">
        <v>0.11899999999999999</v>
      </c>
      <c r="G44" s="6">
        <v>3.7589999999999999</v>
      </c>
      <c r="H44" s="6">
        <v>6.6719999999999997</v>
      </c>
      <c r="I44" s="6">
        <v>3.3290000000000002</v>
      </c>
      <c r="J44" s="6">
        <v>1.31</v>
      </c>
      <c r="K44" s="8">
        <v>0.13300000000000001</v>
      </c>
      <c r="L44" s="7">
        <v>0.86</v>
      </c>
      <c r="M44" s="6">
        <v>100.501</v>
      </c>
      <c r="N44" s="9">
        <v>333</v>
      </c>
      <c r="O44" s="9">
        <v>216</v>
      </c>
    </row>
    <row r="45" spans="1:15" x14ac:dyDescent="0.25">
      <c r="A45" s="1" t="s">
        <v>42</v>
      </c>
      <c r="B45" s="6">
        <v>60.99</v>
      </c>
      <c r="C45" s="8">
        <v>0.58699999999999997</v>
      </c>
      <c r="D45" s="6">
        <v>16.43</v>
      </c>
      <c r="E45" s="6">
        <v>6.69862</v>
      </c>
      <c r="F45" s="8">
        <v>0.115</v>
      </c>
      <c r="G45" s="6">
        <v>4.0060000000000002</v>
      </c>
      <c r="H45" s="6">
        <v>6.33</v>
      </c>
      <c r="I45" s="6">
        <v>3.2850000000000001</v>
      </c>
      <c r="J45" s="6">
        <v>1.39</v>
      </c>
      <c r="K45" s="8">
        <v>0.126</v>
      </c>
      <c r="L45" s="7">
        <v>0.56999999999999995</v>
      </c>
      <c r="M45" s="6">
        <v>100.631</v>
      </c>
      <c r="N45" s="9">
        <v>310</v>
      </c>
      <c r="O45" s="9">
        <v>220</v>
      </c>
    </row>
    <row r="46" spans="1:15" x14ac:dyDescent="0.25">
      <c r="A46" s="1" t="s">
        <v>43</v>
      </c>
      <c r="B46" s="6">
        <v>60.07</v>
      </c>
      <c r="C46" s="8">
        <v>0.58499999999999996</v>
      </c>
      <c r="D46" s="6">
        <v>15.8</v>
      </c>
      <c r="E46" s="6">
        <v>6.9874599999999996</v>
      </c>
      <c r="F46" s="8">
        <v>0.12</v>
      </c>
      <c r="G46" s="6">
        <v>4.5750000000000002</v>
      </c>
      <c r="H46" s="6">
        <v>7.2569999999999997</v>
      </c>
      <c r="I46" s="6">
        <v>3.0680000000000001</v>
      </c>
      <c r="J46" s="6">
        <v>1.27</v>
      </c>
      <c r="K46" s="8">
        <v>0.13200000000000001</v>
      </c>
      <c r="L46" s="7">
        <v>0.37</v>
      </c>
      <c r="M46" s="6">
        <v>100.331</v>
      </c>
      <c r="N46" s="9">
        <v>273</v>
      </c>
      <c r="O46" s="9">
        <v>247</v>
      </c>
    </row>
    <row r="47" spans="1:15" x14ac:dyDescent="0.25">
      <c r="A47" s="1" t="s">
        <v>44</v>
      </c>
      <c r="B47" s="6">
        <v>60.46</v>
      </c>
      <c r="C47" s="8">
        <v>0.58799999999999997</v>
      </c>
      <c r="D47" s="6">
        <v>15.6</v>
      </c>
      <c r="E47" s="6">
        <v>6.8948600000000004</v>
      </c>
      <c r="F47" s="8">
        <v>0.11899999999999999</v>
      </c>
      <c r="G47" s="6">
        <v>4.5289999999999999</v>
      </c>
      <c r="H47" s="6">
        <v>6.7960000000000003</v>
      </c>
      <c r="I47" s="6">
        <v>3.07</v>
      </c>
      <c r="J47" s="6">
        <v>1.4</v>
      </c>
      <c r="K47" s="8">
        <v>0.13200000000000001</v>
      </c>
      <c r="L47" s="7">
        <v>0.61</v>
      </c>
      <c r="M47" s="6">
        <v>100.306</v>
      </c>
      <c r="N47" s="9">
        <v>344</v>
      </c>
      <c r="O47" s="9">
        <v>239</v>
      </c>
    </row>
    <row r="48" spans="1:15" x14ac:dyDescent="0.25">
      <c r="A48" s="1" t="s">
        <v>45</v>
      </c>
      <c r="B48" s="6">
        <v>59.89</v>
      </c>
      <c r="C48" s="8">
        <v>0.64100000000000001</v>
      </c>
      <c r="D48" s="6">
        <v>16.670000000000002</v>
      </c>
      <c r="E48" s="6">
        <v>6.8802000000000003</v>
      </c>
      <c r="F48" s="8">
        <v>0.11600000000000001</v>
      </c>
      <c r="G48" s="6">
        <v>3.7690000000000001</v>
      </c>
      <c r="H48" s="6">
        <v>6.4020000000000001</v>
      </c>
      <c r="I48" s="6">
        <v>3.3279999999999998</v>
      </c>
      <c r="J48" s="6">
        <v>1.4</v>
      </c>
      <c r="K48" s="8">
        <v>0.13700000000000001</v>
      </c>
      <c r="L48" s="7">
        <v>0.96</v>
      </c>
      <c r="M48" s="6">
        <v>100.316</v>
      </c>
      <c r="N48" s="9">
        <v>321</v>
      </c>
      <c r="O48" s="9">
        <v>274</v>
      </c>
    </row>
    <row r="49" spans="1:15" x14ac:dyDescent="0.25">
      <c r="A49" s="1" t="s">
        <v>46</v>
      </c>
      <c r="B49" s="6">
        <v>59.93</v>
      </c>
      <c r="C49" s="8">
        <v>0.6</v>
      </c>
      <c r="D49" s="6">
        <v>16.62</v>
      </c>
      <c r="E49" s="6">
        <v>6.8617400000000002</v>
      </c>
      <c r="F49" s="8">
        <v>0.11899999999999999</v>
      </c>
      <c r="G49" s="6">
        <v>3.867</v>
      </c>
      <c r="H49" s="6">
        <v>6.1369999999999996</v>
      </c>
      <c r="I49" s="6">
        <v>3.2639999999999998</v>
      </c>
      <c r="J49" s="6">
        <v>1.34</v>
      </c>
      <c r="K49" s="8">
        <v>0.13500000000000001</v>
      </c>
      <c r="L49" s="6">
        <v>0.30307344020501553</v>
      </c>
      <c r="M49" s="6">
        <v>99.239000000000004</v>
      </c>
      <c r="N49" s="9">
        <v>282</v>
      </c>
      <c r="O49" s="9">
        <v>263</v>
      </c>
    </row>
    <row r="50" spans="1:15" x14ac:dyDescent="0.25">
      <c r="A50" s="1" t="s">
        <v>47</v>
      </c>
      <c r="B50" s="6">
        <v>60.07</v>
      </c>
      <c r="C50" s="8">
        <v>0.60599999999999998</v>
      </c>
      <c r="D50" s="6">
        <v>16.39</v>
      </c>
      <c r="E50" s="6">
        <v>6.9819100000000001</v>
      </c>
      <c r="F50" s="8">
        <v>0.11700000000000001</v>
      </c>
      <c r="G50" s="6">
        <v>4.0179999999999998</v>
      </c>
      <c r="H50" s="6">
        <v>6.548</v>
      </c>
      <c r="I50" s="6">
        <v>3.2930000000000001</v>
      </c>
      <c r="J50" s="6">
        <v>1.3</v>
      </c>
      <c r="K50" s="8">
        <v>0.13400000000000001</v>
      </c>
      <c r="L50" s="6">
        <v>-3.6816939568329377E-2</v>
      </c>
      <c r="M50" s="6">
        <v>99.555999999999997</v>
      </c>
      <c r="N50" s="9">
        <v>270</v>
      </c>
      <c r="O50" s="9">
        <v>275</v>
      </c>
    </row>
    <row r="51" spans="1:15" x14ac:dyDescent="0.25">
      <c r="A51" s="1" t="s">
        <v>48</v>
      </c>
      <c r="B51" s="6">
        <v>60.19</v>
      </c>
      <c r="C51" s="8">
        <v>0.58699999999999997</v>
      </c>
      <c r="D51" s="6">
        <v>16.21</v>
      </c>
      <c r="E51" s="6">
        <v>6.8510499999999999</v>
      </c>
      <c r="F51" s="8">
        <v>0.11799999999999999</v>
      </c>
      <c r="G51" s="6">
        <v>3.988</v>
      </c>
      <c r="H51" s="6">
        <v>6.3760000000000003</v>
      </c>
      <c r="I51" s="6">
        <v>3.2450000000000001</v>
      </c>
      <c r="J51" s="6">
        <v>1.34</v>
      </c>
      <c r="K51" s="8">
        <v>0.129</v>
      </c>
      <c r="L51" s="6">
        <v>2.8894230366601766E-2</v>
      </c>
      <c r="M51" s="6">
        <v>99.129000000000005</v>
      </c>
      <c r="N51" s="9">
        <v>292</v>
      </c>
      <c r="O51" s="9">
        <v>275</v>
      </c>
    </row>
    <row r="52" spans="1:15" x14ac:dyDescent="0.25">
      <c r="A52" s="1" t="s">
        <v>49</v>
      </c>
      <c r="B52" s="6">
        <v>59.79</v>
      </c>
      <c r="C52" s="8">
        <v>0.77200000000000002</v>
      </c>
      <c r="D52" s="6">
        <v>16.68</v>
      </c>
      <c r="E52" s="6">
        <v>7.0842099999999997</v>
      </c>
      <c r="F52" s="8">
        <v>0.11799999999999999</v>
      </c>
      <c r="G52" s="6">
        <v>3.359</v>
      </c>
      <c r="H52" s="6">
        <v>5.9290000000000003</v>
      </c>
      <c r="I52" s="6">
        <v>3.274</v>
      </c>
      <c r="J52" s="6">
        <v>1.83</v>
      </c>
      <c r="K52" s="8">
        <v>0.16600000000000001</v>
      </c>
      <c r="L52" s="6">
        <v>0.11742205221720994</v>
      </c>
      <c r="M52" s="6">
        <v>99.22</v>
      </c>
      <c r="N52" s="9">
        <v>373</v>
      </c>
      <c r="O52" s="9">
        <v>270</v>
      </c>
    </row>
    <row r="53" spans="1:15" x14ac:dyDescent="0.25">
      <c r="A53" s="1" t="s">
        <v>50</v>
      </c>
      <c r="B53" s="6">
        <v>59.95</v>
      </c>
      <c r="C53" s="8">
        <v>0.76200000000000001</v>
      </c>
      <c r="D53" s="6">
        <v>16.760000000000002</v>
      </c>
      <c r="E53" s="6">
        <v>7.2129399999999997</v>
      </c>
      <c r="F53" s="8">
        <v>0.11799999999999999</v>
      </c>
      <c r="G53" s="6">
        <v>3.4820000000000002</v>
      </c>
      <c r="H53" s="6">
        <v>6.0609999999999999</v>
      </c>
      <c r="I53" s="6">
        <v>3.2509999999999999</v>
      </c>
      <c r="J53" s="6">
        <v>1.81</v>
      </c>
      <c r="K53" s="8">
        <v>0.16600000000000001</v>
      </c>
      <c r="L53" s="6">
        <v>3.7774874135357878E-2</v>
      </c>
      <c r="M53" s="6">
        <v>99.741</v>
      </c>
      <c r="N53" s="9">
        <v>389</v>
      </c>
      <c r="O53" s="9">
        <v>269</v>
      </c>
    </row>
    <row r="54" spans="1:15" x14ac:dyDescent="0.25">
      <c r="A54" s="1" t="s">
        <v>51</v>
      </c>
      <c r="B54" s="6">
        <v>58.17</v>
      </c>
      <c r="C54" s="8">
        <v>0.70599999999999996</v>
      </c>
      <c r="D54" s="6">
        <v>15.81</v>
      </c>
      <c r="E54" s="6">
        <v>7.7789900000000003</v>
      </c>
      <c r="F54" s="8">
        <v>0.13200000000000001</v>
      </c>
      <c r="G54" s="6">
        <v>5.032</v>
      </c>
      <c r="H54" s="6">
        <v>6.5339999999999998</v>
      </c>
      <c r="I54" s="6">
        <v>2.9609999999999999</v>
      </c>
      <c r="J54" s="6">
        <v>1.49</v>
      </c>
      <c r="K54" s="8">
        <v>0.158</v>
      </c>
      <c r="L54" s="6">
        <v>0.55326880552784929</v>
      </c>
      <c r="M54" s="6">
        <v>99.474000000000004</v>
      </c>
      <c r="N54" s="9">
        <v>308</v>
      </c>
      <c r="O54" s="9">
        <v>282</v>
      </c>
    </row>
    <row r="55" spans="1:15" x14ac:dyDescent="0.25">
      <c r="A55" s="1" t="s">
        <v>52</v>
      </c>
      <c r="B55" s="6">
        <v>58.34</v>
      </c>
      <c r="C55" s="8">
        <v>0.72699999999999998</v>
      </c>
      <c r="D55" s="6">
        <v>15.87</v>
      </c>
      <c r="E55" s="6">
        <v>7.73935</v>
      </c>
      <c r="F55" s="8">
        <v>0.13300000000000001</v>
      </c>
      <c r="G55" s="6">
        <v>4.6529999999999996</v>
      </c>
      <c r="H55" s="6">
        <v>6.3360000000000003</v>
      </c>
      <c r="I55" s="6">
        <v>3.0659999999999998</v>
      </c>
      <c r="J55" s="6">
        <v>1.56</v>
      </c>
      <c r="K55" s="8">
        <v>0.16500000000000001</v>
      </c>
      <c r="L55" s="6">
        <v>0.33663713655343047</v>
      </c>
      <c r="M55" s="6">
        <v>99.054000000000002</v>
      </c>
      <c r="N55" s="9">
        <v>306</v>
      </c>
      <c r="O55" s="9">
        <v>245</v>
      </c>
    </row>
    <row r="56" spans="1:15" x14ac:dyDescent="0.25">
      <c r="A56" s="1" t="s">
        <v>53</v>
      </c>
      <c r="B56" s="6">
        <v>58.55</v>
      </c>
      <c r="C56" s="8">
        <v>0.71699999999999997</v>
      </c>
      <c r="D56" s="6">
        <v>15.81</v>
      </c>
      <c r="E56" s="6">
        <v>7.7127499999999998</v>
      </c>
      <c r="F56" s="8">
        <v>0.13400000000000001</v>
      </c>
      <c r="G56" s="6">
        <v>4.7750000000000004</v>
      </c>
      <c r="H56" s="6">
        <v>6.8840000000000003</v>
      </c>
      <c r="I56" s="6">
        <v>3.0859999999999999</v>
      </c>
      <c r="J56" s="6">
        <v>1.48</v>
      </c>
      <c r="K56" s="8">
        <v>0.16</v>
      </c>
      <c r="L56" s="6">
        <v>-6.5440642245793088E-2</v>
      </c>
      <c r="M56" s="6">
        <v>99.378</v>
      </c>
      <c r="N56" s="9">
        <v>319</v>
      </c>
      <c r="O56" s="9">
        <v>271</v>
      </c>
    </row>
    <row r="57" spans="1:15" x14ac:dyDescent="0.25">
      <c r="A57" s="1" t="s">
        <v>54</v>
      </c>
      <c r="B57" s="6">
        <v>58.32</v>
      </c>
      <c r="C57" s="8">
        <v>0.70199999999999996</v>
      </c>
      <c r="D57" s="6">
        <v>15.83</v>
      </c>
      <c r="E57" s="6">
        <v>7.6989400000000003</v>
      </c>
      <c r="F57" s="8">
        <v>0.13100000000000001</v>
      </c>
      <c r="G57" s="6">
        <v>4.8959999999999999</v>
      </c>
      <c r="H57" s="6">
        <v>6.9779999999999998</v>
      </c>
      <c r="I57" s="6">
        <v>3.0419999999999998</v>
      </c>
      <c r="J57" s="6">
        <v>1.45</v>
      </c>
      <c r="K57" s="8">
        <v>0.159</v>
      </c>
      <c r="L57" s="6">
        <v>2.002159706700013E-2</v>
      </c>
      <c r="M57" s="6">
        <v>99.338999999999999</v>
      </c>
      <c r="N57" s="9">
        <v>338</v>
      </c>
      <c r="O57" s="9">
        <v>269</v>
      </c>
    </row>
    <row r="58" spans="1:15" x14ac:dyDescent="0.25">
      <c r="A58" s="1" t="s">
        <v>55</v>
      </c>
      <c r="B58" s="6">
        <v>61.14</v>
      </c>
      <c r="C58" s="8">
        <v>0.73099999999999998</v>
      </c>
      <c r="D58" s="6">
        <v>16.510000000000002</v>
      </c>
      <c r="E58" s="6">
        <v>7.1047500000000001</v>
      </c>
      <c r="F58" s="8">
        <v>0.10199999999999999</v>
      </c>
      <c r="G58" s="6">
        <v>2.9140000000000001</v>
      </c>
      <c r="H58" s="6">
        <v>5.3979999999999997</v>
      </c>
      <c r="I58" s="6">
        <v>3.266</v>
      </c>
      <c r="J58" s="6">
        <v>2.0499999999999998</v>
      </c>
      <c r="K58" s="8">
        <v>0.18</v>
      </c>
      <c r="L58" s="6">
        <v>0.28380789101772574</v>
      </c>
      <c r="M58" s="6">
        <v>99.78</v>
      </c>
      <c r="N58" s="9">
        <v>343</v>
      </c>
      <c r="O58" s="9">
        <v>222</v>
      </c>
    </row>
    <row r="59" spans="1:15" x14ac:dyDescent="0.25">
      <c r="A59" s="1" t="s">
        <v>56</v>
      </c>
      <c r="B59" s="6">
        <v>59.37</v>
      </c>
      <c r="C59" s="8">
        <v>0.77300000000000002</v>
      </c>
      <c r="D59" s="6">
        <v>16.8</v>
      </c>
      <c r="E59" s="6">
        <v>7.1116099999999998</v>
      </c>
      <c r="F59" s="8">
        <v>0.11899999999999999</v>
      </c>
      <c r="G59" s="6">
        <v>3.4089999999999998</v>
      </c>
      <c r="H59" s="6">
        <v>6.1349999999999998</v>
      </c>
      <c r="I59" s="6">
        <v>3.4590000000000001</v>
      </c>
      <c r="J59" s="6">
        <v>1.8</v>
      </c>
      <c r="K59" s="8">
        <v>0.155</v>
      </c>
      <c r="L59" s="6">
        <v>0.19</v>
      </c>
      <c r="M59" s="6">
        <v>99.418999999999997</v>
      </c>
      <c r="N59" s="9">
        <v>375</v>
      </c>
      <c r="O59" s="9">
        <v>270</v>
      </c>
    </row>
    <row r="60" spans="1:15" x14ac:dyDescent="0.25">
      <c r="A60" s="1" t="s">
        <v>57</v>
      </c>
      <c r="B60" s="6">
        <v>60.8</v>
      </c>
      <c r="C60" s="8">
        <v>0.90600000000000003</v>
      </c>
      <c r="D60" s="6">
        <v>16.84</v>
      </c>
      <c r="E60" s="6">
        <v>7.7242199999999999</v>
      </c>
      <c r="F60" s="8">
        <v>0.122</v>
      </c>
      <c r="G60" s="6">
        <v>2.2930000000000001</v>
      </c>
      <c r="H60" s="6">
        <v>4.8380000000000001</v>
      </c>
      <c r="I60" s="6">
        <v>3.4849999999999999</v>
      </c>
      <c r="J60" s="6">
        <v>1.98</v>
      </c>
      <c r="K60" s="8">
        <v>0.188</v>
      </c>
      <c r="L60" s="6">
        <v>0.4044510572308232</v>
      </c>
      <c r="M60" s="6">
        <v>99.695999999999998</v>
      </c>
      <c r="N60" s="9">
        <v>404</v>
      </c>
      <c r="O60" s="9">
        <v>230</v>
      </c>
    </row>
    <row r="61" spans="1:15" x14ac:dyDescent="0.25">
      <c r="A61" s="1" t="s">
        <v>58</v>
      </c>
      <c r="B61" s="6">
        <v>58.78</v>
      </c>
      <c r="C61" s="8">
        <v>0.61499999999999999</v>
      </c>
      <c r="D61" s="6">
        <v>16.93</v>
      </c>
      <c r="E61" s="6">
        <v>7.59192</v>
      </c>
      <c r="F61" s="8">
        <v>0.13100000000000001</v>
      </c>
      <c r="G61" s="6">
        <v>4.1429999999999998</v>
      </c>
      <c r="H61" s="6">
        <v>6.2759999999999998</v>
      </c>
      <c r="I61" s="6">
        <v>3.2130000000000001</v>
      </c>
      <c r="J61" s="6">
        <v>1.22</v>
      </c>
      <c r="K61" s="8">
        <v>0.14199999999999999</v>
      </c>
      <c r="L61" s="6">
        <v>0.54106152299712729</v>
      </c>
      <c r="M61" s="6">
        <v>99.65</v>
      </c>
      <c r="N61" s="9">
        <v>286</v>
      </c>
      <c r="O61" s="9">
        <v>201</v>
      </c>
    </row>
    <row r="62" spans="1:15" x14ac:dyDescent="0.25">
      <c r="A62" s="1" t="s">
        <v>59</v>
      </c>
      <c r="B62" s="6">
        <v>60.64</v>
      </c>
      <c r="C62" s="8">
        <v>0.86499999999999999</v>
      </c>
      <c r="D62" s="6">
        <v>17.62</v>
      </c>
      <c r="E62" s="6">
        <v>6.8468799999999996</v>
      </c>
      <c r="F62" s="8">
        <v>0.113</v>
      </c>
      <c r="G62" s="6">
        <v>2.0259999999999998</v>
      </c>
      <c r="H62" s="6">
        <v>5.2839999999999998</v>
      </c>
      <c r="I62" s="6">
        <v>3.6819999999999999</v>
      </c>
      <c r="J62" s="6">
        <v>2.02</v>
      </c>
      <c r="K62" s="8">
        <v>0.193</v>
      </c>
      <c r="L62" s="6">
        <v>0.27840282880231426</v>
      </c>
      <c r="M62" s="6">
        <v>99.686999999999998</v>
      </c>
      <c r="N62" s="9">
        <v>465</v>
      </c>
      <c r="O62" s="9">
        <v>267</v>
      </c>
    </row>
    <row r="63" spans="1:15" x14ac:dyDescent="0.25">
      <c r="A63" s="1" t="s">
        <v>60</v>
      </c>
      <c r="B63" s="6">
        <v>60.57</v>
      </c>
      <c r="C63" s="8">
        <v>0.85099999999999998</v>
      </c>
      <c r="D63" s="6">
        <v>17.46</v>
      </c>
      <c r="E63" s="6">
        <v>6.7573699999999999</v>
      </c>
      <c r="F63" s="8">
        <v>0.114</v>
      </c>
      <c r="G63" s="6">
        <v>2.052</v>
      </c>
      <c r="H63" s="6">
        <v>5.4740000000000002</v>
      </c>
      <c r="I63" s="6">
        <v>3.6619999999999999</v>
      </c>
      <c r="J63" s="6">
        <v>1.99</v>
      </c>
      <c r="K63" s="8">
        <v>0.19</v>
      </c>
      <c r="L63" s="6">
        <v>0.20965543934911318</v>
      </c>
      <c r="M63" s="6">
        <v>99.433000000000007</v>
      </c>
      <c r="N63" s="9">
        <v>508</v>
      </c>
      <c r="O63" s="9">
        <v>277</v>
      </c>
    </row>
    <row r="64" spans="1:15" x14ac:dyDescent="0.25">
      <c r="A64" s="1" t="s">
        <v>61</v>
      </c>
      <c r="B64" s="6">
        <v>60.98</v>
      </c>
      <c r="C64" s="8">
        <v>0.85699999999999998</v>
      </c>
      <c r="D64" s="6">
        <v>17.46</v>
      </c>
      <c r="E64" s="6">
        <v>6.7336099999999997</v>
      </c>
      <c r="F64" s="8">
        <v>0.113</v>
      </c>
      <c r="G64" s="6">
        <v>2.0459999999999998</v>
      </c>
      <c r="H64" s="6">
        <v>5.444</v>
      </c>
      <c r="I64" s="6">
        <v>3.694</v>
      </c>
      <c r="J64" s="6">
        <v>2.0099999999999998</v>
      </c>
      <c r="K64" s="8">
        <v>0.192</v>
      </c>
      <c r="L64" s="6">
        <v>0.1030522684598696</v>
      </c>
      <c r="M64" s="6">
        <v>99.762</v>
      </c>
      <c r="N64" s="9">
        <v>515</v>
      </c>
      <c r="O64" s="9">
        <v>273</v>
      </c>
    </row>
    <row r="65" spans="1:15" x14ac:dyDescent="0.25">
      <c r="A65" s="1" t="s">
        <v>62</v>
      </c>
      <c r="B65" s="6">
        <v>59.81</v>
      </c>
      <c r="C65" s="8">
        <v>0.77700000000000002</v>
      </c>
      <c r="D65" s="6">
        <v>16.7</v>
      </c>
      <c r="E65" s="6">
        <v>7.1760000000000002</v>
      </c>
      <c r="F65" s="8">
        <v>0.11700000000000001</v>
      </c>
      <c r="G65" s="6">
        <v>3.395</v>
      </c>
      <c r="H65" s="6">
        <v>6.0140000000000002</v>
      </c>
      <c r="I65" s="6">
        <v>3.3010000000000002</v>
      </c>
      <c r="J65" s="6">
        <v>1.82</v>
      </c>
      <c r="K65" s="8">
        <v>0.16900000000000001</v>
      </c>
      <c r="L65" s="6">
        <v>1.578831033499116E-2</v>
      </c>
      <c r="M65" s="6">
        <v>99.44</v>
      </c>
      <c r="N65" s="9">
        <v>400</v>
      </c>
      <c r="O65" s="9">
        <v>271</v>
      </c>
    </row>
    <row r="66" spans="1:15" x14ac:dyDescent="0.25">
      <c r="A66" s="1" t="s">
        <v>63</v>
      </c>
      <c r="B66" s="6">
        <v>58.33</v>
      </c>
      <c r="C66" s="8">
        <v>0.65700000000000003</v>
      </c>
      <c r="D66" s="6">
        <v>14.99</v>
      </c>
      <c r="E66" s="6">
        <v>7.4813299999999998</v>
      </c>
      <c r="F66" s="8">
        <v>0.12</v>
      </c>
      <c r="G66" s="6">
        <v>5.9130000000000003</v>
      </c>
      <c r="H66" s="6">
        <v>7.5289999999999999</v>
      </c>
      <c r="I66" s="6">
        <v>2.9910000000000001</v>
      </c>
      <c r="J66" s="6">
        <v>1.24</v>
      </c>
      <c r="K66" s="8">
        <v>0.14799999999999999</v>
      </c>
      <c r="L66" s="6">
        <v>-0.2515928585901529</v>
      </c>
      <c r="M66" s="6">
        <v>99.510999999999996</v>
      </c>
      <c r="N66" s="9">
        <v>250</v>
      </c>
      <c r="O66" s="9">
        <v>386</v>
      </c>
    </row>
    <row r="67" spans="1:15" x14ac:dyDescent="0.25">
      <c r="A67" s="1" t="s">
        <v>64</v>
      </c>
      <c r="B67" s="6">
        <v>58.58</v>
      </c>
      <c r="C67" s="8">
        <v>0.71499999999999997</v>
      </c>
      <c r="D67" s="6">
        <v>15.88</v>
      </c>
      <c r="E67" s="6">
        <v>7.6156600000000001</v>
      </c>
      <c r="F67" s="8">
        <v>0.128</v>
      </c>
      <c r="G67" s="6">
        <v>4.7119999999999997</v>
      </c>
      <c r="H67" s="6">
        <v>6.8289999999999997</v>
      </c>
      <c r="I67" s="6">
        <v>3.0830000000000002</v>
      </c>
      <c r="J67" s="6">
        <v>1.49</v>
      </c>
      <c r="K67" s="8">
        <v>0.159</v>
      </c>
      <c r="L67" s="6">
        <v>1.4267370523609973E-2</v>
      </c>
      <c r="M67" s="6">
        <v>99.320999999999998</v>
      </c>
      <c r="N67" s="9">
        <v>337</v>
      </c>
      <c r="O67" s="9">
        <v>260</v>
      </c>
    </row>
    <row r="68" spans="1:15" x14ac:dyDescent="0.25">
      <c r="A68" s="1" t="s">
        <v>65</v>
      </c>
      <c r="B68" s="6">
        <v>58.12</v>
      </c>
      <c r="C68" s="8">
        <v>0.71799999999999997</v>
      </c>
      <c r="D68" s="6">
        <v>15.97</v>
      </c>
      <c r="E68" s="6">
        <v>7.7251399999999997</v>
      </c>
      <c r="F68" s="8">
        <v>0.13200000000000001</v>
      </c>
      <c r="G68" s="6">
        <v>4.6710000000000003</v>
      </c>
      <c r="H68" s="6">
        <v>6.9450000000000003</v>
      </c>
      <c r="I68" s="6">
        <v>3.0369999999999999</v>
      </c>
      <c r="J68" s="6">
        <v>1.37</v>
      </c>
      <c r="K68" s="8">
        <v>0.157</v>
      </c>
      <c r="L68" s="6">
        <v>0.44314133016630591</v>
      </c>
      <c r="M68" s="6">
        <v>99.378</v>
      </c>
      <c r="N68" s="9">
        <v>335</v>
      </c>
      <c r="O68" s="9">
        <v>274</v>
      </c>
    </row>
    <row r="69" spans="1:15" x14ac:dyDescent="0.25">
      <c r="A69" s="1" t="s">
        <v>66</v>
      </c>
      <c r="B69" s="6">
        <v>59.75</v>
      </c>
      <c r="C69" s="8">
        <v>0.78800000000000003</v>
      </c>
      <c r="D69" s="6">
        <v>16.89</v>
      </c>
      <c r="E69" s="6">
        <v>7.1807100000000004</v>
      </c>
      <c r="F69" s="8">
        <v>0.121</v>
      </c>
      <c r="G69" s="6">
        <v>3.4980000000000002</v>
      </c>
      <c r="H69" s="6">
        <v>5.97</v>
      </c>
      <c r="I69" s="6">
        <v>3.2349999999999999</v>
      </c>
      <c r="J69" s="6">
        <v>1.8</v>
      </c>
      <c r="K69" s="8">
        <v>0.16700000000000001</v>
      </c>
      <c r="L69" s="6">
        <v>-3.2791185729277222E-2</v>
      </c>
      <c r="M69" s="6">
        <v>99.503</v>
      </c>
      <c r="N69" s="9">
        <v>428</v>
      </c>
      <c r="O69" s="9">
        <v>272</v>
      </c>
    </row>
    <row r="70" spans="1:15" x14ac:dyDescent="0.25">
      <c r="A70" s="1" t="s">
        <v>67</v>
      </c>
      <c r="B70" s="6">
        <v>59.33</v>
      </c>
      <c r="C70" s="8">
        <v>0.77400000000000002</v>
      </c>
      <c r="D70" s="6">
        <v>16.73</v>
      </c>
      <c r="E70" s="6">
        <v>7.1561700000000004</v>
      </c>
      <c r="F70" s="8">
        <v>0.11600000000000001</v>
      </c>
      <c r="G70" s="6">
        <v>3.4409999999999998</v>
      </c>
      <c r="H70" s="6">
        <v>5.9109999999999996</v>
      </c>
      <c r="I70" s="6">
        <v>3.2530000000000001</v>
      </c>
      <c r="J70" s="6">
        <v>1.79</v>
      </c>
      <c r="K70" s="8">
        <v>0.16600000000000001</v>
      </c>
      <c r="L70" s="6">
        <v>0.2386055489111889</v>
      </c>
      <c r="M70" s="6">
        <v>99.04</v>
      </c>
      <c r="N70" s="9">
        <v>391</v>
      </c>
      <c r="O70" s="9">
        <v>268</v>
      </c>
    </row>
    <row r="71" spans="1:15" x14ac:dyDescent="0.25">
      <c r="A71" s="1" t="s">
        <v>68</v>
      </c>
      <c r="B71" s="6">
        <v>59.85</v>
      </c>
      <c r="C71" s="8">
        <v>0.77400000000000002</v>
      </c>
      <c r="D71" s="6">
        <v>16.71</v>
      </c>
      <c r="E71" s="6">
        <v>7.1647299999999996</v>
      </c>
      <c r="F71" s="8">
        <v>0.121</v>
      </c>
      <c r="G71" s="6">
        <v>3.4380000000000002</v>
      </c>
      <c r="H71" s="6">
        <v>5.9630000000000001</v>
      </c>
      <c r="I71" s="6">
        <v>3.2730000000000001</v>
      </c>
      <c r="J71" s="6">
        <v>1.81</v>
      </c>
      <c r="K71" s="8">
        <v>0.16700000000000001</v>
      </c>
      <c r="L71" s="6">
        <v>0.13759720323596533</v>
      </c>
      <c r="M71" s="6">
        <v>99.501999999999995</v>
      </c>
      <c r="N71" s="9">
        <v>382</v>
      </c>
      <c r="O71" s="9">
        <v>260</v>
      </c>
    </row>
    <row r="72" spans="1:15" x14ac:dyDescent="0.25">
      <c r="A72" s="1" t="s">
        <v>69</v>
      </c>
      <c r="B72" s="6">
        <v>60.1</v>
      </c>
      <c r="C72" s="8">
        <v>0.77200000000000002</v>
      </c>
      <c r="D72" s="6">
        <v>16.55</v>
      </c>
      <c r="E72" s="6">
        <v>7.2124899999999998</v>
      </c>
      <c r="F72" s="8">
        <v>0.11899999999999999</v>
      </c>
      <c r="G72" s="6">
        <v>3.444</v>
      </c>
      <c r="H72" s="6">
        <v>5.9210000000000003</v>
      </c>
      <c r="I72" s="6">
        <v>3.2719999999999998</v>
      </c>
      <c r="J72" s="6">
        <v>1.84</v>
      </c>
      <c r="K72" s="8">
        <v>0.16800000000000001</v>
      </c>
      <c r="L72" s="6">
        <v>2.6959991372739935E-3</v>
      </c>
      <c r="M72" s="6">
        <v>99.527000000000001</v>
      </c>
      <c r="N72" s="9">
        <v>395</v>
      </c>
      <c r="O72" s="9">
        <v>262</v>
      </c>
    </row>
    <row r="73" spans="1:15" x14ac:dyDescent="0.25">
      <c r="A73" s="1" t="s">
        <v>70</v>
      </c>
      <c r="B73" s="6">
        <v>59.05</v>
      </c>
      <c r="C73" s="8">
        <v>0.57099999999999995</v>
      </c>
      <c r="D73" s="6">
        <v>16.23</v>
      </c>
      <c r="E73" s="6">
        <v>7.5013800000000002</v>
      </c>
      <c r="F73" s="8">
        <v>0.126</v>
      </c>
      <c r="G73" s="6">
        <v>4.7</v>
      </c>
      <c r="H73" s="6">
        <v>6.7080000000000002</v>
      </c>
      <c r="I73" s="6">
        <v>3.1459999999999999</v>
      </c>
      <c r="J73" s="6">
        <v>1.17</v>
      </c>
      <c r="K73" s="8">
        <v>0.13400000000000001</v>
      </c>
      <c r="L73" s="6">
        <v>0.11074322262780142</v>
      </c>
      <c r="M73" s="6">
        <v>99.555999999999997</v>
      </c>
      <c r="N73" s="9">
        <v>257</v>
      </c>
      <c r="O73" s="9">
        <v>272</v>
      </c>
    </row>
    <row r="74" spans="1:15" x14ac:dyDescent="0.25">
      <c r="A74" s="1" t="s">
        <v>71</v>
      </c>
      <c r="B74" s="6">
        <v>55.55</v>
      </c>
      <c r="C74" s="8">
        <v>0.73399999999999999</v>
      </c>
      <c r="D74" s="6">
        <v>17.739999999999998</v>
      </c>
      <c r="E74" s="6">
        <v>8.6334599999999995</v>
      </c>
      <c r="F74" s="8">
        <v>0.14399999999999999</v>
      </c>
      <c r="G74" s="6">
        <v>4.3959999999999999</v>
      </c>
      <c r="H74" s="6">
        <v>7.3710000000000004</v>
      </c>
      <c r="I74" s="6">
        <v>3.2829999999999999</v>
      </c>
      <c r="J74" s="6">
        <v>0.9</v>
      </c>
      <c r="K74" s="8">
        <v>0.157</v>
      </c>
      <c r="L74" s="6">
        <v>-0.10306083202952608</v>
      </c>
      <c r="M74" s="6">
        <v>98.995000000000005</v>
      </c>
      <c r="N74" s="9">
        <v>192</v>
      </c>
      <c r="O74" s="9">
        <v>258</v>
      </c>
    </row>
    <row r="75" spans="1:15" x14ac:dyDescent="0.25">
      <c r="A75" s="1" t="s">
        <v>72</v>
      </c>
      <c r="B75" s="6">
        <v>56.14</v>
      </c>
      <c r="C75" s="10">
        <v>0.65800000000000003</v>
      </c>
      <c r="D75" s="6">
        <v>17.82</v>
      </c>
      <c r="E75" s="6">
        <v>8.2442100000000007</v>
      </c>
      <c r="F75" s="8">
        <v>0.13700000000000001</v>
      </c>
      <c r="G75" s="6">
        <v>4.2309999999999999</v>
      </c>
      <c r="H75" s="6">
        <v>7.53</v>
      </c>
      <c r="I75" s="6">
        <v>3.3149999999999999</v>
      </c>
      <c r="J75" s="6">
        <v>0.89</v>
      </c>
      <c r="K75" s="8">
        <v>0.155</v>
      </c>
      <c r="L75" s="6">
        <v>-0.21518847101137156</v>
      </c>
      <c r="M75" s="6">
        <v>99.213999999999999</v>
      </c>
      <c r="N75" s="9">
        <v>280</v>
      </c>
      <c r="O75" s="9">
        <v>260</v>
      </c>
    </row>
    <row r="76" spans="1:15" x14ac:dyDescent="0.25">
      <c r="A76" s="1" t="s">
        <v>73</v>
      </c>
      <c r="B76" s="6">
        <v>58.63</v>
      </c>
      <c r="C76" s="8">
        <v>0.72099999999999997</v>
      </c>
      <c r="D76" s="6">
        <v>15.87</v>
      </c>
      <c r="E76" s="6">
        <v>7.7280199999999999</v>
      </c>
      <c r="F76" s="8">
        <v>0.13</v>
      </c>
      <c r="G76" s="6">
        <v>4.8330000000000002</v>
      </c>
      <c r="H76" s="6">
        <v>6.843</v>
      </c>
      <c r="I76" s="6">
        <v>3.0270000000000001</v>
      </c>
      <c r="J76" s="6">
        <v>1.47</v>
      </c>
      <c r="K76" s="8">
        <v>0.159</v>
      </c>
      <c r="L76" s="6">
        <v>-0.1241376983925935</v>
      </c>
      <c r="M76" s="6">
        <v>99.531000000000006</v>
      </c>
      <c r="N76" s="9">
        <v>299</v>
      </c>
      <c r="O76" s="9">
        <v>273</v>
      </c>
    </row>
    <row r="77" spans="1:15" x14ac:dyDescent="0.25">
      <c r="A77" s="1" t="s">
        <v>74</v>
      </c>
      <c r="B77" s="6">
        <v>58.39</v>
      </c>
      <c r="C77" s="8">
        <v>0.71</v>
      </c>
      <c r="D77" s="6">
        <v>15.84</v>
      </c>
      <c r="E77" s="6">
        <v>7.7005400000000002</v>
      </c>
      <c r="F77" s="8">
        <v>0.13200000000000001</v>
      </c>
      <c r="G77" s="6">
        <v>4.7809999999999997</v>
      </c>
      <c r="H77" s="6">
        <v>6.8970000000000002</v>
      </c>
      <c r="I77" s="6">
        <v>3.0760000000000001</v>
      </c>
      <c r="J77" s="6">
        <v>1.47</v>
      </c>
      <c r="K77" s="8">
        <v>0.158</v>
      </c>
      <c r="L77" s="6">
        <v>-7.1282574364295526E-2</v>
      </c>
      <c r="M77" s="6">
        <v>99.239000000000004</v>
      </c>
      <c r="N77" s="9">
        <v>267</v>
      </c>
      <c r="O77" s="9">
        <v>269</v>
      </c>
    </row>
    <row r="78" spans="1:15" x14ac:dyDescent="0.25">
      <c r="A78" s="1" t="s">
        <v>75</v>
      </c>
      <c r="B78" s="6">
        <v>58.58</v>
      </c>
      <c r="C78" s="8">
        <v>0.71599999999999997</v>
      </c>
      <c r="D78" s="6">
        <v>15.84</v>
      </c>
      <c r="E78" s="6">
        <v>7.63157</v>
      </c>
      <c r="F78" s="8">
        <v>0.13200000000000001</v>
      </c>
      <c r="G78" s="6">
        <v>4.6479999999999997</v>
      </c>
      <c r="H78" s="6">
        <v>6.83</v>
      </c>
      <c r="I78" s="6">
        <v>3.1120000000000001</v>
      </c>
      <c r="J78" s="6">
        <v>1.49</v>
      </c>
      <c r="K78" s="8">
        <v>0.16</v>
      </c>
      <c r="L78" s="6">
        <v>-3.4233322418386947E-2</v>
      </c>
      <c r="M78" s="6">
        <v>99.224000000000004</v>
      </c>
      <c r="N78" s="9">
        <v>327</v>
      </c>
      <c r="O78" s="9">
        <v>266</v>
      </c>
    </row>
    <row r="79" spans="1:15" x14ac:dyDescent="0.25">
      <c r="A79" s="1" t="s">
        <v>76</v>
      </c>
      <c r="B79" s="6">
        <v>58.54</v>
      </c>
      <c r="C79" s="10">
        <v>0.72099999999999997</v>
      </c>
      <c r="D79" s="6">
        <v>15.74</v>
      </c>
      <c r="E79" s="6">
        <v>7.5113000000000003</v>
      </c>
      <c r="F79" s="8">
        <v>0.128</v>
      </c>
      <c r="G79" s="6">
        <v>4.4619999999999997</v>
      </c>
      <c r="H79" s="6">
        <v>6.6079999999999997</v>
      </c>
      <c r="I79" s="6">
        <v>3.1429999999999998</v>
      </c>
      <c r="J79" s="6">
        <v>1.54</v>
      </c>
      <c r="K79" s="8">
        <v>0.16300000000000001</v>
      </c>
      <c r="L79" s="6">
        <v>-5.0185741794396568E-2</v>
      </c>
      <c r="M79" s="6">
        <v>98.677999999999997</v>
      </c>
      <c r="N79" s="9">
        <v>357</v>
      </c>
      <c r="O79" s="9">
        <v>240</v>
      </c>
    </row>
    <row r="80" spans="1:15" x14ac:dyDescent="0.25">
      <c r="A80" s="1" t="s">
        <v>77</v>
      </c>
      <c r="B80" s="6">
        <v>56.04</v>
      </c>
      <c r="C80" s="8">
        <v>0.67200000000000004</v>
      </c>
      <c r="D80" s="6">
        <v>16.48</v>
      </c>
      <c r="E80" s="6">
        <v>8.6702999999999992</v>
      </c>
      <c r="F80" s="8">
        <v>0.151</v>
      </c>
      <c r="G80" s="6">
        <v>5.2880000000000003</v>
      </c>
      <c r="H80" s="6">
        <v>7.7770000000000001</v>
      </c>
      <c r="I80" s="6">
        <v>2.7690000000000001</v>
      </c>
      <c r="J80" s="6">
        <v>0.91</v>
      </c>
      <c r="K80" s="8">
        <v>0.13900000000000001</v>
      </c>
      <c r="L80" s="6">
        <v>0.24408178664793956</v>
      </c>
      <c r="M80" s="6">
        <v>99.203000000000003</v>
      </c>
      <c r="N80" s="9">
        <v>201</v>
      </c>
      <c r="O80" s="9">
        <v>297</v>
      </c>
    </row>
    <row r="81" spans="1:15" x14ac:dyDescent="0.25">
      <c r="A81" s="1" t="s">
        <v>78</v>
      </c>
      <c r="B81" s="6">
        <v>60.45</v>
      </c>
      <c r="C81" s="8">
        <v>0.86199999999999999</v>
      </c>
      <c r="D81" s="6">
        <v>16.760000000000002</v>
      </c>
      <c r="E81" s="6">
        <v>7.4627299999999996</v>
      </c>
      <c r="F81" s="8">
        <v>0.123</v>
      </c>
      <c r="G81" s="6">
        <v>2.4390000000000001</v>
      </c>
      <c r="H81" s="6">
        <v>5.5540000000000003</v>
      </c>
      <c r="I81" s="6">
        <v>3.5840000000000001</v>
      </c>
      <c r="J81" s="6">
        <v>1.77</v>
      </c>
      <c r="K81" s="8">
        <v>0.183</v>
      </c>
      <c r="L81" s="6">
        <v>0.18808959904535161</v>
      </c>
      <c r="M81" s="6">
        <v>99.459000000000003</v>
      </c>
      <c r="N81" s="9">
        <v>356</v>
      </c>
      <c r="O81" s="9">
        <v>255</v>
      </c>
    </row>
    <row r="82" spans="1:15" x14ac:dyDescent="0.25">
      <c r="A82" s="1" t="s">
        <v>79</v>
      </c>
      <c r="B82" s="6">
        <v>60.83</v>
      </c>
      <c r="C82" s="10">
        <v>0.872</v>
      </c>
      <c r="D82" s="6">
        <v>16.55</v>
      </c>
      <c r="E82" s="6">
        <v>7.6035399999999997</v>
      </c>
      <c r="F82" s="8">
        <v>0.121</v>
      </c>
      <c r="G82" s="6">
        <v>2.335</v>
      </c>
      <c r="H82" s="6">
        <v>5.21</v>
      </c>
      <c r="I82" s="6">
        <v>3.492</v>
      </c>
      <c r="J82" s="6">
        <v>1.88</v>
      </c>
      <c r="K82" s="8">
        <v>0.185</v>
      </c>
      <c r="L82" s="6">
        <v>0.12179864829975834</v>
      </c>
      <c r="M82" s="6">
        <v>99.316000000000003</v>
      </c>
      <c r="N82" s="9">
        <v>388</v>
      </c>
      <c r="O82" s="9">
        <v>254</v>
      </c>
    </row>
    <row r="83" spans="1:15" x14ac:dyDescent="0.25">
      <c r="A83" s="1" t="s">
        <v>80</v>
      </c>
      <c r="B83" s="6">
        <v>60.82</v>
      </c>
      <c r="C83" s="10">
        <v>0.83599999999999997</v>
      </c>
      <c r="D83" s="6">
        <v>16.46</v>
      </c>
      <c r="E83" s="6">
        <v>7.3925999999999998</v>
      </c>
      <c r="F83" s="8">
        <v>0.11799999999999999</v>
      </c>
      <c r="G83" s="6">
        <v>2.5099999999999998</v>
      </c>
      <c r="H83" s="6">
        <v>5.4530000000000003</v>
      </c>
      <c r="I83" s="6">
        <v>3.52</v>
      </c>
      <c r="J83" s="6">
        <v>1.94</v>
      </c>
      <c r="K83" s="8">
        <v>0.18099999999999999</v>
      </c>
      <c r="L83" s="6">
        <v>-0.1852001372600279</v>
      </c>
      <c r="M83" s="6">
        <v>99.343999999999994</v>
      </c>
      <c r="N83" s="9">
        <v>408</v>
      </c>
      <c r="O83" s="9">
        <v>253</v>
      </c>
    </row>
    <row r="84" spans="1:15" x14ac:dyDescent="0.25">
      <c r="A84" s="1" t="s">
        <v>81</v>
      </c>
      <c r="B84" s="6">
        <v>56.15</v>
      </c>
      <c r="C84" s="10">
        <v>0.70899999999999996</v>
      </c>
      <c r="D84" s="6">
        <v>14.42</v>
      </c>
      <c r="E84" s="6">
        <v>7.5903200000000002</v>
      </c>
      <c r="F84" s="8">
        <v>0.11700000000000001</v>
      </c>
      <c r="G84" s="6">
        <v>8.2899999999999991</v>
      </c>
      <c r="H84" s="6">
        <v>7.0430000000000001</v>
      </c>
      <c r="I84" s="6">
        <v>2.83</v>
      </c>
      <c r="J84" s="6">
        <v>1.45</v>
      </c>
      <c r="K84" s="8">
        <v>0.159</v>
      </c>
      <c r="L84" s="6">
        <v>0.2923061933015294</v>
      </c>
      <c r="M84" s="6">
        <v>99.149000000000001</v>
      </c>
      <c r="N84" s="9">
        <v>322</v>
      </c>
      <c r="O84" s="9">
        <v>269</v>
      </c>
    </row>
    <row r="85" spans="1:15" x14ac:dyDescent="0.25">
      <c r="A85" s="1" t="s">
        <v>82</v>
      </c>
      <c r="B85" s="6">
        <v>55.54</v>
      </c>
      <c r="C85" s="10">
        <v>0.68100000000000005</v>
      </c>
      <c r="D85" s="6">
        <v>16.66</v>
      </c>
      <c r="E85" s="6">
        <v>8.7943200000000008</v>
      </c>
      <c r="F85" s="8">
        <v>0.14599999999999999</v>
      </c>
      <c r="G85" s="6">
        <v>5.3410000000000002</v>
      </c>
      <c r="H85" s="6">
        <v>7.8819999999999997</v>
      </c>
      <c r="I85" s="6">
        <v>2.74</v>
      </c>
      <c r="J85" s="6">
        <v>0.8</v>
      </c>
      <c r="K85" s="8">
        <v>0.13900000000000001</v>
      </c>
      <c r="L85" s="6">
        <v>0.39897184273296599</v>
      </c>
      <c r="M85" s="6">
        <v>99.215999999999994</v>
      </c>
      <c r="N85" s="9">
        <v>239</v>
      </c>
      <c r="O85" s="9">
        <v>293</v>
      </c>
    </row>
    <row r="86" spans="1:15" x14ac:dyDescent="0.25">
      <c r="A86" s="1" t="s">
        <v>83</v>
      </c>
      <c r="B86" s="6">
        <v>59.66</v>
      </c>
      <c r="C86" s="8">
        <v>0.85099999999999998</v>
      </c>
      <c r="D86" s="6">
        <v>17.25</v>
      </c>
      <c r="E86" s="6">
        <v>7.3635299999999999</v>
      </c>
      <c r="F86" s="8">
        <v>0.123</v>
      </c>
      <c r="G86" s="6">
        <v>2.7149999999999999</v>
      </c>
      <c r="H86" s="6">
        <v>5.7030000000000003</v>
      </c>
      <c r="I86" s="6">
        <v>3.5630000000000002</v>
      </c>
      <c r="J86" s="6">
        <v>1.78</v>
      </c>
      <c r="K86" s="8">
        <v>0.185</v>
      </c>
      <c r="L86" s="6">
        <v>0.17879393481267358</v>
      </c>
      <c r="M86" s="6">
        <v>99.486999999999995</v>
      </c>
      <c r="N86" s="9">
        <v>412</v>
      </c>
      <c r="O86" s="9">
        <v>285</v>
      </c>
    </row>
    <row r="87" spans="1:15" x14ac:dyDescent="0.25">
      <c r="A87" s="1" t="s">
        <v>84</v>
      </c>
      <c r="B87" s="6">
        <v>60.27</v>
      </c>
      <c r="C87" s="8">
        <v>0.85899999999999999</v>
      </c>
      <c r="D87" s="6">
        <v>17.14</v>
      </c>
      <c r="E87" s="6">
        <v>7.2843099999999996</v>
      </c>
      <c r="F87" s="8">
        <v>0.12</v>
      </c>
      <c r="G87" s="6">
        <v>2.609</v>
      </c>
      <c r="H87" s="6">
        <v>5.6280000000000001</v>
      </c>
      <c r="I87" s="6">
        <v>3.5859999999999999</v>
      </c>
      <c r="J87" s="6">
        <v>1.85</v>
      </c>
      <c r="K87" s="8">
        <v>0.185</v>
      </c>
      <c r="L87" s="6">
        <v>-8.0092722728982976E-2</v>
      </c>
      <c r="M87" s="6">
        <v>99.652000000000001</v>
      </c>
      <c r="N87" s="9">
        <v>511</v>
      </c>
      <c r="O87" s="9">
        <v>297</v>
      </c>
    </row>
    <row r="88" spans="1:15" x14ac:dyDescent="0.25">
      <c r="A88" s="1" t="s">
        <v>85</v>
      </c>
      <c r="B88" s="6">
        <v>60.89</v>
      </c>
      <c r="C88" s="10">
        <v>0.93500000000000005</v>
      </c>
      <c r="D88" s="6">
        <v>16.93</v>
      </c>
      <c r="E88" s="6">
        <v>7.7306900000000001</v>
      </c>
      <c r="F88" s="8">
        <v>0.123</v>
      </c>
      <c r="G88" s="6">
        <v>1.966</v>
      </c>
      <c r="H88" s="6">
        <v>4.9089999999999998</v>
      </c>
      <c r="I88" s="6">
        <v>3.536</v>
      </c>
      <c r="J88" s="6">
        <v>1.94</v>
      </c>
      <c r="K88" s="8">
        <v>0.188</v>
      </c>
      <c r="L88" s="6">
        <v>0.24409957969603599</v>
      </c>
      <c r="M88" s="6">
        <v>99.51</v>
      </c>
      <c r="N88" s="9">
        <v>434</v>
      </c>
      <c r="O88" s="9">
        <v>260</v>
      </c>
    </row>
    <row r="89" spans="1:15" x14ac:dyDescent="0.25">
      <c r="A89" s="1" t="s">
        <v>86</v>
      </c>
      <c r="B89" s="6">
        <v>54.65</v>
      </c>
      <c r="C89" s="8">
        <v>0.67100000000000004</v>
      </c>
      <c r="D89" s="6">
        <v>16.399999999999999</v>
      </c>
      <c r="E89" s="6">
        <v>8.93201</v>
      </c>
      <c r="F89" s="8">
        <v>0.14199999999999999</v>
      </c>
      <c r="G89" s="6">
        <v>6.2140000000000004</v>
      </c>
      <c r="H89" s="6">
        <v>8.0250000000000004</v>
      </c>
      <c r="I89" s="6">
        <v>2.72</v>
      </c>
      <c r="J89" s="6">
        <v>0.72</v>
      </c>
      <c r="K89" s="8">
        <v>0.129</v>
      </c>
      <c r="L89" s="6">
        <v>0.69431947065983357</v>
      </c>
      <c r="M89" s="6">
        <v>99.37</v>
      </c>
      <c r="N89" s="9">
        <v>145</v>
      </c>
      <c r="O89" s="9">
        <v>218</v>
      </c>
    </row>
    <row r="90" spans="1:15" x14ac:dyDescent="0.25">
      <c r="A90" s="1" t="s">
        <v>87</v>
      </c>
      <c r="B90" s="6">
        <v>54.8</v>
      </c>
      <c r="C90" s="8">
        <v>0.67200000000000004</v>
      </c>
      <c r="D90" s="6">
        <v>16.350000000000001</v>
      </c>
      <c r="E90" s="6">
        <v>8.7519600000000004</v>
      </c>
      <c r="F90" s="8">
        <v>0.14499999999999999</v>
      </c>
      <c r="G90" s="6">
        <v>6.218</v>
      </c>
      <c r="H90" s="6">
        <v>8.3019999999999996</v>
      </c>
      <c r="I90" s="6">
        <v>2.7669999999999999</v>
      </c>
      <c r="J90" s="6">
        <v>0.75</v>
      </c>
      <c r="K90" s="8">
        <v>0.13200000000000001</v>
      </c>
      <c r="L90" s="6">
        <v>0.33444690090502371</v>
      </c>
      <c r="M90" s="6">
        <v>99.311999999999998</v>
      </c>
      <c r="N90" s="9">
        <v>196</v>
      </c>
      <c r="O90" s="9">
        <v>237</v>
      </c>
    </row>
    <row r="91" spans="1:15" x14ac:dyDescent="0.25">
      <c r="A91" s="1" t="s">
        <v>88</v>
      </c>
      <c r="B91" s="6">
        <v>62.46</v>
      </c>
      <c r="C91" s="8">
        <v>0.42799999999999999</v>
      </c>
      <c r="D91" s="6">
        <v>16.97</v>
      </c>
      <c r="E91" s="6">
        <v>5.8517099999999997</v>
      </c>
      <c r="F91" s="8">
        <v>0.109</v>
      </c>
      <c r="G91" s="6">
        <v>3.0529999999999999</v>
      </c>
      <c r="H91" s="6">
        <v>5.2629999999999999</v>
      </c>
      <c r="I91" s="6">
        <v>3.5779999999999998</v>
      </c>
      <c r="J91" s="6">
        <v>1.1299999999999999</v>
      </c>
      <c r="K91" s="8">
        <v>0.13900000000000001</v>
      </c>
      <c r="L91" s="6">
        <v>0.57063927137740988</v>
      </c>
      <c r="M91" s="6">
        <v>99.644000000000005</v>
      </c>
      <c r="N91" s="9">
        <v>279</v>
      </c>
      <c r="O91" s="9">
        <v>242</v>
      </c>
    </row>
    <row r="92" spans="1:15" x14ac:dyDescent="0.25">
      <c r="A92" s="1" t="s">
        <v>89</v>
      </c>
      <c r="B92" s="6">
        <v>59.41</v>
      </c>
      <c r="C92" s="10">
        <v>0.54100000000000004</v>
      </c>
      <c r="D92" s="6">
        <v>16.91</v>
      </c>
      <c r="E92" s="6">
        <v>6.9258100000000002</v>
      </c>
      <c r="F92" s="8">
        <v>0.125</v>
      </c>
      <c r="G92" s="6">
        <v>3.9209999999999998</v>
      </c>
      <c r="H92" s="6">
        <v>6.46</v>
      </c>
      <c r="I92" s="6">
        <v>3.3959999999999999</v>
      </c>
      <c r="J92" s="6">
        <v>1.04</v>
      </c>
      <c r="K92" s="8">
        <v>0.13300000000000001</v>
      </c>
      <c r="L92" s="6">
        <v>0.16466748507399942</v>
      </c>
      <c r="M92" s="6">
        <v>99.096999999999994</v>
      </c>
      <c r="N92" s="9">
        <v>324</v>
      </c>
      <c r="O92" s="9">
        <v>247</v>
      </c>
    </row>
    <row r="93" spans="1:15" x14ac:dyDescent="0.25">
      <c r="A93" s="1" t="s">
        <v>90</v>
      </c>
      <c r="B93" s="6">
        <v>60.34</v>
      </c>
      <c r="C93" s="10">
        <v>0.62</v>
      </c>
      <c r="D93" s="6">
        <v>18.079999999999998</v>
      </c>
      <c r="E93" s="6">
        <v>6.08988</v>
      </c>
      <c r="F93" s="8">
        <v>9.9000000000000005E-2</v>
      </c>
      <c r="G93" s="6">
        <v>3.0630000000000002</v>
      </c>
      <c r="H93" s="6">
        <v>5.9829999999999997</v>
      </c>
      <c r="I93" s="6">
        <v>3.4329999999999998</v>
      </c>
      <c r="J93" s="6">
        <v>1.24</v>
      </c>
      <c r="K93" s="8">
        <v>0.13400000000000001</v>
      </c>
      <c r="L93" s="6">
        <v>0.43249335474302825</v>
      </c>
      <c r="M93" s="6">
        <v>99.614000000000004</v>
      </c>
      <c r="N93" s="9">
        <v>301</v>
      </c>
      <c r="O93" s="9">
        <v>212</v>
      </c>
    </row>
    <row r="94" spans="1:15" x14ac:dyDescent="0.25">
      <c r="A94" s="1" t="s">
        <v>91</v>
      </c>
      <c r="B94" s="6">
        <v>57.46</v>
      </c>
      <c r="C94" s="10">
        <v>0.81499999999999995</v>
      </c>
      <c r="D94" s="6">
        <v>16.739999999999998</v>
      </c>
      <c r="E94" s="6">
        <v>8.3215000000000003</v>
      </c>
      <c r="F94" s="8">
        <v>0.129</v>
      </c>
      <c r="G94" s="6">
        <v>4.2329999999999997</v>
      </c>
      <c r="H94" s="6">
        <v>6.9080000000000004</v>
      </c>
      <c r="I94" s="6">
        <v>3.0369999999999999</v>
      </c>
      <c r="J94" s="6">
        <v>1.47</v>
      </c>
      <c r="K94" s="8">
        <v>0.16600000000000001</v>
      </c>
      <c r="L94" s="6">
        <v>-0.17255043589046268</v>
      </c>
      <c r="M94" s="6">
        <v>99.399000000000001</v>
      </c>
      <c r="N94" s="9">
        <v>340</v>
      </c>
      <c r="O94" s="9">
        <v>260</v>
      </c>
    </row>
    <row r="95" spans="1:15" x14ac:dyDescent="0.25">
      <c r="A95" s="1" t="s">
        <v>92</v>
      </c>
      <c r="B95" s="6">
        <v>57.65</v>
      </c>
      <c r="C95" s="8">
        <v>0.68899999999999995</v>
      </c>
      <c r="D95" s="6">
        <v>16.29</v>
      </c>
      <c r="E95" s="6">
        <v>7.6624999999999996</v>
      </c>
      <c r="F95" s="8">
        <v>0.126</v>
      </c>
      <c r="G95" s="6">
        <v>5.3920000000000003</v>
      </c>
      <c r="H95" s="6">
        <v>6.63</v>
      </c>
      <c r="I95" s="6">
        <v>3.044</v>
      </c>
      <c r="J95" s="6">
        <v>1.39</v>
      </c>
      <c r="K95" s="8">
        <v>0.15</v>
      </c>
      <c r="L95" s="6">
        <v>0.45266842038204042</v>
      </c>
      <c r="M95" s="6">
        <v>99.647000000000006</v>
      </c>
      <c r="N95" s="9">
        <v>326</v>
      </c>
      <c r="O95" s="9">
        <v>297</v>
      </c>
    </row>
    <row r="96" spans="1:15" x14ac:dyDescent="0.25">
      <c r="A96" s="1" t="s">
        <v>93</v>
      </c>
      <c r="B96" s="6">
        <v>56.9</v>
      </c>
      <c r="C96" s="8">
        <v>0.70699999999999996</v>
      </c>
      <c r="D96" s="6">
        <v>16.25</v>
      </c>
      <c r="E96" s="6">
        <v>7.6700999999999997</v>
      </c>
      <c r="F96" s="8">
        <v>0.128</v>
      </c>
      <c r="G96" s="6">
        <v>5.3819999999999997</v>
      </c>
      <c r="H96" s="6">
        <v>6.7850000000000001</v>
      </c>
      <c r="I96" s="6">
        <v>3.0489999999999999</v>
      </c>
      <c r="J96" s="6">
        <v>1.35</v>
      </c>
      <c r="K96" s="8">
        <v>0.158</v>
      </c>
      <c r="L96" s="6">
        <v>0.49200245399753467</v>
      </c>
      <c r="M96" s="6">
        <v>98.99</v>
      </c>
      <c r="N96" s="9">
        <v>310</v>
      </c>
      <c r="O96" s="9">
        <v>317</v>
      </c>
    </row>
    <row r="97" spans="1:15" x14ac:dyDescent="0.25">
      <c r="A97" s="1" t="s">
        <v>94</v>
      </c>
      <c r="B97" s="6">
        <v>60.75</v>
      </c>
      <c r="C97" s="8">
        <v>0.76</v>
      </c>
      <c r="D97" s="6">
        <v>16.739999999999998</v>
      </c>
      <c r="E97" s="6">
        <v>6.93947</v>
      </c>
      <c r="F97" s="8">
        <v>9.8000000000000004E-2</v>
      </c>
      <c r="G97" s="6">
        <v>2.8610000000000002</v>
      </c>
      <c r="H97" s="6">
        <v>5.7050000000000001</v>
      </c>
      <c r="I97" s="6">
        <v>3.4580000000000002</v>
      </c>
      <c r="J97" s="6">
        <v>1.87</v>
      </c>
      <c r="K97" s="8">
        <v>0.17799999999999999</v>
      </c>
      <c r="L97" s="6">
        <v>9.2568681591569821E-2</v>
      </c>
      <c r="M97" s="6">
        <v>99.567999999999998</v>
      </c>
      <c r="N97" s="9">
        <v>394</v>
      </c>
      <c r="O97" s="9">
        <v>264</v>
      </c>
    </row>
    <row r="98" spans="1:15" x14ac:dyDescent="0.25">
      <c r="A98" s="1" t="s">
        <v>95</v>
      </c>
      <c r="B98" s="6">
        <v>60.11</v>
      </c>
      <c r="C98" s="10">
        <v>0.57099999999999995</v>
      </c>
      <c r="D98" s="6">
        <v>16.93</v>
      </c>
      <c r="E98" s="6">
        <v>6.7501199999999999</v>
      </c>
      <c r="F98" s="8">
        <v>9.6000000000000002E-2</v>
      </c>
      <c r="G98" s="6">
        <v>3.6160000000000001</v>
      </c>
      <c r="H98" s="6">
        <v>6.0519999999999996</v>
      </c>
      <c r="I98" s="6">
        <v>3.355</v>
      </c>
      <c r="J98" s="6">
        <v>1.28</v>
      </c>
      <c r="K98" s="8">
        <v>0.13500000000000001</v>
      </c>
      <c r="L98" s="6">
        <v>0.63944267827268442</v>
      </c>
      <c r="M98" s="6">
        <v>99.930999999999997</v>
      </c>
      <c r="N98" s="9">
        <v>279</v>
      </c>
      <c r="O98" s="9">
        <v>222</v>
      </c>
    </row>
    <row r="99" spans="1:15" x14ac:dyDescent="0.25">
      <c r="A99" s="1" t="s">
        <v>96</v>
      </c>
      <c r="B99" s="6">
        <v>61.08</v>
      </c>
      <c r="C99" s="10">
        <v>0.62</v>
      </c>
      <c r="D99" s="6">
        <v>16.72</v>
      </c>
      <c r="E99" s="6">
        <v>6.6844000000000001</v>
      </c>
      <c r="F99" s="8">
        <v>0.108</v>
      </c>
      <c r="G99" s="6">
        <v>3.31</v>
      </c>
      <c r="H99" s="6">
        <v>5.952</v>
      </c>
      <c r="I99" s="6">
        <v>3.4169999999999998</v>
      </c>
      <c r="J99" s="6">
        <v>1.45</v>
      </c>
      <c r="K99" s="8">
        <v>0.14599999999999999</v>
      </c>
      <c r="L99" s="6">
        <v>0.15591804400271869</v>
      </c>
      <c r="M99" s="6">
        <v>99.74</v>
      </c>
      <c r="N99" s="9">
        <v>321</v>
      </c>
      <c r="O99" s="9">
        <v>234</v>
      </c>
    </row>
    <row r="100" spans="1:15" x14ac:dyDescent="0.25">
      <c r="A100" s="1" t="s">
        <v>97</v>
      </c>
      <c r="B100" s="6">
        <v>57.24</v>
      </c>
      <c r="C100" s="10">
        <v>0.68300000000000005</v>
      </c>
      <c r="D100" s="6">
        <v>15.14</v>
      </c>
      <c r="E100" s="6">
        <v>7.8392900000000001</v>
      </c>
      <c r="F100" s="8">
        <v>0.13200000000000001</v>
      </c>
      <c r="G100" s="6">
        <v>6.415</v>
      </c>
      <c r="H100" s="6">
        <v>7.9020000000000001</v>
      </c>
      <c r="I100" s="6">
        <v>2.8809999999999998</v>
      </c>
      <c r="J100" s="6">
        <v>1.1100000000000001</v>
      </c>
      <c r="K100" s="8">
        <v>0.15</v>
      </c>
      <c r="L100" s="6">
        <v>-0.28439071858339832</v>
      </c>
      <c r="M100" s="6">
        <v>99.602000000000004</v>
      </c>
      <c r="N100" s="9">
        <v>260</v>
      </c>
      <c r="O100" s="9">
        <v>334</v>
      </c>
    </row>
    <row r="101" spans="1:15" x14ac:dyDescent="0.25">
      <c r="A101" s="1" t="s">
        <v>98</v>
      </c>
      <c r="B101" s="6">
        <v>57.5</v>
      </c>
      <c r="C101" s="10">
        <v>0.67900000000000005</v>
      </c>
      <c r="D101" s="6">
        <v>15.14</v>
      </c>
      <c r="E101" s="6">
        <v>7.7858000000000001</v>
      </c>
      <c r="F101" s="8">
        <v>0.13</v>
      </c>
      <c r="G101" s="6">
        <v>6.0220000000000002</v>
      </c>
      <c r="H101" s="6">
        <v>7.9850000000000003</v>
      </c>
      <c r="I101" s="6">
        <v>2.7890000000000001</v>
      </c>
      <c r="J101" s="6">
        <v>1.1200000000000001</v>
      </c>
      <c r="K101" s="8">
        <v>0.154</v>
      </c>
      <c r="L101" s="6">
        <v>-9.866480776447098E-2</v>
      </c>
      <c r="M101" s="6">
        <v>99.411000000000001</v>
      </c>
      <c r="N101" s="9">
        <v>218</v>
      </c>
      <c r="O101" s="9">
        <v>413</v>
      </c>
    </row>
    <row r="102" spans="1:15" x14ac:dyDescent="0.25">
      <c r="A102" s="1" t="s">
        <v>99</v>
      </c>
      <c r="B102" s="6">
        <v>61.68</v>
      </c>
      <c r="C102" s="8">
        <v>0.54100000000000004</v>
      </c>
      <c r="D102" s="6">
        <v>17.239999999999998</v>
      </c>
      <c r="E102" s="6">
        <v>6.4834300000000002</v>
      </c>
      <c r="F102" s="8">
        <v>0.10299999999999999</v>
      </c>
      <c r="G102" s="6">
        <v>2.6440000000000001</v>
      </c>
      <c r="H102" s="6">
        <v>5.5570000000000004</v>
      </c>
      <c r="I102" s="6">
        <v>3.5110000000000001</v>
      </c>
      <c r="J102" s="6">
        <v>1.4</v>
      </c>
      <c r="K102" s="8">
        <v>0.13700000000000001</v>
      </c>
      <c r="L102" s="6">
        <v>0.19900146012905295</v>
      </c>
      <c r="M102" s="6">
        <v>99.59</v>
      </c>
      <c r="N102" s="9">
        <v>307</v>
      </c>
      <c r="O102" s="9">
        <v>220</v>
      </c>
    </row>
    <row r="103" spans="1:15" x14ac:dyDescent="0.25">
      <c r="A103" s="1" t="s">
        <v>100</v>
      </c>
      <c r="B103" s="6">
        <v>58.34</v>
      </c>
      <c r="C103" s="10">
        <v>0.72499999999999998</v>
      </c>
      <c r="D103" s="6">
        <v>16.62</v>
      </c>
      <c r="E103" s="6">
        <v>8.2013099999999994</v>
      </c>
      <c r="F103" s="8">
        <v>0.129</v>
      </c>
      <c r="G103" s="6">
        <v>3.9529999999999998</v>
      </c>
      <c r="H103" s="6">
        <v>6.6719999999999997</v>
      </c>
      <c r="I103" s="6">
        <v>3.0230000000000001</v>
      </c>
      <c r="J103" s="6">
        <v>1.5</v>
      </c>
      <c r="K103" s="8">
        <v>0.16200000000000001</v>
      </c>
      <c r="L103" s="6">
        <v>-5.9657961023471331E-2</v>
      </c>
      <c r="M103" s="6">
        <v>99.427000000000007</v>
      </c>
      <c r="N103" s="9">
        <v>298</v>
      </c>
      <c r="O103" s="9">
        <v>229</v>
      </c>
    </row>
    <row r="104" spans="1:15" x14ac:dyDescent="0.25">
      <c r="A104" s="1" t="s">
        <v>101</v>
      </c>
      <c r="B104" s="6">
        <v>59.35</v>
      </c>
      <c r="C104" s="10">
        <v>0.65200000000000002</v>
      </c>
      <c r="D104" s="6">
        <v>16.96</v>
      </c>
      <c r="E104" s="6">
        <v>7.1055900000000003</v>
      </c>
      <c r="F104" s="8">
        <v>0.11899999999999999</v>
      </c>
      <c r="G104" s="6">
        <v>3.855</v>
      </c>
      <c r="H104" s="6">
        <v>6.4969999999999999</v>
      </c>
      <c r="I104" s="6">
        <v>3.3719999999999999</v>
      </c>
      <c r="J104" s="6">
        <v>1.24</v>
      </c>
      <c r="K104" s="8">
        <v>0.14499999999999999</v>
      </c>
      <c r="L104" s="6">
        <v>-4.6542471034513637E-2</v>
      </c>
      <c r="M104" s="6">
        <v>99.409000000000006</v>
      </c>
      <c r="N104" s="9">
        <v>368</v>
      </c>
      <c r="O104" s="9">
        <v>251</v>
      </c>
    </row>
    <row r="105" spans="1:15" x14ac:dyDescent="0.25">
      <c r="A105" s="1" t="s">
        <v>102</v>
      </c>
      <c r="B105" s="6">
        <v>57.04</v>
      </c>
      <c r="C105" s="10">
        <v>0.79900000000000004</v>
      </c>
      <c r="D105" s="6">
        <v>17.29</v>
      </c>
      <c r="E105" s="6">
        <v>7.8916500000000003</v>
      </c>
      <c r="F105" s="8">
        <v>0.13500000000000001</v>
      </c>
      <c r="G105" s="6">
        <v>4.1020000000000003</v>
      </c>
      <c r="H105" s="6">
        <v>6.92</v>
      </c>
      <c r="I105" s="6">
        <v>2.9740000000000002</v>
      </c>
      <c r="J105" s="6">
        <v>1.31</v>
      </c>
      <c r="K105" s="8">
        <v>0.14699999999999999</v>
      </c>
      <c r="L105" s="6">
        <v>0.25812525148232757</v>
      </c>
      <c r="M105" s="6">
        <v>98.971999999999994</v>
      </c>
      <c r="N105" s="9">
        <v>300</v>
      </c>
      <c r="O105" s="9">
        <v>258</v>
      </c>
    </row>
    <row r="106" spans="1:15" x14ac:dyDescent="0.25">
      <c r="A106" s="1" t="s">
        <v>103</v>
      </c>
      <c r="B106" s="6">
        <v>57.34</v>
      </c>
      <c r="C106" s="8">
        <v>0.80200000000000005</v>
      </c>
      <c r="D106" s="6">
        <v>17.04</v>
      </c>
      <c r="E106" s="6">
        <v>8.2015200000000004</v>
      </c>
      <c r="F106" s="8">
        <v>0.14199999999999999</v>
      </c>
      <c r="G106" s="6">
        <v>4.1680000000000001</v>
      </c>
      <c r="H106" s="6">
        <v>6.9619999999999997</v>
      </c>
      <c r="I106" s="6">
        <v>3.0190000000000001</v>
      </c>
      <c r="J106" s="6">
        <v>1.4</v>
      </c>
      <c r="K106" s="8">
        <v>0.16</v>
      </c>
      <c r="L106" s="6">
        <v>-8.2404969412077214E-2</v>
      </c>
      <c r="M106" s="6">
        <v>99.314999999999998</v>
      </c>
      <c r="N106" s="9">
        <v>386</v>
      </c>
      <c r="O106" s="9">
        <v>254</v>
      </c>
    </row>
    <row r="107" spans="1:15" x14ac:dyDescent="0.25">
      <c r="A107" s="1" t="s">
        <v>104</v>
      </c>
      <c r="B107" s="6">
        <v>58.25</v>
      </c>
      <c r="C107" s="10">
        <v>0.69899999999999995</v>
      </c>
      <c r="D107" s="6">
        <v>16.03</v>
      </c>
      <c r="E107" s="6">
        <v>6.9182499999999996</v>
      </c>
      <c r="F107" s="8">
        <v>0.11799999999999999</v>
      </c>
      <c r="G107" s="6">
        <v>5.5119999999999996</v>
      </c>
      <c r="H107" s="6">
        <v>6.8220000000000001</v>
      </c>
      <c r="I107" s="6">
        <v>3.0390000000000001</v>
      </c>
      <c r="J107" s="6">
        <v>1.33</v>
      </c>
      <c r="K107" s="8">
        <v>0.151</v>
      </c>
      <c r="L107" s="6">
        <v>0.540405748386801</v>
      </c>
      <c r="M107" s="6">
        <v>99.68</v>
      </c>
      <c r="N107" s="9">
        <v>334</v>
      </c>
      <c r="O107" s="9">
        <v>321</v>
      </c>
    </row>
    <row r="108" spans="1:15" x14ac:dyDescent="0.25">
      <c r="A108" s="1" t="s">
        <v>105</v>
      </c>
      <c r="B108" s="6">
        <v>58.38</v>
      </c>
      <c r="C108" s="8">
        <v>0.68100000000000005</v>
      </c>
      <c r="D108" s="6">
        <v>15.98</v>
      </c>
      <c r="E108" s="6">
        <v>7.3042699999999998</v>
      </c>
      <c r="F108" s="8">
        <v>0.122</v>
      </c>
      <c r="G108" s="6">
        <v>5.12</v>
      </c>
      <c r="H108" s="6">
        <v>6.9020000000000001</v>
      </c>
      <c r="I108" s="6">
        <v>3.1040000000000001</v>
      </c>
      <c r="J108" s="6">
        <v>1.41</v>
      </c>
      <c r="K108" s="8">
        <v>0.152</v>
      </c>
      <c r="L108" s="6">
        <v>0.10194659502550747</v>
      </c>
      <c r="M108" s="6">
        <v>99.375</v>
      </c>
      <c r="N108" s="9">
        <v>310</v>
      </c>
      <c r="O108" s="9">
        <v>348</v>
      </c>
    </row>
    <row r="109" spans="1:15" x14ac:dyDescent="0.25">
      <c r="A109" s="1" t="s">
        <v>106</v>
      </c>
      <c r="B109" s="6">
        <v>58.79</v>
      </c>
      <c r="C109" s="10">
        <v>0.69899999999999995</v>
      </c>
      <c r="D109" s="6">
        <v>16.11</v>
      </c>
      <c r="E109" s="6">
        <v>6.9213500000000003</v>
      </c>
      <c r="F109" s="8">
        <v>0.113</v>
      </c>
      <c r="G109" s="6">
        <v>5.2130000000000001</v>
      </c>
      <c r="H109" s="6">
        <v>6.8209999999999997</v>
      </c>
      <c r="I109" s="6">
        <v>3.1379999999999999</v>
      </c>
      <c r="J109" s="6">
        <v>1.45</v>
      </c>
      <c r="K109" s="8">
        <v>0.153</v>
      </c>
      <c r="L109" s="6">
        <v>0.11867037583253363</v>
      </c>
      <c r="M109" s="6">
        <v>99.67</v>
      </c>
      <c r="N109" s="9">
        <v>261</v>
      </c>
      <c r="O109" s="9">
        <v>332</v>
      </c>
    </row>
    <row r="110" spans="1:15" x14ac:dyDescent="0.25">
      <c r="A110" s="1" t="s">
        <v>107</v>
      </c>
      <c r="B110" s="6">
        <v>59.35</v>
      </c>
      <c r="C110" s="10">
        <v>0.86399999999999999</v>
      </c>
      <c r="D110" s="6">
        <v>16.8</v>
      </c>
      <c r="E110" s="6">
        <v>7.6821599999999997</v>
      </c>
      <c r="F110" s="8">
        <v>0.186</v>
      </c>
      <c r="G110" s="6">
        <v>2.8039999999999998</v>
      </c>
      <c r="H110" s="6">
        <v>5.5549999999999997</v>
      </c>
      <c r="I110" s="6">
        <v>3.3860000000000001</v>
      </c>
      <c r="J110" s="6">
        <v>1.82</v>
      </c>
      <c r="K110" s="8">
        <v>0.20300000000000001</v>
      </c>
      <c r="L110" s="6">
        <v>0.90079537068486271</v>
      </c>
      <c r="M110" s="6">
        <v>99.683000000000007</v>
      </c>
      <c r="N110" s="9">
        <v>389</v>
      </c>
      <c r="O110" s="9">
        <v>295</v>
      </c>
    </row>
    <row r="111" spans="1:15" x14ac:dyDescent="0.25">
      <c r="A111" s="1" t="s">
        <v>108</v>
      </c>
      <c r="B111" s="6">
        <v>57.69</v>
      </c>
      <c r="C111" s="10">
        <v>0.69399999999999995</v>
      </c>
      <c r="D111" s="6">
        <v>16.690000000000001</v>
      </c>
      <c r="E111" s="6">
        <v>7.4222099999999998</v>
      </c>
      <c r="F111" s="8">
        <v>0.124</v>
      </c>
      <c r="G111" s="6">
        <v>5.024</v>
      </c>
      <c r="H111" s="6">
        <v>7.4770000000000003</v>
      </c>
      <c r="I111" s="6">
        <v>3.0750000000000002</v>
      </c>
      <c r="J111" s="6">
        <v>1.1399999999999999</v>
      </c>
      <c r="K111" s="8">
        <v>0.13900000000000001</v>
      </c>
      <c r="L111" s="6">
        <v>-0.10317536876802907</v>
      </c>
      <c r="M111" s="6">
        <v>99.567999999999998</v>
      </c>
      <c r="N111" s="9">
        <v>264</v>
      </c>
      <c r="O111" s="9">
        <v>230</v>
      </c>
    </row>
    <row r="112" spans="1:15" x14ac:dyDescent="0.25">
      <c r="A112" s="1" t="s">
        <v>109</v>
      </c>
      <c r="B112" s="6">
        <v>57.57</v>
      </c>
      <c r="C112" s="10">
        <v>0.81499999999999995</v>
      </c>
      <c r="D112" s="6">
        <v>17.149999999999999</v>
      </c>
      <c r="E112" s="6">
        <v>8.1657299999999999</v>
      </c>
      <c r="F112" s="8">
        <v>0.13500000000000001</v>
      </c>
      <c r="G112" s="6">
        <v>4.0410000000000004</v>
      </c>
      <c r="H112" s="6">
        <v>7.1260000000000003</v>
      </c>
      <c r="I112" s="6">
        <v>3.0369999999999999</v>
      </c>
      <c r="J112" s="6">
        <v>1.38</v>
      </c>
      <c r="K112" s="8">
        <v>0.16500000000000001</v>
      </c>
      <c r="L112" s="6">
        <v>-0.1439399564753287</v>
      </c>
      <c r="M112" s="6">
        <v>99.688000000000002</v>
      </c>
      <c r="N112" s="9">
        <v>329</v>
      </c>
      <c r="O112" s="9">
        <v>257</v>
      </c>
    </row>
    <row r="113" spans="1:15" x14ac:dyDescent="0.25">
      <c r="A113" s="1" t="s">
        <v>110</v>
      </c>
      <c r="B113" s="6">
        <v>59.98</v>
      </c>
      <c r="C113" s="10">
        <v>0.61799999999999999</v>
      </c>
      <c r="D113" s="6">
        <v>16.47</v>
      </c>
      <c r="E113" s="6">
        <v>6.9424200000000003</v>
      </c>
      <c r="F113" s="8">
        <v>0.114</v>
      </c>
      <c r="G113" s="6">
        <v>3.9689999999999999</v>
      </c>
      <c r="H113" s="6">
        <v>6.4740000000000002</v>
      </c>
      <c r="I113" s="6">
        <v>3.2989999999999999</v>
      </c>
      <c r="J113" s="6">
        <v>1.3</v>
      </c>
      <c r="K113" s="8">
        <v>0.13</v>
      </c>
      <c r="L113" s="6">
        <v>2.8469638317015909E-2</v>
      </c>
      <c r="M113" s="6">
        <v>99.429000000000002</v>
      </c>
      <c r="N113" s="9">
        <v>277</v>
      </c>
      <c r="O113" s="9">
        <v>261</v>
      </c>
    </row>
    <row r="114" spans="1:15" x14ac:dyDescent="0.25">
      <c r="A114" s="1" t="s">
        <v>111</v>
      </c>
      <c r="B114" s="6">
        <v>59.93</v>
      </c>
      <c r="C114" s="10">
        <v>0.73799999999999999</v>
      </c>
      <c r="D114" s="6">
        <v>16.39</v>
      </c>
      <c r="E114" s="6">
        <v>7.4289100000000001</v>
      </c>
      <c r="F114" s="8">
        <v>0.125</v>
      </c>
      <c r="G114" s="6">
        <v>4.1130000000000004</v>
      </c>
      <c r="H114" s="6">
        <v>6.3929999999999998</v>
      </c>
      <c r="I114" s="6">
        <v>3.1669999999999998</v>
      </c>
      <c r="J114" s="6">
        <v>1.57</v>
      </c>
      <c r="K114" s="8">
        <v>0.16</v>
      </c>
      <c r="L114" s="6">
        <v>-1.7060367454044018E-2</v>
      </c>
      <c r="M114" s="6">
        <v>100.101</v>
      </c>
      <c r="N114" s="9">
        <v>312</v>
      </c>
      <c r="O114" s="9">
        <v>251</v>
      </c>
    </row>
    <row r="115" spans="1:15" x14ac:dyDescent="0.25">
      <c r="A115" s="1" t="s">
        <v>112</v>
      </c>
      <c r="B115" s="6">
        <v>59.88</v>
      </c>
      <c r="C115" s="10">
        <v>0.73599999999999999</v>
      </c>
      <c r="D115" s="6">
        <v>16.2</v>
      </c>
      <c r="E115" s="6">
        <v>7.5334500000000002</v>
      </c>
      <c r="F115" s="8">
        <v>0.126</v>
      </c>
      <c r="G115" s="6">
        <v>4.2130000000000001</v>
      </c>
      <c r="H115" s="6">
        <v>6.4669999999999996</v>
      </c>
      <c r="I115" s="6">
        <v>3.1549999999999998</v>
      </c>
      <c r="J115" s="6">
        <v>1.55</v>
      </c>
      <c r="K115" s="8">
        <v>0.159</v>
      </c>
      <c r="L115" s="6">
        <v>-7.4223417751499529E-2</v>
      </c>
      <c r="M115" s="6">
        <v>100.1</v>
      </c>
      <c r="N115" s="9">
        <v>351</v>
      </c>
      <c r="O115" s="9">
        <v>252</v>
      </c>
    </row>
    <row r="116" spans="1:15" x14ac:dyDescent="0.25">
      <c r="A116" s="1" t="s">
        <v>113</v>
      </c>
      <c r="B116" s="6">
        <v>59.19</v>
      </c>
      <c r="C116" s="10">
        <v>0.752</v>
      </c>
      <c r="D116" s="6">
        <v>16.809999999999999</v>
      </c>
      <c r="E116" s="6">
        <v>7.5167000000000002</v>
      </c>
      <c r="F116" s="8">
        <v>0.127</v>
      </c>
      <c r="G116" s="6">
        <v>4.2050000000000001</v>
      </c>
      <c r="H116" s="6">
        <v>6.5940000000000003</v>
      </c>
      <c r="I116" s="6">
        <v>3.141</v>
      </c>
      <c r="J116" s="6">
        <v>1.44</v>
      </c>
      <c r="K116" s="8">
        <v>0.156</v>
      </c>
      <c r="L116" s="6">
        <v>-1.563061064994628E-2</v>
      </c>
      <c r="M116" s="6">
        <v>100.03</v>
      </c>
      <c r="N116" s="9">
        <v>287</v>
      </c>
      <c r="O116" s="9">
        <v>273</v>
      </c>
    </row>
    <row r="117" spans="1:15" x14ac:dyDescent="0.25">
      <c r="A117" s="1" t="s">
        <v>114</v>
      </c>
      <c r="B117" s="6">
        <v>57.82</v>
      </c>
      <c r="C117" s="10">
        <v>0.86</v>
      </c>
      <c r="D117" s="6">
        <v>15.8</v>
      </c>
      <c r="E117" s="6">
        <v>7.5601399999999996</v>
      </c>
      <c r="F117" s="8">
        <v>0.12</v>
      </c>
      <c r="G117" s="6">
        <v>3.5289999999999999</v>
      </c>
      <c r="H117" s="6">
        <v>6.125</v>
      </c>
      <c r="I117" s="6">
        <v>3.0110000000000001</v>
      </c>
      <c r="J117" s="6">
        <v>1.57</v>
      </c>
      <c r="K117" s="8">
        <v>0.16</v>
      </c>
      <c r="L117" s="6">
        <v>0.12</v>
      </c>
      <c r="M117" s="6">
        <v>96.757999999999996</v>
      </c>
      <c r="N117" s="9">
        <v>342</v>
      </c>
      <c r="O117" s="9">
        <v>245</v>
      </c>
    </row>
    <row r="118" spans="1:15" x14ac:dyDescent="0.25">
      <c r="A118" s="1" t="s">
        <v>115</v>
      </c>
      <c r="B118" s="6">
        <v>60.45</v>
      </c>
      <c r="C118" s="10">
        <v>0.85</v>
      </c>
      <c r="D118" s="6">
        <v>17.09</v>
      </c>
      <c r="E118" s="6">
        <v>7.5949999999999998</v>
      </c>
      <c r="F118" s="8">
        <v>0.124</v>
      </c>
      <c r="G118" s="6">
        <v>2.6040000000000001</v>
      </c>
      <c r="H118" s="6">
        <v>5.7649999999999997</v>
      </c>
      <c r="I118" s="6">
        <v>3.484</v>
      </c>
      <c r="J118" s="6">
        <v>1.74</v>
      </c>
      <c r="K118" s="8">
        <v>0.17699999999999999</v>
      </c>
      <c r="L118" s="6">
        <v>7.0000000000000007E-2</v>
      </c>
      <c r="M118" s="6">
        <v>100.036</v>
      </c>
      <c r="N118" s="9">
        <v>454</v>
      </c>
      <c r="O118" s="9">
        <v>269</v>
      </c>
    </row>
    <row r="119" spans="1:15" x14ac:dyDescent="0.25">
      <c r="A119" s="1" t="s">
        <v>116</v>
      </c>
      <c r="B119" s="6">
        <v>58.82</v>
      </c>
      <c r="C119" s="10">
        <v>0.65700000000000003</v>
      </c>
      <c r="D119" s="6">
        <v>15.79</v>
      </c>
      <c r="E119" s="6">
        <v>7.24329</v>
      </c>
      <c r="F119" s="8">
        <v>0.129</v>
      </c>
      <c r="G119" s="6">
        <v>5.6340000000000003</v>
      </c>
      <c r="H119" s="6">
        <v>7.4539999999999997</v>
      </c>
      <c r="I119" s="6">
        <v>2.7909999999999999</v>
      </c>
      <c r="J119" s="6">
        <v>1.2</v>
      </c>
      <c r="K119" s="8">
        <v>0.14499999999999999</v>
      </c>
      <c r="L119" s="6">
        <v>0.33</v>
      </c>
      <c r="M119" s="6">
        <v>100.264</v>
      </c>
      <c r="N119" s="9">
        <v>260</v>
      </c>
      <c r="O119" s="9">
        <v>362</v>
      </c>
    </row>
    <row r="120" spans="1:15" x14ac:dyDescent="0.25">
      <c r="A120" s="1" t="s">
        <v>117</v>
      </c>
      <c r="B120" s="6">
        <v>61.13</v>
      </c>
      <c r="C120" s="10">
        <v>0.71</v>
      </c>
      <c r="D120" s="6">
        <v>17</v>
      </c>
      <c r="E120" s="6">
        <v>6.5956900000000003</v>
      </c>
      <c r="F120" s="8">
        <v>0.109</v>
      </c>
      <c r="G120" s="6">
        <v>3.242</v>
      </c>
      <c r="H120" s="6">
        <v>5.96</v>
      </c>
      <c r="I120" s="6">
        <v>3.214</v>
      </c>
      <c r="J120" s="6">
        <v>1.77</v>
      </c>
      <c r="K120" s="8">
        <v>0.161</v>
      </c>
      <c r="L120" s="6">
        <v>0.3</v>
      </c>
      <c r="M120" s="6">
        <v>100.279</v>
      </c>
      <c r="N120" s="9">
        <v>379</v>
      </c>
      <c r="O120" s="9">
        <v>255</v>
      </c>
    </row>
    <row r="121" spans="1:15" x14ac:dyDescent="0.25">
      <c r="A121" s="1" t="s">
        <v>118</v>
      </c>
      <c r="B121" s="6">
        <v>60.53</v>
      </c>
      <c r="C121" s="10">
        <v>0.76100000000000001</v>
      </c>
      <c r="D121" s="6">
        <v>16.88</v>
      </c>
      <c r="E121" s="6">
        <v>7.2644299999999999</v>
      </c>
      <c r="F121" s="8">
        <v>0.127</v>
      </c>
      <c r="G121" s="6">
        <v>3.0819999999999999</v>
      </c>
      <c r="H121" s="6">
        <v>5.8390000000000004</v>
      </c>
      <c r="I121" s="6">
        <v>3.3519999999999999</v>
      </c>
      <c r="J121" s="6">
        <v>1.75</v>
      </c>
      <c r="K121" s="8">
        <v>0.17399999999999999</v>
      </c>
      <c r="L121" s="6">
        <v>0.21</v>
      </c>
      <c r="M121" s="6">
        <v>100.05200000000001</v>
      </c>
      <c r="N121" s="9">
        <v>367</v>
      </c>
      <c r="O121" s="9">
        <v>278</v>
      </c>
    </row>
    <row r="122" spans="1:15" x14ac:dyDescent="0.25">
      <c r="A122" s="1" t="s">
        <v>119</v>
      </c>
      <c r="B122" s="6">
        <v>59.23</v>
      </c>
      <c r="C122" s="10">
        <v>0.69199999999999995</v>
      </c>
      <c r="D122" s="6">
        <v>15.9</v>
      </c>
      <c r="E122" s="6">
        <v>7.33352</v>
      </c>
      <c r="F122" s="8">
        <v>0.125</v>
      </c>
      <c r="G122" s="6">
        <v>5.15</v>
      </c>
      <c r="H122" s="6">
        <v>6.78</v>
      </c>
      <c r="I122" s="6">
        <v>3.1040000000000001</v>
      </c>
      <c r="J122" s="6">
        <v>1.45</v>
      </c>
      <c r="K122" s="8">
        <v>0.155</v>
      </c>
      <c r="L122" s="6">
        <v>-1.5498762086031887E-2</v>
      </c>
      <c r="M122" s="6">
        <v>99.998000000000005</v>
      </c>
      <c r="N122" s="9">
        <v>275</v>
      </c>
      <c r="O122" s="9">
        <v>317</v>
      </c>
    </row>
    <row r="123" spans="1:15" x14ac:dyDescent="0.25">
      <c r="A123" s="1" t="s">
        <v>120</v>
      </c>
      <c r="B123" s="6">
        <v>57.78</v>
      </c>
      <c r="C123" s="10">
        <v>0.68</v>
      </c>
      <c r="D123" s="6">
        <v>16.940000000000001</v>
      </c>
      <c r="E123" s="6">
        <v>7.7151899999999998</v>
      </c>
      <c r="F123" s="8">
        <v>0.13300000000000001</v>
      </c>
      <c r="G123" s="6">
        <v>4.4370000000000003</v>
      </c>
      <c r="H123" s="6">
        <v>7.5609999999999999</v>
      </c>
      <c r="I123" s="6">
        <v>3.125</v>
      </c>
      <c r="J123" s="6">
        <v>1.1599999999999999</v>
      </c>
      <c r="K123" s="8">
        <v>0.14399999999999999</v>
      </c>
      <c r="L123" s="6">
        <v>0.12</v>
      </c>
      <c r="M123" s="6">
        <v>99.843000000000004</v>
      </c>
      <c r="N123" s="9">
        <v>225</v>
      </c>
      <c r="O123" s="9">
        <v>223</v>
      </c>
    </row>
    <row r="124" spans="1:15" x14ac:dyDescent="0.25">
      <c r="A124" s="1" t="s">
        <v>121</v>
      </c>
      <c r="B124" s="6">
        <v>59.66</v>
      </c>
      <c r="C124" s="10">
        <v>0.72</v>
      </c>
      <c r="D124" s="6">
        <v>16.670000000000002</v>
      </c>
      <c r="E124" s="6">
        <v>7.21957</v>
      </c>
      <c r="F124" s="8">
        <v>0.12</v>
      </c>
      <c r="G124" s="6">
        <v>3.4079999999999999</v>
      </c>
      <c r="H124" s="6">
        <v>6.2409999999999997</v>
      </c>
      <c r="I124" s="6">
        <v>3.2109999999999999</v>
      </c>
      <c r="J124" s="6">
        <v>1.65</v>
      </c>
      <c r="K124" s="8">
        <v>0.158</v>
      </c>
      <c r="L124" s="6">
        <v>0.66</v>
      </c>
      <c r="M124" s="6">
        <v>99.790999999999997</v>
      </c>
      <c r="N124" s="9">
        <v>342</v>
      </c>
      <c r="O124" s="9">
        <v>229</v>
      </c>
    </row>
    <row r="125" spans="1:15" x14ac:dyDescent="0.25">
      <c r="A125" s="1" t="s">
        <v>122</v>
      </c>
      <c r="B125" s="6">
        <v>59.49</v>
      </c>
      <c r="C125" s="10">
        <v>0.70399999999999996</v>
      </c>
      <c r="D125" s="6">
        <v>17.07</v>
      </c>
      <c r="E125" s="6">
        <v>6.8976699999999997</v>
      </c>
      <c r="F125" s="8">
        <v>0.111</v>
      </c>
      <c r="G125" s="6">
        <v>3.1539999999999999</v>
      </c>
      <c r="H125" s="6">
        <v>6.3550000000000004</v>
      </c>
      <c r="I125" s="6">
        <v>2.972</v>
      </c>
      <c r="J125" s="6">
        <v>1.6</v>
      </c>
      <c r="K125" s="8">
        <v>0.14599999999999999</v>
      </c>
      <c r="L125" s="6">
        <v>1.44</v>
      </c>
      <c r="M125" s="6">
        <v>99.998000000000005</v>
      </c>
      <c r="N125" s="9">
        <v>288</v>
      </c>
      <c r="O125" s="9">
        <v>238</v>
      </c>
    </row>
    <row r="126" spans="1:15" x14ac:dyDescent="0.25">
      <c r="A126" s="1" t="s">
        <v>123</v>
      </c>
      <c r="B126" s="6">
        <v>60.27</v>
      </c>
      <c r="C126" s="10">
        <v>0.70199999999999996</v>
      </c>
      <c r="D126" s="6">
        <v>16.62</v>
      </c>
      <c r="E126" s="6">
        <v>7.0573899999999998</v>
      </c>
      <c r="F126" s="8">
        <v>0.11899999999999999</v>
      </c>
      <c r="G126" s="6">
        <v>3.234</v>
      </c>
      <c r="H126" s="6">
        <v>6.1509999999999998</v>
      </c>
      <c r="I126" s="6">
        <v>3.3140000000000001</v>
      </c>
      <c r="J126" s="6">
        <v>1.65</v>
      </c>
      <c r="K126" s="8">
        <v>0.157</v>
      </c>
      <c r="L126" s="6">
        <v>0.68</v>
      </c>
      <c r="M126" s="6">
        <v>100.012</v>
      </c>
      <c r="N126" s="9">
        <v>313</v>
      </c>
      <c r="O126" s="9">
        <v>237</v>
      </c>
    </row>
    <row r="127" spans="1:15" x14ac:dyDescent="0.25">
      <c r="A127" s="1" t="s">
        <v>124</v>
      </c>
      <c r="B127" s="6">
        <v>61.81</v>
      </c>
      <c r="C127" s="10">
        <v>0.76700000000000002</v>
      </c>
      <c r="D127" s="6">
        <v>16.72</v>
      </c>
      <c r="E127" s="6">
        <v>6.84185</v>
      </c>
      <c r="F127" s="8">
        <v>9.9000000000000005E-2</v>
      </c>
      <c r="G127" s="6">
        <v>2.5920000000000001</v>
      </c>
      <c r="H127" s="6">
        <v>5.593</v>
      </c>
      <c r="I127" s="6">
        <v>3.4820000000000002</v>
      </c>
      <c r="J127" s="6">
        <v>1.91</v>
      </c>
      <c r="K127" s="8">
        <v>0.18099999999999999</v>
      </c>
      <c r="L127" s="6">
        <v>0.1</v>
      </c>
      <c r="M127" s="6">
        <v>100.179</v>
      </c>
      <c r="N127" s="9">
        <v>362</v>
      </c>
      <c r="O127" s="9">
        <v>265</v>
      </c>
    </row>
    <row r="128" spans="1:15" x14ac:dyDescent="0.25">
      <c r="A128" s="1" t="s">
        <v>125</v>
      </c>
      <c r="B128" s="6">
        <v>60.84</v>
      </c>
      <c r="C128" s="10">
        <v>0.76900000000000002</v>
      </c>
      <c r="D128" s="6">
        <v>16.850000000000001</v>
      </c>
      <c r="E128" s="6">
        <v>7.1665299999999998</v>
      </c>
      <c r="F128" s="8">
        <v>0.107</v>
      </c>
      <c r="G128" s="6">
        <v>2.9940000000000002</v>
      </c>
      <c r="H128" s="6">
        <v>5.9480000000000004</v>
      </c>
      <c r="I128" s="6">
        <v>3.3980000000000001</v>
      </c>
      <c r="J128" s="6">
        <v>1.77</v>
      </c>
      <c r="K128" s="8">
        <v>0.17299999999999999</v>
      </c>
      <c r="L128" s="6">
        <v>0.03</v>
      </c>
      <c r="M128" s="6">
        <v>100.119</v>
      </c>
      <c r="N128" s="9">
        <v>359</v>
      </c>
      <c r="O128" s="9">
        <v>273</v>
      </c>
    </row>
    <row r="129" spans="1:15" x14ac:dyDescent="0.25">
      <c r="A129" s="1" t="s">
        <v>126</v>
      </c>
      <c r="B129" s="6">
        <v>56.94</v>
      </c>
      <c r="C129" s="10">
        <v>0.76900000000000002</v>
      </c>
      <c r="D129" s="6">
        <v>16.670000000000002</v>
      </c>
      <c r="E129" s="6">
        <v>8.5462199999999999</v>
      </c>
      <c r="F129" s="8">
        <v>0.13100000000000001</v>
      </c>
      <c r="G129" s="6">
        <v>4.4989999999999997</v>
      </c>
      <c r="H129" s="6">
        <v>6.9189999999999996</v>
      </c>
      <c r="I129" s="6">
        <v>2.669</v>
      </c>
      <c r="J129" s="6">
        <v>1.34</v>
      </c>
      <c r="K129" s="8">
        <v>0.161</v>
      </c>
      <c r="L129" s="6">
        <v>1.48</v>
      </c>
      <c r="M129" s="6">
        <v>100.2</v>
      </c>
      <c r="N129" s="9">
        <v>257</v>
      </c>
      <c r="O129" s="9">
        <v>206</v>
      </c>
    </row>
    <row r="130" spans="1:15" x14ac:dyDescent="0.25">
      <c r="A130" s="1" t="s">
        <v>127</v>
      </c>
      <c r="B130" s="6">
        <v>57.93</v>
      </c>
      <c r="C130" s="10">
        <v>0.78300000000000003</v>
      </c>
      <c r="D130" s="6">
        <v>16.37</v>
      </c>
      <c r="E130" s="6">
        <v>7.9365899999999998</v>
      </c>
      <c r="F130" s="8">
        <v>0.13500000000000001</v>
      </c>
      <c r="G130" s="6">
        <v>4.2759999999999998</v>
      </c>
      <c r="H130" s="6">
        <v>6.7640000000000002</v>
      </c>
      <c r="I130" s="6">
        <v>2.673</v>
      </c>
      <c r="J130" s="6">
        <v>1.84</v>
      </c>
      <c r="K130" s="8">
        <v>0.16400000000000001</v>
      </c>
      <c r="L130" s="6">
        <v>0.62</v>
      </c>
      <c r="M130" s="6">
        <v>99.569000000000003</v>
      </c>
      <c r="N130" s="9">
        <v>306</v>
      </c>
      <c r="O130" s="9">
        <v>228</v>
      </c>
    </row>
    <row r="131" spans="1:15" x14ac:dyDescent="0.25">
      <c r="A131" s="1" t="s">
        <v>128</v>
      </c>
      <c r="B131" s="6">
        <v>57.67</v>
      </c>
      <c r="C131" s="10">
        <v>0.75800000000000001</v>
      </c>
      <c r="D131" s="6">
        <v>16.62</v>
      </c>
      <c r="E131" s="6">
        <v>8.2925699999999996</v>
      </c>
      <c r="F131" s="8">
        <v>0.13500000000000001</v>
      </c>
      <c r="G131" s="6">
        <v>4.3449999999999998</v>
      </c>
      <c r="H131" s="6">
        <v>6.9379999999999997</v>
      </c>
      <c r="I131" s="6">
        <v>2.9</v>
      </c>
      <c r="J131" s="6">
        <v>1.37</v>
      </c>
      <c r="K131" s="8">
        <v>0.153</v>
      </c>
      <c r="L131" s="6">
        <v>0.54</v>
      </c>
      <c r="M131" s="6">
        <v>99.78</v>
      </c>
      <c r="N131" s="9">
        <v>309</v>
      </c>
      <c r="O131" s="9">
        <v>211</v>
      </c>
    </row>
    <row r="132" spans="1:15" x14ac:dyDescent="0.25">
      <c r="A132" s="1" t="s">
        <v>129</v>
      </c>
      <c r="B132" s="6">
        <v>58.32</v>
      </c>
      <c r="C132" s="10">
        <v>0.80700000000000005</v>
      </c>
      <c r="D132" s="6">
        <v>16.7</v>
      </c>
      <c r="E132" s="6">
        <v>8.2521900000000006</v>
      </c>
      <c r="F132" s="8">
        <v>0.127</v>
      </c>
      <c r="G132" s="6">
        <v>4.1740000000000004</v>
      </c>
      <c r="H132" s="6">
        <v>6.8440000000000003</v>
      </c>
      <c r="I132" s="6">
        <v>3.012</v>
      </c>
      <c r="J132" s="6">
        <v>1.48</v>
      </c>
      <c r="K132" s="8">
        <v>0.16500000000000001</v>
      </c>
      <c r="L132" s="6">
        <v>-0.13200171909218733</v>
      </c>
      <c r="M132" s="6">
        <v>99.953000000000003</v>
      </c>
      <c r="N132" s="9">
        <v>323</v>
      </c>
      <c r="O132" s="9">
        <v>253</v>
      </c>
    </row>
    <row r="133" spans="1:15" x14ac:dyDescent="0.25">
      <c r="A133" s="1" t="s">
        <v>130</v>
      </c>
      <c r="B133" s="6">
        <v>57.17</v>
      </c>
      <c r="C133" s="10">
        <v>0.76500000000000001</v>
      </c>
      <c r="D133" s="6">
        <v>16.71</v>
      </c>
      <c r="E133" s="6">
        <v>8.69069</v>
      </c>
      <c r="F133" s="8">
        <v>0.13900000000000001</v>
      </c>
      <c r="G133" s="6">
        <v>4.6500000000000004</v>
      </c>
      <c r="H133" s="6">
        <v>7.2220000000000004</v>
      </c>
      <c r="I133" s="6">
        <v>2.8679999999999999</v>
      </c>
      <c r="J133" s="6">
        <v>1.26</v>
      </c>
      <c r="K133" s="8">
        <v>0.14799999999999999</v>
      </c>
      <c r="L133" s="6">
        <v>0.32</v>
      </c>
      <c r="M133" s="6">
        <v>99.992999999999995</v>
      </c>
      <c r="N133" s="9">
        <v>288</v>
      </c>
      <c r="O133" s="9">
        <v>215</v>
      </c>
    </row>
    <row r="134" spans="1:15" x14ac:dyDescent="0.25">
      <c r="A134" s="1" t="s">
        <v>131</v>
      </c>
      <c r="B134" s="6">
        <v>60.39</v>
      </c>
      <c r="C134" s="10">
        <v>0.78500000000000003</v>
      </c>
      <c r="D134" s="6">
        <v>17.079999999999998</v>
      </c>
      <c r="E134" s="6">
        <v>6.7270000000000003</v>
      </c>
      <c r="F134" s="8">
        <v>0.11799999999999999</v>
      </c>
      <c r="G134" s="6">
        <v>3.6080000000000001</v>
      </c>
      <c r="H134" s="6">
        <v>5.633</v>
      </c>
      <c r="I134" s="6">
        <v>3.2429999999999999</v>
      </c>
      <c r="J134" s="6">
        <v>1.81</v>
      </c>
      <c r="K134" s="8">
        <v>0.16700000000000001</v>
      </c>
      <c r="L134" s="6">
        <v>0.65</v>
      </c>
      <c r="M134" s="6">
        <v>100.345</v>
      </c>
      <c r="N134" s="9">
        <v>419</v>
      </c>
      <c r="O134" s="9">
        <v>255</v>
      </c>
    </row>
    <row r="135" spans="1:15" x14ac:dyDescent="0.25">
      <c r="A135" s="1" t="s">
        <v>132</v>
      </c>
      <c r="B135" s="6">
        <v>56.78</v>
      </c>
      <c r="C135" s="10">
        <v>0.69099999999999995</v>
      </c>
      <c r="D135" s="6">
        <v>15.17</v>
      </c>
      <c r="E135" s="6">
        <v>8.0465099999999996</v>
      </c>
      <c r="F135" s="8">
        <v>0.14299999999999999</v>
      </c>
      <c r="G135" s="6">
        <v>6.8739999999999997</v>
      </c>
      <c r="H135" s="6">
        <v>7.8289999999999997</v>
      </c>
      <c r="I135" s="6">
        <v>2.665</v>
      </c>
      <c r="J135" s="6">
        <v>0.97</v>
      </c>
      <c r="K135" s="8">
        <v>0.151</v>
      </c>
      <c r="L135" s="6">
        <v>0.36</v>
      </c>
      <c r="M135" s="6">
        <v>99.754000000000005</v>
      </c>
      <c r="N135" s="9">
        <v>238</v>
      </c>
      <c r="O135" s="9">
        <v>314</v>
      </c>
    </row>
    <row r="136" spans="1:15" x14ac:dyDescent="0.25">
      <c r="A136" s="1" t="s">
        <v>133</v>
      </c>
      <c r="B136" s="6">
        <v>58.13</v>
      </c>
      <c r="C136" s="10">
        <v>0.68400000000000005</v>
      </c>
      <c r="D136" s="6">
        <v>16.12</v>
      </c>
      <c r="E136" s="6">
        <v>7.6914199999999999</v>
      </c>
      <c r="F136" s="8">
        <v>0.129</v>
      </c>
      <c r="G136" s="6">
        <v>4.9379999999999997</v>
      </c>
      <c r="H136" s="6">
        <v>7.4530000000000003</v>
      </c>
      <c r="I136" s="6">
        <v>3.1230000000000002</v>
      </c>
      <c r="J136" s="6">
        <v>1.19</v>
      </c>
      <c r="K136" s="8">
        <v>0.154</v>
      </c>
      <c r="L136" s="6">
        <v>-0.26023594725890792</v>
      </c>
      <c r="M136" s="6">
        <v>99.697999999999993</v>
      </c>
      <c r="N136" s="9">
        <v>281</v>
      </c>
      <c r="O136" s="9">
        <v>449</v>
      </c>
    </row>
    <row r="137" spans="1:15" x14ac:dyDescent="0.25">
      <c r="A137" s="1" t="s">
        <v>134</v>
      </c>
      <c r="B137" s="6">
        <v>56.93</v>
      </c>
      <c r="C137" s="10">
        <v>0.80800000000000005</v>
      </c>
      <c r="D137" s="6">
        <v>17.239999999999998</v>
      </c>
      <c r="E137" s="6">
        <v>8.3994999999999997</v>
      </c>
      <c r="F137" s="8">
        <v>0.14399999999999999</v>
      </c>
      <c r="G137" s="6">
        <v>4.3159999999999998</v>
      </c>
      <c r="H137" s="6">
        <v>7.0410000000000004</v>
      </c>
      <c r="I137" s="6">
        <v>2.9159999999999999</v>
      </c>
      <c r="J137" s="6">
        <v>1.24</v>
      </c>
      <c r="K137" s="8">
        <v>0.153</v>
      </c>
      <c r="L137" s="6">
        <v>0.73</v>
      </c>
      <c r="M137" s="6">
        <v>100.006</v>
      </c>
      <c r="N137" s="9">
        <v>305</v>
      </c>
      <c r="O137" s="9">
        <v>258</v>
      </c>
    </row>
    <row r="138" spans="1:15" x14ac:dyDescent="0.25">
      <c r="A138" s="1" t="s">
        <v>135</v>
      </c>
      <c r="B138" s="6">
        <v>57.36</v>
      </c>
      <c r="C138" s="10">
        <v>0.80500000000000005</v>
      </c>
      <c r="D138" s="6">
        <v>17.25</v>
      </c>
      <c r="E138" s="6">
        <v>8.7015499999999992</v>
      </c>
      <c r="F138" s="8">
        <v>0.13600000000000001</v>
      </c>
      <c r="G138" s="6">
        <v>3.9670000000000001</v>
      </c>
      <c r="H138" s="6">
        <v>6.7329999999999997</v>
      </c>
      <c r="I138" s="6">
        <v>2.8980000000000001</v>
      </c>
      <c r="J138" s="6">
        <v>1.18</v>
      </c>
      <c r="K138" s="8">
        <v>0.13600000000000001</v>
      </c>
      <c r="L138" s="6">
        <v>1</v>
      </c>
      <c r="M138" s="6">
        <v>100.23699999999999</v>
      </c>
      <c r="N138" s="9">
        <v>305</v>
      </c>
      <c r="O138" s="9">
        <v>250</v>
      </c>
    </row>
    <row r="139" spans="1:15" x14ac:dyDescent="0.25">
      <c r="A139" s="1" t="s">
        <v>136</v>
      </c>
      <c r="B139" s="6">
        <v>58.46</v>
      </c>
      <c r="C139" s="10">
        <v>0.80200000000000005</v>
      </c>
      <c r="D139" s="6">
        <v>17.03</v>
      </c>
      <c r="E139" s="6">
        <v>7.6821900000000003</v>
      </c>
      <c r="F139" s="8">
        <v>0.14000000000000001</v>
      </c>
      <c r="G139" s="6">
        <v>4.1589999999999998</v>
      </c>
      <c r="H139" s="6">
        <v>7.0549999999999997</v>
      </c>
      <c r="I139" s="6">
        <v>3.0430000000000001</v>
      </c>
      <c r="J139" s="6">
        <v>1.39</v>
      </c>
      <c r="K139" s="8">
        <v>0.16300000000000001</v>
      </c>
      <c r="L139" s="6">
        <v>-5.744206947752787E-2</v>
      </c>
      <c r="M139" s="6">
        <v>100.003</v>
      </c>
      <c r="N139" s="9">
        <v>288</v>
      </c>
      <c r="O139" s="9">
        <v>258</v>
      </c>
    </row>
    <row r="140" spans="1:15" x14ac:dyDescent="0.25">
      <c r="A140" s="1" t="s">
        <v>137</v>
      </c>
      <c r="B140" s="6">
        <v>57.89</v>
      </c>
      <c r="C140" s="10">
        <v>0.79600000000000004</v>
      </c>
      <c r="D140" s="6">
        <v>17.04</v>
      </c>
      <c r="E140" s="6">
        <v>8.1532699999999991</v>
      </c>
      <c r="F140" s="8">
        <v>0.13900000000000001</v>
      </c>
      <c r="G140" s="6">
        <v>4.2690000000000001</v>
      </c>
      <c r="H140" s="6">
        <v>7.2229999999999999</v>
      </c>
      <c r="I140" s="6">
        <v>2.9750000000000001</v>
      </c>
      <c r="J140" s="6">
        <v>1.32</v>
      </c>
      <c r="K140" s="8">
        <v>0.155</v>
      </c>
      <c r="L140" s="6">
        <v>-2.8715271303414048E-2</v>
      </c>
      <c r="M140" s="6">
        <v>100.02800000000001</v>
      </c>
      <c r="N140" s="9">
        <v>280</v>
      </c>
      <c r="O140" s="9">
        <v>256</v>
      </c>
    </row>
    <row r="141" spans="1:15" x14ac:dyDescent="0.25">
      <c r="A141" s="1" t="s">
        <v>138</v>
      </c>
      <c r="B141" s="6">
        <v>61.47</v>
      </c>
      <c r="C141" s="10">
        <v>0.69</v>
      </c>
      <c r="D141" s="6">
        <v>16.61</v>
      </c>
      <c r="E141" s="6">
        <v>6.6129100000000003</v>
      </c>
      <c r="F141" s="8">
        <v>0.108</v>
      </c>
      <c r="G141" s="6">
        <v>3.1509999999999998</v>
      </c>
      <c r="H141" s="6">
        <v>5.8719999999999999</v>
      </c>
      <c r="I141" s="6">
        <v>3.1659999999999999</v>
      </c>
      <c r="J141" s="6">
        <v>1.82</v>
      </c>
      <c r="K141" s="8">
        <v>0.156</v>
      </c>
      <c r="L141" s="6">
        <v>0.31</v>
      </c>
      <c r="M141" s="6">
        <v>100.041</v>
      </c>
      <c r="N141" s="9">
        <v>334</v>
      </c>
      <c r="O141" s="9">
        <v>248</v>
      </c>
    </row>
    <row r="142" spans="1:15" x14ac:dyDescent="0.25">
      <c r="A142" s="1" t="s">
        <v>139</v>
      </c>
      <c r="B142" s="6">
        <v>58.77</v>
      </c>
      <c r="C142" s="10">
        <v>0.71399999999999997</v>
      </c>
      <c r="D142" s="6">
        <v>16.510000000000002</v>
      </c>
      <c r="E142" s="6">
        <v>7.2768300000000004</v>
      </c>
      <c r="F142" s="8">
        <v>0.112</v>
      </c>
      <c r="G142" s="6">
        <v>4.7320000000000002</v>
      </c>
      <c r="H142" s="6">
        <v>5.5510000000000002</v>
      </c>
      <c r="I142" s="6">
        <v>2.927</v>
      </c>
      <c r="J142" s="6">
        <v>1.31</v>
      </c>
      <c r="K142" s="8">
        <v>0.14499999999999999</v>
      </c>
      <c r="L142" s="6">
        <v>2.3199999999999998</v>
      </c>
      <c r="M142" s="6">
        <v>100.669</v>
      </c>
      <c r="N142" s="9">
        <v>317</v>
      </c>
      <c r="O142" s="9">
        <v>306</v>
      </c>
    </row>
    <row r="143" spans="1:15" x14ac:dyDescent="0.25">
      <c r="A143" s="1" t="s">
        <v>140</v>
      </c>
      <c r="B143" s="6">
        <v>57.93</v>
      </c>
      <c r="C143" s="10">
        <v>0.80400000000000005</v>
      </c>
      <c r="D143" s="6">
        <v>17.13</v>
      </c>
      <c r="E143" s="6">
        <v>8.0964700000000001</v>
      </c>
      <c r="F143" s="8">
        <v>0.13900000000000001</v>
      </c>
      <c r="G143" s="6">
        <v>4.0510000000000002</v>
      </c>
      <c r="H143" s="6">
        <v>6.9980000000000002</v>
      </c>
      <c r="I143" s="6">
        <v>3.004</v>
      </c>
      <c r="J143" s="6">
        <v>1.33</v>
      </c>
      <c r="K143" s="8">
        <v>0.156</v>
      </c>
      <c r="L143" s="6">
        <v>0.18</v>
      </c>
      <c r="M143" s="6">
        <v>99.893000000000001</v>
      </c>
      <c r="N143" s="9">
        <v>375</v>
      </c>
      <c r="O143" s="9">
        <v>259</v>
      </c>
    </row>
    <row r="144" spans="1:15" x14ac:dyDescent="0.25">
      <c r="A144" s="1" t="s">
        <v>141</v>
      </c>
      <c r="B144" s="6">
        <v>61.28</v>
      </c>
      <c r="C144" s="10">
        <v>0.68899999999999995</v>
      </c>
      <c r="D144" s="6">
        <v>16.47</v>
      </c>
      <c r="E144" s="6">
        <v>6.8525400000000003</v>
      </c>
      <c r="F144" s="8">
        <v>0.115</v>
      </c>
      <c r="G144" s="6">
        <v>3.18</v>
      </c>
      <c r="H144" s="6">
        <v>5.9130000000000003</v>
      </c>
      <c r="I144" s="6">
        <v>3.173</v>
      </c>
      <c r="J144" s="6">
        <v>1.8</v>
      </c>
      <c r="K144" s="8">
        <v>0.156</v>
      </c>
      <c r="L144" s="6">
        <v>0.28000000000000003</v>
      </c>
      <c r="M144" s="6">
        <v>99.986000000000004</v>
      </c>
      <c r="N144" s="9">
        <v>360</v>
      </c>
      <c r="O144" s="9">
        <v>230</v>
      </c>
    </row>
    <row r="145" spans="1:15" x14ac:dyDescent="0.25">
      <c r="A145" s="1" t="s">
        <v>142</v>
      </c>
      <c r="B145" s="6">
        <v>60.49</v>
      </c>
      <c r="C145" s="10">
        <v>0.72099999999999997</v>
      </c>
      <c r="D145" s="6">
        <v>16.98</v>
      </c>
      <c r="E145" s="6">
        <v>7.0030799999999997</v>
      </c>
      <c r="F145" s="8">
        <v>0.115</v>
      </c>
      <c r="G145" s="6">
        <v>3.524</v>
      </c>
      <c r="H145" s="6">
        <v>5.8979999999999997</v>
      </c>
      <c r="I145" s="6">
        <v>3.1160000000000001</v>
      </c>
      <c r="J145" s="6">
        <v>1.67</v>
      </c>
      <c r="K145" s="8">
        <v>0.161</v>
      </c>
      <c r="L145" s="6">
        <v>0.43</v>
      </c>
      <c r="M145" s="6">
        <v>100.17700000000001</v>
      </c>
      <c r="N145" s="9">
        <v>353</v>
      </c>
      <c r="O145" s="9">
        <v>246</v>
      </c>
    </row>
    <row r="146" spans="1:15" x14ac:dyDescent="0.25">
      <c r="A146" s="1" t="s">
        <v>143</v>
      </c>
      <c r="B146" s="6">
        <v>60.27</v>
      </c>
      <c r="C146" s="10">
        <v>0.78600000000000003</v>
      </c>
      <c r="D146" s="6">
        <v>16.97</v>
      </c>
      <c r="E146" s="6">
        <v>7.1890000000000001</v>
      </c>
      <c r="F146" s="8">
        <v>0.121</v>
      </c>
      <c r="G146" s="6">
        <v>3.492</v>
      </c>
      <c r="H146" s="6">
        <v>5.7990000000000004</v>
      </c>
      <c r="I146" s="6">
        <v>3.2450000000000001</v>
      </c>
      <c r="J146" s="6">
        <v>1.79</v>
      </c>
      <c r="K146" s="8">
        <v>0.17199999999999999</v>
      </c>
      <c r="L146" s="6">
        <v>0.26</v>
      </c>
      <c r="M146" s="6">
        <v>100.206</v>
      </c>
      <c r="N146" s="9">
        <v>342</v>
      </c>
      <c r="O146" s="9">
        <v>265</v>
      </c>
    </row>
    <row r="147" spans="1:15" x14ac:dyDescent="0.25">
      <c r="A147" s="1" t="s">
        <v>144</v>
      </c>
      <c r="B147" s="6">
        <v>58.05</v>
      </c>
      <c r="C147" s="8">
        <v>0.68</v>
      </c>
      <c r="D147" s="6">
        <v>16.16</v>
      </c>
      <c r="E147" s="6">
        <v>7.1478599999999997</v>
      </c>
      <c r="F147" s="8">
        <v>0.11899999999999999</v>
      </c>
      <c r="G147" s="6">
        <v>5.2770000000000001</v>
      </c>
      <c r="H147" s="6">
        <v>7.1589999999999998</v>
      </c>
      <c r="I147" s="6">
        <v>3.2679999999999998</v>
      </c>
      <c r="J147" s="6">
        <v>1.35</v>
      </c>
      <c r="K147" s="8">
        <v>0.13800000000000001</v>
      </c>
      <c r="L147" s="6">
        <v>0.22</v>
      </c>
      <c r="M147" s="6">
        <v>99.650999999999996</v>
      </c>
      <c r="N147" s="9">
        <v>232</v>
      </c>
      <c r="O147" s="9">
        <v>308</v>
      </c>
    </row>
    <row r="148" spans="1:15" x14ac:dyDescent="0.25">
      <c r="A148" s="1" t="s">
        <v>145</v>
      </c>
      <c r="B148" s="6">
        <v>58.96</v>
      </c>
      <c r="C148" s="10">
        <v>0.69299999999999995</v>
      </c>
      <c r="D148" s="6">
        <v>15.71</v>
      </c>
      <c r="E148" s="6">
        <v>7.3979499999999998</v>
      </c>
      <c r="F148" s="8">
        <v>0.125</v>
      </c>
      <c r="G148" s="6">
        <v>5.4779999999999998</v>
      </c>
      <c r="H148" s="6">
        <v>7.01</v>
      </c>
      <c r="I148" s="6">
        <v>3.0790000000000002</v>
      </c>
      <c r="J148" s="6">
        <v>1.38</v>
      </c>
      <c r="K148" s="8">
        <v>0.152</v>
      </c>
      <c r="L148" s="6">
        <v>0</v>
      </c>
      <c r="M148" s="6">
        <v>100.057</v>
      </c>
      <c r="N148" s="9">
        <v>262</v>
      </c>
      <c r="O148" s="9">
        <v>306</v>
      </c>
    </row>
    <row r="149" spans="1:15" x14ac:dyDescent="0.25">
      <c r="A149" s="1" t="s">
        <v>146</v>
      </c>
      <c r="B149" s="6">
        <v>58.84</v>
      </c>
      <c r="C149" s="10">
        <v>0.67600000000000005</v>
      </c>
      <c r="D149" s="6">
        <v>16</v>
      </c>
      <c r="E149" s="6">
        <v>7.3820800000000002</v>
      </c>
      <c r="F149" s="8">
        <v>0.126</v>
      </c>
      <c r="G149" s="6">
        <v>5.4050000000000002</v>
      </c>
      <c r="H149" s="6">
        <v>6.9180000000000001</v>
      </c>
      <c r="I149" s="6">
        <v>3.0670000000000002</v>
      </c>
      <c r="J149" s="6">
        <v>1.37</v>
      </c>
      <c r="K149" s="8">
        <v>0.14499999999999999</v>
      </c>
      <c r="L149" s="6">
        <v>0.08</v>
      </c>
      <c r="M149" s="6">
        <v>100.07599999999999</v>
      </c>
      <c r="N149" s="9">
        <v>264</v>
      </c>
      <c r="O149" s="9">
        <v>344</v>
      </c>
    </row>
    <row r="150" spans="1:15" x14ac:dyDescent="0.25">
      <c r="A150" s="1" t="s">
        <v>147</v>
      </c>
      <c r="B150" s="6">
        <v>59.24</v>
      </c>
      <c r="C150" s="10">
        <v>0.68799999999999994</v>
      </c>
      <c r="D150" s="6">
        <v>16.07</v>
      </c>
      <c r="E150" s="6">
        <v>7.2157499999999999</v>
      </c>
      <c r="F150" s="8">
        <v>0.12</v>
      </c>
      <c r="G150" s="6">
        <v>5.0449999999999999</v>
      </c>
      <c r="H150" s="6">
        <v>6.7789999999999999</v>
      </c>
      <c r="I150" s="6">
        <v>3.149</v>
      </c>
      <c r="J150" s="6">
        <v>1.44</v>
      </c>
      <c r="K150" s="8">
        <v>0.155</v>
      </c>
      <c r="L150" s="6">
        <v>0.03</v>
      </c>
      <c r="M150" s="6">
        <v>100.018</v>
      </c>
      <c r="N150" s="9">
        <v>301</v>
      </c>
      <c r="O150" s="9">
        <v>327</v>
      </c>
    </row>
    <row r="151" spans="1:15" x14ac:dyDescent="0.25">
      <c r="A151" s="1" t="s">
        <v>148</v>
      </c>
      <c r="B151" s="6">
        <v>57.88</v>
      </c>
      <c r="C151" s="10">
        <v>0.71599999999999997</v>
      </c>
      <c r="D151" s="6">
        <v>16.61</v>
      </c>
      <c r="E151" s="6">
        <v>8.1431799999999992</v>
      </c>
      <c r="F151" s="8">
        <v>0.111</v>
      </c>
      <c r="G151" s="6">
        <v>4.92</v>
      </c>
      <c r="H151" s="6">
        <v>6.4139999999999997</v>
      </c>
      <c r="I151" s="6">
        <v>3.0110000000000001</v>
      </c>
      <c r="J151" s="6">
        <v>1.24</v>
      </c>
      <c r="K151" s="8">
        <v>0.113</v>
      </c>
      <c r="L151" s="6">
        <v>1.02</v>
      </c>
      <c r="M151" s="6">
        <v>100.242</v>
      </c>
      <c r="N151" s="9">
        <v>259</v>
      </c>
      <c r="O151" s="9">
        <v>307</v>
      </c>
    </row>
    <row r="152" spans="1:15" x14ac:dyDescent="0.25">
      <c r="A152" s="1" t="s">
        <v>149</v>
      </c>
      <c r="B152" s="6">
        <v>58.68</v>
      </c>
      <c r="C152" s="10">
        <v>0.70699999999999996</v>
      </c>
      <c r="D152" s="6">
        <v>16.38</v>
      </c>
      <c r="E152" s="6">
        <v>7.6429400000000003</v>
      </c>
      <c r="F152" s="8">
        <v>0.11700000000000001</v>
      </c>
      <c r="G152" s="6">
        <v>4.8899999999999997</v>
      </c>
      <c r="H152" s="6">
        <v>6.3550000000000004</v>
      </c>
      <c r="I152" s="6">
        <v>2.97</v>
      </c>
      <c r="J152" s="6">
        <v>1.45</v>
      </c>
      <c r="K152" s="8">
        <v>0.152</v>
      </c>
      <c r="L152" s="6">
        <v>0.69</v>
      </c>
      <c r="M152" s="6">
        <v>100.10599999999999</v>
      </c>
      <c r="N152" s="9">
        <v>255</v>
      </c>
      <c r="O152" s="9">
        <v>317</v>
      </c>
    </row>
    <row r="153" spans="1:15" x14ac:dyDescent="0.25">
      <c r="A153" s="1" t="s">
        <v>150</v>
      </c>
      <c r="B153" s="6">
        <v>58.34</v>
      </c>
      <c r="C153" s="10">
        <v>0.69699999999999995</v>
      </c>
      <c r="D153" s="6">
        <v>16.18</v>
      </c>
      <c r="E153" s="6">
        <v>7.6333000000000002</v>
      </c>
      <c r="F153" s="8">
        <v>0.121</v>
      </c>
      <c r="G153" s="6">
        <v>5.3719999999999999</v>
      </c>
      <c r="H153" s="6">
        <v>6.6580000000000004</v>
      </c>
      <c r="I153" s="6">
        <v>2.9990000000000001</v>
      </c>
      <c r="J153" s="6">
        <v>1.34</v>
      </c>
      <c r="K153" s="8">
        <v>0.14099999999999999</v>
      </c>
      <c r="L153" s="6">
        <v>0.51</v>
      </c>
      <c r="M153" s="6">
        <v>100.066</v>
      </c>
      <c r="N153" s="9">
        <v>283</v>
      </c>
      <c r="O153" s="9">
        <v>322</v>
      </c>
    </row>
    <row r="154" spans="1:15" x14ac:dyDescent="0.25">
      <c r="A154" s="1" t="s">
        <v>151</v>
      </c>
      <c r="B154" s="6">
        <v>58.84</v>
      </c>
      <c r="C154" s="10">
        <v>0.68799999999999994</v>
      </c>
      <c r="D154" s="6">
        <v>16.3</v>
      </c>
      <c r="E154" s="6">
        <v>7.1624400000000001</v>
      </c>
      <c r="F154" s="8">
        <v>0.129</v>
      </c>
      <c r="G154" s="6">
        <v>5.2</v>
      </c>
      <c r="H154" s="6">
        <v>6.6689999999999996</v>
      </c>
      <c r="I154" s="6">
        <v>3.05</v>
      </c>
      <c r="J154" s="6">
        <v>1.38</v>
      </c>
      <c r="K154" s="8">
        <v>0.15</v>
      </c>
      <c r="L154" s="6">
        <v>0.56999999999999995</v>
      </c>
      <c r="M154" s="6">
        <v>100.214</v>
      </c>
      <c r="N154" s="9">
        <v>308</v>
      </c>
      <c r="O154" s="9">
        <v>331</v>
      </c>
    </row>
    <row r="155" spans="1:15" x14ac:dyDescent="0.25">
      <c r="A155" s="1" t="s">
        <v>152</v>
      </c>
      <c r="B155" s="6">
        <v>59.61</v>
      </c>
      <c r="C155" s="10">
        <v>0.747</v>
      </c>
      <c r="D155" s="6">
        <v>16.68</v>
      </c>
      <c r="E155" s="6">
        <v>7.6994499999999997</v>
      </c>
      <c r="F155" s="8">
        <v>0.13500000000000001</v>
      </c>
      <c r="G155" s="6">
        <v>3.6219999999999999</v>
      </c>
      <c r="H155" s="6">
        <v>6.0960000000000001</v>
      </c>
      <c r="I155" s="6">
        <v>3.105</v>
      </c>
      <c r="J155" s="6">
        <v>1.58</v>
      </c>
      <c r="K155" s="8">
        <v>0.156</v>
      </c>
      <c r="L155" s="6">
        <v>0.68</v>
      </c>
      <c r="M155" s="6">
        <v>100.21</v>
      </c>
      <c r="N155" s="9">
        <v>344</v>
      </c>
      <c r="O155" s="9">
        <v>252</v>
      </c>
    </row>
    <row r="156" spans="1:15" x14ac:dyDescent="0.25">
      <c r="A156" s="1" t="s">
        <v>153</v>
      </c>
      <c r="B156" s="6">
        <v>60.33</v>
      </c>
      <c r="C156" s="10">
        <v>0.75700000000000001</v>
      </c>
      <c r="D156" s="6">
        <v>16.57</v>
      </c>
      <c r="E156" s="6">
        <v>7.4760799999999996</v>
      </c>
      <c r="F156" s="8">
        <v>0.13</v>
      </c>
      <c r="G156" s="6">
        <v>3.2850000000000001</v>
      </c>
      <c r="H156" s="6">
        <v>6.1040000000000001</v>
      </c>
      <c r="I156" s="6">
        <v>3.2549999999999999</v>
      </c>
      <c r="J156" s="6">
        <v>1.66</v>
      </c>
      <c r="K156" s="8">
        <v>0.161</v>
      </c>
      <c r="L156" s="6">
        <v>0.14000000000000001</v>
      </c>
      <c r="M156" s="6">
        <v>99.963999999999999</v>
      </c>
      <c r="N156" s="9">
        <v>359</v>
      </c>
      <c r="O156" s="9">
        <v>259</v>
      </c>
    </row>
    <row r="157" spans="1:15" x14ac:dyDescent="0.25">
      <c r="A157" s="1" t="s">
        <v>154</v>
      </c>
      <c r="B157" s="6">
        <v>59.64</v>
      </c>
      <c r="C157" s="10">
        <v>0.76500000000000001</v>
      </c>
      <c r="D157" s="6">
        <v>16.48</v>
      </c>
      <c r="E157" s="6">
        <v>7.8247099999999996</v>
      </c>
      <c r="F157" s="8">
        <v>0.13300000000000001</v>
      </c>
      <c r="G157" s="6">
        <v>3.7389999999999999</v>
      </c>
      <c r="H157" s="6">
        <v>6.3220000000000001</v>
      </c>
      <c r="I157" s="6">
        <v>3.2189999999999999</v>
      </c>
      <c r="J157" s="6">
        <v>1.58</v>
      </c>
      <c r="K157" s="8">
        <v>0.16600000000000001</v>
      </c>
      <c r="L157" s="6">
        <v>0.28000000000000003</v>
      </c>
      <c r="M157" s="6">
        <v>100.22</v>
      </c>
      <c r="N157" s="9">
        <v>268</v>
      </c>
      <c r="O157" s="9">
        <v>270</v>
      </c>
    </row>
    <row r="158" spans="1:15" x14ac:dyDescent="0.25">
      <c r="A158" s="1" t="s">
        <v>155</v>
      </c>
      <c r="B158" s="6">
        <v>60.54</v>
      </c>
      <c r="C158" s="10">
        <v>0.751</v>
      </c>
      <c r="D158" s="6">
        <v>16.579999999999998</v>
      </c>
      <c r="E158" s="6">
        <v>7.1474599999999997</v>
      </c>
      <c r="F158" s="8">
        <v>0.12</v>
      </c>
      <c r="G158" s="6">
        <v>3.2719999999999998</v>
      </c>
      <c r="H158" s="6">
        <v>5.9109999999999996</v>
      </c>
      <c r="I158" s="6">
        <v>3.37</v>
      </c>
      <c r="J158" s="6">
        <v>1.76</v>
      </c>
      <c r="K158" s="8">
        <v>0.17299999999999999</v>
      </c>
      <c r="L158" s="6">
        <v>0.42</v>
      </c>
      <c r="M158" s="6">
        <v>100.129</v>
      </c>
      <c r="N158" s="9">
        <v>331</v>
      </c>
      <c r="O158" s="9">
        <v>249</v>
      </c>
    </row>
    <row r="159" spans="1:15" x14ac:dyDescent="0.25">
      <c r="A159" s="1" t="s">
        <v>156</v>
      </c>
      <c r="B159" s="6">
        <v>59.57</v>
      </c>
      <c r="C159" s="10">
        <v>0.75</v>
      </c>
      <c r="D159" s="6">
        <v>16.37</v>
      </c>
      <c r="E159" s="6">
        <v>7.76891</v>
      </c>
      <c r="F159" s="8">
        <v>0.13</v>
      </c>
      <c r="G159" s="6">
        <v>3.7669999999999999</v>
      </c>
      <c r="H159" s="6">
        <v>6.3680000000000003</v>
      </c>
      <c r="I159" s="6">
        <v>3.2509999999999999</v>
      </c>
      <c r="J159" s="6">
        <v>1.56</v>
      </c>
      <c r="K159" s="8">
        <v>0.16500000000000001</v>
      </c>
      <c r="L159" s="6">
        <v>0.02</v>
      </c>
      <c r="M159" s="6">
        <v>99.802999999999997</v>
      </c>
      <c r="N159" s="9">
        <v>318</v>
      </c>
      <c r="O159" s="9">
        <v>275</v>
      </c>
    </row>
    <row r="160" spans="1:15" x14ac:dyDescent="0.25">
      <c r="A160" s="1" t="s">
        <v>157</v>
      </c>
      <c r="B160" s="6">
        <v>60.23</v>
      </c>
      <c r="C160" s="10">
        <v>0.75800000000000001</v>
      </c>
      <c r="D160" s="6">
        <v>16.690000000000001</v>
      </c>
      <c r="E160" s="6">
        <v>7.14154</v>
      </c>
      <c r="F160" s="8">
        <v>0.123</v>
      </c>
      <c r="G160" s="6">
        <v>3.194</v>
      </c>
      <c r="H160" s="6">
        <v>5.7889999999999997</v>
      </c>
      <c r="I160" s="6">
        <v>3.3460000000000001</v>
      </c>
      <c r="J160" s="6">
        <v>1.75</v>
      </c>
      <c r="K160" s="8">
        <v>0.17399999999999999</v>
      </c>
      <c r="L160" s="6">
        <v>0</v>
      </c>
      <c r="M160" s="7">
        <v>99.274000000000001</v>
      </c>
      <c r="N160" s="9">
        <v>378</v>
      </c>
      <c r="O160" s="9">
        <v>251</v>
      </c>
    </row>
    <row r="161" spans="1:15" x14ac:dyDescent="0.25">
      <c r="A161" s="1" t="s">
        <v>158</v>
      </c>
      <c r="B161" s="6">
        <v>60.61</v>
      </c>
      <c r="C161" s="10">
        <v>0.752</v>
      </c>
      <c r="D161" s="6">
        <v>16.62</v>
      </c>
      <c r="E161" s="6">
        <v>7.2304000000000004</v>
      </c>
      <c r="F161" s="8">
        <v>0.121</v>
      </c>
      <c r="G161" s="6">
        <v>3.32</v>
      </c>
      <c r="H161" s="6">
        <v>5.8179999999999996</v>
      </c>
      <c r="I161" s="6">
        <v>3.3719999999999999</v>
      </c>
      <c r="J161" s="6">
        <v>1.78</v>
      </c>
      <c r="K161" s="8">
        <v>0.17199999999999999</v>
      </c>
      <c r="L161" s="6">
        <v>0.66</v>
      </c>
      <c r="M161" s="6">
        <v>100.52</v>
      </c>
      <c r="N161" s="9">
        <v>346</v>
      </c>
      <c r="O161" s="9">
        <v>247</v>
      </c>
    </row>
    <row r="162" spans="1:15" x14ac:dyDescent="0.25">
      <c r="A162" s="1" t="s">
        <v>159</v>
      </c>
      <c r="B162" s="6">
        <v>53.77</v>
      </c>
      <c r="C162" s="10">
        <v>0.82699999999999996</v>
      </c>
      <c r="D162" s="6">
        <v>17.920000000000002</v>
      </c>
      <c r="E162" s="6">
        <v>9.4978899999999999</v>
      </c>
      <c r="F162" s="8">
        <v>0.159</v>
      </c>
      <c r="G162" s="6">
        <v>5.3159999999999998</v>
      </c>
      <c r="H162" s="6">
        <v>7.9050000000000002</v>
      </c>
      <c r="I162" s="6">
        <v>2.7240000000000002</v>
      </c>
      <c r="J162" s="6">
        <v>0.74</v>
      </c>
      <c r="K162" s="8">
        <v>0.151</v>
      </c>
      <c r="L162" s="6">
        <v>0.74</v>
      </c>
      <c r="M162" s="6">
        <v>99.813000000000002</v>
      </c>
      <c r="N162" s="9">
        <v>297</v>
      </c>
      <c r="O162" s="9">
        <v>258</v>
      </c>
    </row>
    <row r="163" spans="1:15" x14ac:dyDescent="0.25">
      <c r="A163" s="1" t="s">
        <v>160</v>
      </c>
      <c r="B163" s="6">
        <v>61.03</v>
      </c>
      <c r="C163" s="10">
        <v>0.75900000000000001</v>
      </c>
      <c r="D163" s="6">
        <v>16.440000000000001</v>
      </c>
      <c r="E163" s="6">
        <v>7.50481</v>
      </c>
      <c r="F163" s="8">
        <v>0.126</v>
      </c>
      <c r="G163" s="6">
        <v>3.3380000000000001</v>
      </c>
      <c r="H163" s="6">
        <v>5.9390000000000001</v>
      </c>
      <c r="I163" s="6">
        <v>3.2709999999999999</v>
      </c>
      <c r="J163" s="6">
        <v>1.76</v>
      </c>
      <c r="K163" s="8">
        <v>0.16300000000000001</v>
      </c>
      <c r="L163" s="6">
        <v>-0.14862362336948318</v>
      </c>
      <c r="M163" s="6">
        <v>100.404</v>
      </c>
      <c r="N163" s="9">
        <v>423</v>
      </c>
      <c r="O163" s="9">
        <v>233</v>
      </c>
    </row>
    <row r="164" spans="1:15" x14ac:dyDescent="0.25">
      <c r="A164" s="1" t="s">
        <v>161</v>
      </c>
      <c r="B164" s="6">
        <v>60.36</v>
      </c>
      <c r="C164" s="8">
        <v>0.72199999999999998</v>
      </c>
      <c r="D164" s="6">
        <v>16.850000000000001</v>
      </c>
      <c r="E164" s="6">
        <v>7.2168799999999997</v>
      </c>
      <c r="F164" s="8">
        <v>0.121</v>
      </c>
      <c r="G164" s="6">
        <v>3.3170000000000002</v>
      </c>
      <c r="H164" s="6">
        <v>6.1609999999999996</v>
      </c>
      <c r="I164" s="6">
        <v>3.44</v>
      </c>
      <c r="J164" s="6">
        <v>1.75</v>
      </c>
      <c r="K164" s="8">
        <v>0.152</v>
      </c>
      <c r="L164" s="6">
        <v>0</v>
      </c>
      <c r="M164" s="6">
        <v>100.173</v>
      </c>
      <c r="N164" s="9">
        <v>360</v>
      </c>
      <c r="O164" s="9">
        <v>246</v>
      </c>
    </row>
    <row r="165" spans="1:15" x14ac:dyDescent="0.25">
      <c r="A165" s="1" t="s">
        <v>162</v>
      </c>
      <c r="B165" s="6">
        <v>59.24</v>
      </c>
      <c r="C165" s="10">
        <v>0.71699999999999997</v>
      </c>
      <c r="D165" s="6">
        <v>17.41</v>
      </c>
      <c r="E165" s="6">
        <v>7.4792800000000002</v>
      </c>
      <c r="F165" s="8">
        <v>0.128</v>
      </c>
      <c r="G165" s="6">
        <v>3.5990000000000002</v>
      </c>
      <c r="H165" s="6">
        <v>6.0750000000000002</v>
      </c>
      <c r="I165" s="6">
        <v>3.0379999999999998</v>
      </c>
      <c r="J165" s="6">
        <v>1.34</v>
      </c>
      <c r="K165" s="8">
        <v>0.155</v>
      </c>
      <c r="L165" s="6">
        <v>0.96</v>
      </c>
      <c r="M165" s="6">
        <v>100.232</v>
      </c>
      <c r="N165" s="9">
        <v>373</v>
      </c>
      <c r="O165" s="9">
        <v>218</v>
      </c>
    </row>
    <row r="166" spans="1:15" x14ac:dyDescent="0.25">
      <c r="A166" s="1" t="s">
        <v>163</v>
      </c>
      <c r="B166" s="6">
        <v>60.99</v>
      </c>
      <c r="C166" s="8">
        <v>0.65400000000000003</v>
      </c>
      <c r="D166" s="6">
        <v>17.05</v>
      </c>
      <c r="E166" s="6">
        <v>6.9082800000000004</v>
      </c>
      <c r="F166" s="8">
        <v>0.11799999999999999</v>
      </c>
      <c r="G166" s="6">
        <v>3.1829999999999998</v>
      </c>
      <c r="H166" s="6">
        <v>5.9870000000000001</v>
      </c>
      <c r="I166" s="6">
        <v>3.2789999999999999</v>
      </c>
      <c r="J166" s="6">
        <v>1.75</v>
      </c>
      <c r="K166" s="8">
        <v>0.13600000000000001</v>
      </c>
      <c r="L166" s="6">
        <v>0.25</v>
      </c>
      <c r="M166" s="6">
        <v>100.381</v>
      </c>
      <c r="N166" s="9">
        <v>330</v>
      </c>
      <c r="O166" s="9">
        <v>225</v>
      </c>
    </row>
    <row r="167" spans="1:15" x14ac:dyDescent="0.25">
      <c r="A167" s="1" t="s">
        <v>164</v>
      </c>
      <c r="B167" s="6">
        <v>60.84</v>
      </c>
      <c r="C167" s="10">
        <v>0.68300000000000005</v>
      </c>
      <c r="D167" s="6">
        <v>16.75</v>
      </c>
      <c r="E167" s="6">
        <v>7.2303300000000004</v>
      </c>
      <c r="F167" s="8">
        <v>0.124</v>
      </c>
      <c r="G167" s="6">
        <v>3.605</v>
      </c>
      <c r="H167" s="6">
        <v>5.9290000000000003</v>
      </c>
      <c r="I167" s="6">
        <v>3.0659999999999998</v>
      </c>
      <c r="J167" s="6">
        <v>1.69</v>
      </c>
      <c r="K167" s="8">
        <v>0.14699999999999999</v>
      </c>
      <c r="L167" s="6">
        <v>0.23</v>
      </c>
      <c r="M167" s="6">
        <v>100.371</v>
      </c>
      <c r="N167" s="9">
        <v>360</v>
      </c>
      <c r="O167" s="9">
        <v>228</v>
      </c>
    </row>
    <row r="168" spans="1:15" x14ac:dyDescent="0.25">
      <c r="A168" s="1" t="s">
        <v>165</v>
      </c>
      <c r="B168" s="6">
        <v>61.29</v>
      </c>
      <c r="C168" s="10">
        <v>0.752</v>
      </c>
      <c r="D168" s="6">
        <v>16.579999999999998</v>
      </c>
      <c r="E168" s="6">
        <v>7.0785600000000004</v>
      </c>
      <c r="F168" s="8">
        <v>0.114</v>
      </c>
      <c r="G168" s="6">
        <v>3.0339999999999998</v>
      </c>
      <c r="H168" s="6">
        <v>5.7229999999999999</v>
      </c>
      <c r="I168" s="6">
        <v>3.3969999999999998</v>
      </c>
      <c r="J168" s="6">
        <v>1.84</v>
      </c>
      <c r="K168" s="8">
        <v>0.17199999999999999</v>
      </c>
      <c r="L168" s="6">
        <v>-1.5031265031229998E-2</v>
      </c>
      <c r="M168" s="6">
        <v>100.05800000000001</v>
      </c>
      <c r="N168" s="9">
        <v>354</v>
      </c>
      <c r="O168" s="9">
        <v>260</v>
      </c>
    </row>
    <row r="169" spans="1:15" x14ac:dyDescent="0.25">
      <c r="A169" s="1" t="s">
        <v>166</v>
      </c>
      <c r="B169" s="6">
        <v>60.96</v>
      </c>
      <c r="C169" s="10">
        <v>0.75700000000000001</v>
      </c>
      <c r="D169" s="6">
        <v>16.38</v>
      </c>
      <c r="E169" s="6">
        <v>7.2874499999999998</v>
      </c>
      <c r="F169" s="8">
        <v>0.121</v>
      </c>
      <c r="G169" s="6">
        <v>3.4049999999999998</v>
      </c>
      <c r="H169" s="6">
        <v>5.7569999999999997</v>
      </c>
      <c r="I169" s="6">
        <v>3.3479999999999999</v>
      </c>
      <c r="J169" s="6">
        <v>1.83</v>
      </c>
      <c r="K169" s="8">
        <v>0.17</v>
      </c>
      <c r="L169" s="6">
        <v>0.02</v>
      </c>
      <c r="M169" s="6">
        <v>100.119</v>
      </c>
      <c r="N169" s="9">
        <v>358</v>
      </c>
      <c r="O169" s="9">
        <v>239</v>
      </c>
    </row>
    <row r="170" spans="1:15" x14ac:dyDescent="0.25">
      <c r="A170" s="1" t="s">
        <v>167</v>
      </c>
      <c r="B170" s="6">
        <v>60.64</v>
      </c>
      <c r="C170" s="10">
        <v>0.71599999999999997</v>
      </c>
      <c r="D170" s="6">
        <v>16.82</v>
      </c>
      <c r="E170" s="6">
        <v>7.1208999999999998</v>
      </c>
      <c r="F170" s="8">
        <v>0.122</v>
      </c>
      <c r="G170" s="6">
        <v>3.3340000000000001</v>
      </c>
      <c r="H170" s="6">
        <v>5.6689999999999996</v>
      </c>
      <c r="I170" s="6">
        <v>3.2050000000000001</v>
      </c>
      <c r="J170" s="6">
        <v>1.74</v>
      </c>
      <c r="K170" s="8">
        <v>0.16800000000000001</v>
      </c>
      <c r="L170" s="6">
        <v>0.41</v>
      </c>
      <c r="M170" s="6">
        <v>100.02500000000001</v>
      </c>
      <c r="N170" s="9">
        <v>395</v>
      </c>
      <c r="O170" s="9">
        <v>231</v>
      </c>
    </row>
    <row r="171" spans="1:15" x14ac:dyDescent="0.25">
      <c r="A171" s="1" t="s">
        <v>168</v>
      </c>
      <c r="B171" s="6">
        <v>60.89</v>
      </c>
      <c r="C171" s="10">
        <v>0.71099999999999997</v>
      </c>
      <c r="D171" s="6">
        <v>16.78</v>
      </c>
      <c r="E171" s="6">
        <v>7.0954300000000003</v>
      </c>
      <c r="F171" s="8">
        <v>0.11799999999999999</v>
      </c>
      <c r="G171" s="6">
        <v>3.3090000000000002</v>
      </c>
      <c r="H171" s="6">
        <v>5.907</v>
      </c>
      <c r="I171" s="6">
        <v>3.2610000000000001</v>
      </c>
      <c r="J171" s="6">
        <v>1.77</v>
      </c>
      <c r="K171" s="8">
        <v>0.16500000000000001</v>
      </c>
      <c r="L171" s="6">
        <v>0.04</v>
      </c>
      <c r="M171" s="6">
        <v>100.104</v>
      </c>
      <c r="N171" s="9">
        <v>328</v>
      </c>
      <c r="O171" s="9">
        <v>242</v>
      </c>
    </row>
    <row r="172" spans="1:15" x14ac:dyDescent="0.25">
      <c r="A172" s="1" t="s">
        <v>169</v>
      </c>
      <c r="B172" s="6">
        <v>60.51</v>
      </c>
      <c r="C172" s="10">
        <v>0.71199999999999997</v>
      </c>
      <c r="D172" s="6">
        <v>16.670000000000002</v>
      </c>
      <c r="E172" s="6">
        <v>7.1123000000000003</v>
      </c>
      <c r="F172" s="8">
        <v>0.11799999999999999</v>
      </c>
      <c r="G172" s="6">
        <v>3.2989999999999999</v>
      </c>
      <c r="H172" s="6">
        <v>5.7469999999999999</v>
      </c>
      <c r="I172" s="6">
        <v>3.1960000000000002</v>
      </c>
      <c r="J172" s="6">
        <v>1.76</v>
      </c>
      <c r="K172" s="8">
        <v>0.16300000000000001</v>
      </c>
      <c r="L172" s="6">
        <v>0.8</v>
      </c>
      <c r="M172" s="6">
        <v>100.163</v>
      </c>
      <c r="N172" s="9">
        <v>371</v>
      </c>
      <c r="O172" s="9">
        <v>241</v>
      </c>
    </row>
    <row r="173" spans="1:15" x14ac:dyDescent="0.25">
      <c r="A173" s="1" t="s">
        <v>170</v>
      </c>
      <c r="B173" s="6">
        <v>60.32</v>
      </c>
      <c r="C173" s="10">
        <v>0.71099999999999997</v>
      </c>
      <c r="D173" s="6">
        <v>16.670000000000002</v>
      </c>
      <c r="E173" s="6">
        <v>7.1397199999999996</v>
      </c>
      <c r="F173" s="8">
        <v>0.11899999999999999</v>
      </c>
      <c r="G173" s="6">
        <v>3.3759999999999999</v>
      </c>
      <c r="H173" s="6">
        <v>6.0010000000000003</v>
      </c>
      <c r="I173" s="6">
        <v>3.2149999999999999</v>
      </c>
      <c r="J173" s="6">
        <v>1.71</v>
      </c>
      <c r="K173" s="8">
        <v>0.16500000000000001</v>
      </c>
      <c r="L173" s="6">
        <v>0.66</v>
      </c>
      <c r="M173" s="6">
        <v>100.166</v>
      </c>
      <c r="N173" s="9">
        <v>366</v>
      </c>
      <c r="O173" s="9">
        <v>247</v>
      </c>
    </row>
    <row r="174" spans="1:15" x14ac:dyDescent="0.25">
      <c r="A174" s="1" t="s">
        <v>171</v>
      </c>
      <c r="B174" s="6">
        <v>61.41</v>
      </c>
      <c r="C174" s="10">
        <v>0.71299999999999997</v>
      </c>
      <c r="D174" s="6">
        <v>16.72</v>
      </c>
      <c r="E174" s="6">
        <v>6.95648</v>
      </c>
      <c r="F174" s="8">
        <v>0.115</v>
      </c>
      <c r="G174" s="6">
        <v>3.2770000000000001</v>
      </c>
      <c r="H174" s="6">
        <v>5.8970000000000002</v>
      </c>
      <c r="I174" s="6">
        <v>3.246</v>
      </c>
      <c r="J174" s="6">
        <v>1.79</v>
      </c>
      <c r="K174" s="8">
        <v>0.161</v>
      </c>
      <c r="L174" s="6">
        <v>0.05</v>
      </c>
      <c r="M174" s="6">
        <v>100.41500000000001</v>
      </c>
      <c r="N174" s="9">
        <v>385</v>
      </c>
      <c r="O174" s="9">
        <v>239</v>
      </c>
    </row>
    <row r="175" spans="1:15" x14ac:dyDescent="0.25">
      <c r="A175" s="1" t="s">
        <v>172</v>
      </c>
      <c r="B175" s="6">
        <v>58.52</v>
      </c>
      <c r="C175" s="10">
        <v>0.67600000000000005</v>
      </c>
      <c r="D175" s="6">
        <v>15.76</v>
      </c>
      <c r="E175" s="6">
        <v>7.7011900000000004</v>
      </c>
      <c r="F175" s="8">
        <v>0.127</v>
      </c>
      <c r="G175" s="6">
        <v>5.383</v>
      </c>
      <c r="H175" s="6">
        <v>7.1459999999999999</v>
      </c>
      <c r="I175" s="6">
        <v>3.0739999999999998</v>
      </c>
      <c r="J175" s="6">
        <v>1.34</v>
      </c>
      <c r="K175" s="8">
        <v>0.14899999999999999</v>
      </c>
      <c r="L175" s="6">
        <v>-6.9105232720996751E-2</v>
      </c>
      <c r="M175" s="6">
        <v>99.948999999999998</v>
      </c>
      <c r="N175" s="9">
        <v>296</v>
      </c>
      <c r="O175" s="9">
        <v>350</v>
      </c>
    </row>
    <row r="176" spans="1:15" x14ac:dyDescent="0.25">
      <c r="A176" s="1" t="s">
        <v>173</v>
      </c>
      <c r="B176" s="6">
        <v>58.09</v>
      </c>
      <c r="C176" s="10">
        <v>0.68300000000000005</v>
      </c>
      <c r="D176" s="6">
        <v>16</v>
      </c>
      <c r="E176" s="6">
        <v>7.7240099999999998</v>
      </c>
      <c r="F176" s="8">
        <v>0.123</v>
      </c>
      <c r="G176" s="6">
        <v>5.4939999999999998</v>
      </c>
      <c r="H176" s="6">
        <v>6.8659999999999997</v>
      </c>
      <c r="I176" s="6">
        <v>3.03</v>
      </c>
      <c r="J176" s="6">
        <v>1.35</v>
      </c>
      <c r="K176" s="8">
        <v>0.123</v>
      </c>
      <c r="L176" s="6">
        <v>0.33</v>
      </c>
      <c r="M176" s="6">
        <v>99.897999999999996</v>
      </c>
      <c r="N176" s="9">
        <v>282</v>
      </c>
      <c r="O176" s="9">
        <v>339</v>
      </c>
    </row>
    <row r="177" spans="1:15" x14ac:dyDescent="0.25">
      <c r="A177" s="1" t="s">
        <v>174</v>
      </c>
      <c r="B177" s="6">
        <v>59.07</v>
      </c>
      <c r="C177" s="10">
        <v>0.68600000000000005</v>
      </c>
      <c r="D177" s="6">
        <v>16.52</v>
      </c>
      <c r="E177" s="6">
        <v>7.2352699999999999</v>
      </c>
      <c r="F177" s="8">
        <v>0.122</v>
      </c>
      <c r="G177" s="6">
        <v>4.7850000000000001</v>
      </c>
      <c r="H177" s="6">
        <v>6.6589999999999998</v>
      </c>
      <c r="I177" s="6">
        <v>3.0409999999999999</v>
      </c>
      <c r="J177" s="6">
        <v>1.34</v>
      </c>
      <c r="K177" s="8">
        <v>0.14899999999999999</v>
      </c>
      <c r="L177" s="6">
        <v>0.68</v>
      </c>
      <c r="M177" s="6">
        <v>100.35899999999999</v>
      </c>
      <c r="N177" s="9">
        <v>305</v>
      </c>
      <c r="O177" s="9">
        <v>340</v>
      </c>
    </row>
    <row r="178" spans="1:15" x14ac:dyDescent="0.25">
      <c r="A178" s="1" t="s">
        <v>175</v>
      </c>
      <c r="B178" s="6">
        <v>58.53</v>
      </c>
      <c r="C178" s="10">
        <v>0.71</v>
      </c>
      <c r="D178" s="6">
        <v>16.95</v>
      </c>
      <c r="E178" s="6">
        <v>7.7267999999999999</v>
      </c>
      <c r="F178" s="8">
        <v>0.123</v>
      </c>
      <c r="G178" s="6">
        <v>4.2270000000000003</v>
      </c>
      <c r="H178" s="6">
        <v>6.923</v>
      </c>
      <c r="I178" s="6">
        <v>3.1150000000000002</v>
      </c>
      <c r="J178" s="6">
        <v>1.1599999999999999</v>
      </c>
      <c r="K178" s="8">
        <v>0.14899999999999999</v>
      </c>
      <c r="L178" s="6">
        <v>0.28000000000000003</v>
      </c>
      <c r="M178" s="6">
        <v>99.948999999999998</v>
      </c>
      <c r="N178" s="9">
        <v>259</v>
      </c>
      <c r="O178" s="9">
        <v>222</v>
      </c>
    </row>
    <row r="179" spans="1:15" x14ac:dyDescent="0.25">
      <c r="A179" s="1" t="s">
        <v>176</v>
      </c>
      <c r="B179" s="6">
        <v>58.55</v>
      </c>
      <c r="C179" s="10">
        <v>0.70899999999999996</v>
      </c>
      <c r="D179" s="6">
        <v>16.940000000000001</v>
      </c>
      <c r="E179" s="6">
        <v>7.70275</v>
      </c>
      <c r="F179" s="8">
        <v>0.121</v>
      </c>
      <c r="G179" s="6">
        <v>4.1950000000000003</v>
      </c>
      <c r="H179" s="6">
        <v>6.9039999999999999</v>
      </c>
      <c r="I179" s="6">
        <v>3.1459999999999999</v>
      </c>
      <c r="J179" s="6">
        <v>1.1499999999999999</v>
      </c>
      <c r="K179" s="8">
        <v>0.14899999999999999</v>
      </c>
      <c r="L179" s="6">
        <v>0.39</v>
      </c>
      <c r="M179" s="6">
        <v>100.009</v>
      </c>
      <c r="N179" s="9">
        <v>255</v>
      </c>
      <c r="O179" s="9">
        <v>222</v>
      </c>
    </row>
    <row r="180" spans="1:15" x14ac:dyDescent="0.25">
      <c r="A180" s="1" t="s">
        <v>177</v>
      </c>
      <c r="B180" s="6">
        <v>57.55</v>
      </c>
      <c r="C180" s="10">
        <v>0.67900000000000005</v>
      </c>
      <c r="D180" s="6">
        <v>15.06</v>
      </c>
      <c r="E180" s="6">
        <v>7.7470600000000003</v>
      </c>
      <c r="F180" s="8">
        <v>0.14000000000000001</v>
      </c>
      <c r="G180" s="6">
        <v>5.8380000000000001</v>
      </c>
      <c r="H180" s="6">
        <v>7.9569999999999999</v>
      </c>
      <c r="I180" s="6">
        <v>2.742</v>
      </c>
      <c r="J180" s="6">
        <v>1.05</v>
      </c>
      <c r="K180" s="8">
        <v>0.153</v>
      </c>
      <c r="L180" s="6">
        <v>0.41</v>
      </c>
      <c r="M180" s="6">
        <v>99.403000000000006</v>
      </c>
      <c r="N180" s="9">
        <v>233</v>
      </c>
      <c r="O180" s="9">
        <v>398</v>
      </c>
    </row>
    <row r="181" spans="1:15" x14ac:dyDescent="0.25">
      <c r="A181" s="1" t="s">
        <v>178</v>
      </c>
      <c r="B181" s="6">
        <v>58.05</v>
      </c>
      <c r="C181" s="10">
        <v>0.66500000000000004</v>
      </c>
      <c r="D181" s="6">
        <v>14.94</v>
      </c>
      <c r="E181" s="6">
        <v>7.5934100000000004</v>
      </c>
      <c r="F181" s="8">
        <v>0.13800000000000001</v>
      </c>
      <c r="G181" s="6">
        <v>6.0069999999999997</v>
      </c>
      <c r="H181" s="6">
        <v>8.0519999999999996</v>
      </c>
      <c r="I181" s="6">
        <v>2.802</v>
      </c>
      <c r="J181" s="6">
        <v>1.1200000000000001</v>
      </c>
      <c r="K181" s="8">
        <v>0.154</v>
      </c>
      <c r="L181" s="6">
        <v>0.03</v>
      </c>
      <c r="M181" s="6">
        <v>99.623999999999995</v>
      </c>
      <c r="N181" s="9">
        <v>224</v>
      </c>
      <c r="O181" s="9">
        <v>406</v>
      </c>
    </row>
    <row r="182" spans="1:15" x14ac:dyDescent="0.25">
      <c r="A182" s="1" t="s">
        <v>179</v>
      </c>
      <c r="B182" s="6">
        <v>60.78</v>
      </c>
      <c r="C182" s="10">
        <v>0.71</v>
      </c>
      <c r="D182" s="6">
        <v>16.7</v>
      </c>
      <c r="E182" s="6">
        <v>6.9539200000000001</v>
      </c>
      <c r="F182" s="8">
        <v>0.11799999999999999</v>
      </c>
      <c r="G182" s="6">
        <v>3.1680000000000001</v>
      </c>
      <c r="H182" s="6">
        <v>5.9109999999999996</v>
      </c>
      <c r="I182" s="6">
        <v>3.214</v>
      </c>
      <c r="J182" s="6">
        <v>1.73</v>
      </c>
      <c r="K182" s="8">
        <v>0.156</v>
      </c>
      <c r="L182" s="6">
        <v>0.56999999999999995</v>
      </c>
      <c r="M182" s="6">
        <v>100.084</v>
      </c>
      <c r="N182" s="9">
        <v>339</v>
      </c>
      <c r="O182" s="9">
        <v>243</v>
      </c>
    </row>
    <row r="183" spans="1:15" x14ac:dyDescent="0.25">
      <c r="A183" s="1" t="s">
        <v>180</v>
      </c>
      <c r="B183" s="6">
        <v>64.84</v>
      </c>
      <c r="C183" s="10">
        <v>0.65100000000000002</v>
      </c>
      <c r="D183" s="6">
        <v>16.13</v>
      </c>
      <c r="E183" s="6">
        <v>5.3025799999999998</v>
      </c>
      <c r="F183" s="8">
        <v>8.6999999999999994E-2</v>
      </c>
      <c r="G183" s="6">
        <v>2.516</v>
      </c>
      <c r="H183" s="6">
        <v>4.673</v>
      </c>
      <c r="I183" s="6">
        <v>3.3</v>
      </c>
      <c r="J183" s="6">
        <v>2.27</v>
      </c>
      <c r="K183" s="8">
        <v>0.17299999999999999</v>
      </c>
      <c r="L183" s="6">
        <v>0.37</v>
      </c>
      <c r="M183" s="6">
        <v>100.39</v>
      </c>
      <c r="N183" s="9">
        <v>435</v>
      </c>
      <c r="O183" s="9">
        <v>200</v>
      </c>
    </row>
    <row r="184" spans="1:15" x14ac:dyDescent="0.25">
      <c r="A184" s="1" t="s">
        <v>181</v>
      </c>
      <c r="B184" s="6">
        <v>58.45</v>
      </c>
      <c r="C184" s="10">
        <v>0.82499999999999996</v>
      </c>
      <c r="D184" s="6">
        <v>16.579999999999998</v>
      </c>
      <c r="E184" s="6">
        <v>7.0976299999999997</v>
      </c>
      <c r="F184" s="8">
        <v>0.106</v>
      </c>
      <c r="G184" s="6">
        <v>3.653</v>
      </c>
      <c r="H184" s="6">
        <v>4.415</v>
      </c>
      <c r="I184" s="6">
        <v>1.976</v>
      </c>
      <c r="J184" s="6">
        <v>1.62</v>
      </c>
      <c r="K184" s="8">
        <v>0.16500000000000001</v>
      </c>
      <c r="L184" s="6">
        <v>3.72</v>
      </c>
      <c r="M184" s="6">
        <v>98.673000000000002</v>
      </c>
      <c r="N184" s="9">
        <v>351</v>
      </c>
      <c r="O184" s="9">
        <v>128</v>
      </c>
    </row>
    <row r="185" spans="1:15" x14ac:dyDescent="0.25">
      <c r="A185" s="1" t="s">
        <v>182</v>
      </c>
      <c r="B185" s="6">
        <v>60.76</v>
      </c>
      <c r="C185" s="10">
        <v>0.57799999999999996</v>
      </c>
      <c r="D185" s="6">
        <v>17</v>
      </c>
      <c r="E185" s="6">
        <v>6.6585999999999999</v>
      </c>
      <c r="F185" s="8">
        <v>9.0999999999999998E-2</v>
      </c>
      <c r="G185" s="6">
        <v>3.5830000000000002</v>
      </c>
      <c r="H185" s="6">
        <v>6.2690000000000001</v>
      </c>
      <c r="I185" s="6">
        <v>3.4049999999999998</v>
      </c>
      <c r="J185" s="6">
        <v>1.22</v>
      </c>
      <c r="K185" s="8">
        <v>0.13500000000000001</v>
      </c>
      <c r="L185" s="6">
        <v>0.4</v>
      </c>
      <c r="M185" s="6">
        <v>100.17100000000001</v>
      </c>
      <c r="N185" s="9">
        <v>258</v>
      </c>
      <c r="O185" s="9">
        <v>220</v>
      </c>
    </row>
    <row r="186" spans="1:15" x14ac:dyDescent="0.25">
      <c r="A186" s="1" t="s">
        <v>183</v>
      </c>
      <c r="B186" s="6">
        <v>61.55</v>
      </c>
      <c r="C186" s="10">
        <v>0.83099999999999996</v>
      </c>
      <c r="D186" s="6">
        <v>16.739999999999998</v>
      </c>
      <c r="E186" s="6">
        <v>6.3554399999999998</v>
      </c>
      <c r="F186" s="8">
        <v>0.10199999999999999</v>
      </c>
      <c r="G186" s="6">
        <v>2.444</v>
      </c>
      <c r="H186" s="6">
        <v>5.2030000000000003</v>
      </c>
      <c r="I186" s="6">
        <v>2.8759999999999999</v>
      </c>
      <c r="J186" s="6">
        <v>2.0699999999999998</v>
      </c>
      <c r="K186" s="8">
        <v>0.189</v>
      </c>
      <c r="L186" s="6">
        <v>1.64</v>
      </c>
      <c r="M186" s="6">
        <v>100.327</v>
      </c>
      <c r="N186" s="9">
        <v>453</v>
      </c>
      <c r="O186" s="9">
        <v>270</v>
      </c>
    </row>
    <row r="187" spans="1:15" x14ac:dyDescent="0.25">
      <c r="A187" s="1" t="s">
        <v>184</v>
      </c>
      <c r="B187" s="6">
        <v>58.64</v>
      </c>
      <c r="C187" s="10">
        <v>0.63500000000000001</v>
      </c>
      <c r="D187" s="6">
        <v>15.95</v>
      </c>
      <c r="E187" s="6">
        <v>7.6941300000000004</v>
      </c>
      <c r="F187" s="8">
        <v>0.127</v>
      </c>
      <c r="G187" s="6">
        <v>5.4379999999999997</v>
      </c>
      <c r="H187" s="6">
        <v>7.1859999999999999</v>
      </c>
      <c r="I187" s="6">
        <v>2.8239999999999998</v>
      </c>
      <c r="J187" s="6">
        <v>1.03</v>
      </c>
      <c r="K187" s="8">
        <v>0.14199999999999999</v>
      </c>
      <c r="L187" s="6">
        <v>0.37</v>
      </c>
      <c r="M187" s="6">
        <v>100.13500000000001</v>
      </c>
      <c r="N187" s="9">
        <v>196</v>
      </c>
      <c r="O187" s="9">
        <v>326</v>
      </c>
    </row>
    <row r="188" spans="1:15" x14ac:dyDescent="0.25">
      <c r="A188" s="1" t="s">
        <v>185</v>
      </c>
      <c r="B188" s="6">
        <v>61.89</v>
      </c>
      <c r="C188" s="10">
        <v>0.72899999999999998</v>
      </c>
      <c r="D188" s="6">
        <v>16.71</v>
      </c>
      <c r="E188" s="6">
        <v>6.6688599999999996</v>
      </c>
      <c r="F188" s="8">
        <v>0.10199999999999999</v>
      </c>
      <c r="G188" s="6">
        <v>3.0329999999999999</v>
      </c>
      <c r="H188" s="6">
        <v>5.5629999999999997</v>
      </c>
      <c r="I188" s="6">
        <v>3.2690000000000001</v>
      </c>
      <c r="J188" s="6">
        <v>1.74</v>
      </c>
      <c r="K188" s="8">
        <v>0.16700000000000001</v>
      </c>
      <c r="L188" s="6">
        <v>0.33</v>
      </c>
      <c r="M188" s="6">
        <v>100.298</v>
      </c>
      <c r="N188" s="9">
        <v>366</v>
      </c>
      <c r="O188" s="9">
        <v>189</v>
      </c>
    </row>
    <row r="189" spans="1:15" x14ac:dyDescent="0.25">
      <c r="A189" s="1" t="s">
        <v>186</v>
      </c>
      <c r="B189" s="6">
        <v>58.61</v>
      </c>
      <c r="C189" s="10">
        <v>0.745</v>
      </c>
      <c r="D189" s="6">
        <v>16.73</v>
      </c>
      <c r="E189" s="6">
        <v>8.2276799999999994</v>
      </c>
      <c r="F189" s="8">
        <v>0.13400000000000001</v>
      </c>
      <c r="G189" s="6">
        <v>3.8170000000000002</v>
      </c>
      <c r="H189" s="6">
        <v>6.5419999999999998</v>
      </c>
      <c r="I189" s="6">
        <v>3.0219999999999998</v>
      </c>
      <c r="J189" s="6">
        <v>1.47</v>
      </c>
      <c r="K189" s="8">
        <v>0.16600000000000001</v>
      </c>
      <c r="L189" s="6">
        <v>0.5</v>
      </c>
      <c r="M189" s="6">
        <v>100.044</v>
      </c>
      <c r="N189" s="9">
        <v>324</v>
      </c>
      <c r="O189" s="9">
        <v>239</v>
      </c>
    </row>
    <row r="190" spans="1:15" x14ac:dyDescent="0.25">
      <c r="A190" s="1" t="s">
        <v>187</v>
      </c>
      <c r="B190" s="6">
        <v>56.64</v>
      </c>
      <c r="C190" s="10">
        <v>0.77400000000000002</v>
      </c>
      <c r="D190" s="6">
        <v>16.739999999999998</v>
      </c>
      <c r="E190" s="6">
        <v>8.7396399999999996</v>
      </c>
      <c r="F190" s="8">
        <v>0.14199999999999999</v>
      </c>
      <c r="G190" s="6">
        <v>4.8</v>
      </c>
      <c r="H190" s="6">
        <v>7.3540000000000001</v>
      </c>
      <c r="I190" s="6">
        <v>2.8769999999999998</v>
      </c>
      <c r="J190" s="6">
        <v>1.19</v>
      </c>
      <c r="K190" s="8">
        <v>0.158</v>
      </c>
      <c r="L190" s="6">
        <v>0.28999999999999998</v>
      </c>
      <c r="M190" s="6">
        <v>99.778999999999996</v>
      </c>
      <c r="N190" s="9">
        <v>300</v>
      </c>
      <c r="O190" s="9">
        <v>225</v>
      </c>
    </row>
    <row r="191" spans="1:15" x14ac:dyDescent="0.25">
      <c r="A191" s="1" t="s">
        <v>188</v>
      </c>
      <c r="B191" s="6">
        <v>59.72</v>
      </c>
      <c r="C191" s="10">
        <v>0.73799999999999999</v>
      </c>
      <c r="D191" s="6">
        <v>16.829999999999998</v>
      </c>
      <c r="E191" s="6">
        <v>7.3586299999999998</v>
      </c>
      <c r="F191" s="8">
        <v>0.12</v>
      </c>
      <c r="G191" s="6">
        <v>3.4249999999999998</v>
      </c>
      <c r="H191" s="6">
        <v>6.0940000000000003</v>
      </c>
      <c r="I191" s="6">
        <v>3.2770000000000001</v>
      </c>
      <c r="J191" s="6">
        <v>1.61</v>
      </c>
      <c r="K191" s="8">
        <v>0.158</v>
      </c>
      <c r="L191" s="6">
        <v>0</v>
      </c>
      <c r="M191" s="6">
        <v>99.402000000000001</v>
      </c>
      <c r="N191" s="9">
        <v>297</v>
      </c>
      <c r="O191" s="9">
        <v>224</v>
      </c>
    </row>
    <row r="192" spans="1:15" x14ac:dyDescent="0.25">
      <c r="A192" s="1" t="s">
        <v>189</v>
      </c>
      <c r="B192" s="6">
        <v>60.45</v>
      </c>
      <c r="C192" s="8">
        <v>0.76700000000000002</v>
      </c>
      <c r="D192" s="6">
        <v>16.940000000000001</v>
      </c>
      <c r="E192" s="6">
        <v>7.1098800000000004</v>
      </c>
      <c r="F192" s="8">
        <v>0.123</v>
      </c>
      <c r="G192" s="6">
        <v>2.907</v>
      </c>
      <c r="H192" s="6">
        <v>5.7759999999999998</v>
      </c>
      <c r="I192" s="6">
        <v>3.61</v>
      </c>
      <c r="J192" s="6">
        <v>1.82</v>
      </c>
      <c r="K192" s="8">
        <v>0.17299999999999999</v>
      </c>
      <c r="L192" s="6">
        <v>0.71</v>
      </c>
      <c r="M192" s="6">
        <v>100.477</v>
      </c>
      <c r="N192" s="9">
        <v>383</v>
      </c>
      <c r="O192" s="9">
        <v>256</v>
      </c>
    </row>
    <row r="193" spans="1:15" x14ac:dyDescent="0.25">
      <c r="A193" s="1" t="s">
        <v>190</v>
      </c>
      <c r="B193" s="6">
        <v>59.1</v>
      </c>
      <c r="C193" s="10">
        <v>0.69699999999999995</v>
      </c>
      <c r="D193" s="6">
        <v>16.2</v>
      </c>
      <c r="E193" s="6">
        <v>7.4969799999999998</v>
      </c>
      <c r="F193" s="8">
        <v>0.125</v>
      </c>
      <c r="G193" s="6">
        <v>4.8620000000000001</v>
      </c>
      <c r="H193" s="6">
        <v>6.375</v>
      </c>
      <c r="I193" s="6">
        <v>3.109</v>
      </c>
      <c r="J193" s="6">
        <v>1.5</v>
      </c>
      <c r="K193" s="8">
        <v>0.152</v>
      </c>
      <c r="L193" s="6">
        <v>0.31</v>
      </c>
      <c r="M193" s="6">
        <v>100.012</v>
      </c>
      <c r="N193" s="9">
        <v>310</v>
      </c>
      <c r="O193" s="9">
        <v>290</v>
      </c>
    </row>
    <row r="194" spans="1:15" x14ac:dyDescent="0.25">
      <c r="A194" s="1" t="s">
        <v>191</v>
      </c>
      <c r="B194" s="6">
        <v>58.39</v>
      </c>
      <c r="C194" s="10">
        <v>0.65900000000000003</v>
      </c>
      <c r="D194" s="6">
        <v>15.28</v>
      </c>
      <c r="E194" s="6">
        <v>7.8325399999999998</v>
      </c>
      <c r="F194" s="8">
        <v>0.13300000000000001</v>
      </c>
      <c r="G194" s="6">
        <v>5.5629999999999997</v>
      </c>
      <c r="H194" s="6">
        <v>7.5709999999999997</v>
      </c>
      <c r="I194" s="6">
        <v>2.8730000000000002</v>
      </c>
      <c r="J194" s="6">
        <v>1.28</v>
      </c>
      <c r="K194" s="8">
        <v>0.14000000000000001</v>
      </c>
      <c r="L194" s="6">
        <v>-8.3300666405342838E-2</v>
      </c>
      <c r="M194" s="6">
        <v>99.793999999999997</v>
      </c>
      <c r="N194" s="9">
        <v>251</v>
      </c>
      <c r="O194" s="9">
        <v>357</v>
      </c>
    </row>
    <row r="195" spans="1:15" x14ac:dyDescent="0.25">
      <c r="A195" s="1" t="s">
        <v>192</v>
      </c>
      <c r="B195" s="6">
        <v>58.37</v>
      </c>
      <c r="C195" s="10">
        <v>0.66500000000000004</v>
      </c>
      <c r="D195" s="6">
        <v>15.24</v>
      </c>
      <c r="E195" s="6">
        <v>7.8812899999999999</v>
      </c>
      <c r="F195" s="8">
        <v>0.13200000000000001</v>
      </c>
      <c r="G195" s="6">
        <v>5.5789999999999997</v>
      </c>
      <c r="H195" s="6">
        <v>7.5540000000000003</v>
      </c>
      <c r="I195" s="6">
        <v>2.875</v>
      </c>
      <c r="J195" s="6">
        <v>1.29</v>
      </c>
      <c r="K195" s="8">
        <v>0.13800000000000001</v>
      </c>
      <c r="L195" s="6">
        <v>-0.11647271234575131</v>
      </c>
      <c r="M195" s="6">
        <v>99.796000000000006</v>
      </c>
      <c r="N195" s="9">
        <v>244</v>
      </c>
      <c r="O195" s="9">
        <v>358</v>
      </c>
    </row>
    <row r="196" spans="1:15" x14ac:dyDescent="0.25">
      <c r="A196" s="1" t="s">
        <v>193</v>
      </c>
      <c r="B196" s="6">
        <v>59.37</v>
      </c>
      <c r="C196" s="10">
        <v>0.72099999999999997</v>
      </c>
      <c r="D196" s="6">
        <v>16.21</v>
      </c>
      <c r="E196" s="6">
        <v>7.4618500000000001</v>
      </c>
      <c r="F196" s="8">
        <v>0.126</v>
      </c>
      <c r="G196" s="6">
        <v>4.2320000000000002</v>
      </c>
      <c r="H196" s="6">
        <v>6.71</v>
      </c>
      <c r="I196" s="6">
        <v>3.2120000000000002</v>
      </c>
      <c r="J196" s="6">
        <v>1.5</v>
      </c>
      <c r="K196" s="8">
        <v>0.159</v>
      </c>
      <c r="L196" s="6">
        <v>0.04</v>
      </c>
      <c r="M196" s="6">
        <v>99.808999999999997</v>
      </c>
      <c r="N196" s="9">
        <v>317</v>
      </c>
      <c r="O196" s="9">
        <v>255</v>
      </c>
    </row>
    <row r="197" spans="1:15" x14ac:dyDescent="0.25">
      <c r="A197" s="1" t="s">
        <v>194</v>
      </c>
      <c r="B197" s="6">
        <v>56.25</v>
      </c>
      <c r="C197" s="10">
        <v>0.66400000000000003</v>
      </c>
      <c r="D197" s="6">
        <v>15.68</v>
      </c>
      <c r="E197" s="6">
        <v>8.2574699999999996</v>
      </c>
      <c r="F197" s="8">
        <v>0.13900000000000001</v>
      </c>
      <c r="G197" s="6">
        <v>6.5549999999999997</v>
      </c>
      <c r="H197" s="6">
        <v>7.23</v>
      </c>
      <c r="I197" s="6">
        <v>2.4380000000000002</v>
      </c>
      <c r="J197" s="6">
        <v>1.1200000000000001</v>
      </c>
      <c r="K197" s="8">
        <v>0.13500000000000001</v>
      </c>
      <c r="L197" s="6">
        <v>1.55</v>
      </c>
      <c r="M197" s="6">
        <v>100.203</v>
      </c>
      <c r="N197" s="9">
        <v>222</v>
      </c>
      <c r="O197" s="9">
        <v>314</v>
      </c>
    </row>
    <row r="198" spans="1:15" x14ac:dyDescent="0.25">
      <c r="A198" s="1" t="s">
        <v>195</v>
      </c>
      <c r="B198" s="6">
        <v>59.41</v>
      </c>
      <c r="C198" s="10">
        <v>0.76300000000000001</v>
      </c>
      <c r="D198" s="6">
        <v>15.49</v>
      </c>
      <c r="E198" s="6">
        <v>8.1907999999999994</v>
      </c>
      <c r="F198" s="8">
        <v>0.13400000000000001</v>
      </c>
      <c r="G198" s="6">
        <v>4.8769999999999998</v>
      </c>
      <c r="H198" s="6">
        <v>6.3979999999999997</v>
      </c>
      <c r="I198" s="6">
        <v>3.0920000000000001</v>
      </c>
      <c r="J198" s="6">
        <v>1.56</v>
      </c>
      <c r="K198" s="8">
        <v>0.153</v>
      </c>
      <c r="L198" s="6">
        <v>-4.0411607002096041E-2</v>
      </c>
      <c r="M198" s="6">
        <v>100.134</v>
      </c>
      <c r="N198" s="9">
        <v>303</v>
      </c>
      <c r="O198" s="9">
        <v>226</v>
      </c>
    </row>
    <row r="199" spans="1:15" x14ac:dyDescent="0.25">
      <c r="A199" s="2" t="s">
        <v>196</v>
      </c>
      <c r="B199" s="7">
        <v>59.52</v>
      </c>
      <c r="C199" s="10">
        <v>0.62</v>
      </c>
      <c r="D199" s="7">
        <v>17.43</v>
      </c>
      <c r="E199" s="7">
        <v>6.87</v>
      </c>
      <c r="F199" s="10">
        <v>0.113</v>
      </c>
      <c r="G199" s="7">
        <v>3.54</v>
      </c>
      <c r="H199" s="7">
        <v>6.5880000000000001</v>
      </c>
      <c r="I199" s="7">
        <v>3.32</v>
      </c>
      <c r="J199" s="7">
        <v>1.23</v>
      </c>
      <c r="K199" s="10">
        <v>0.12</v>
      </c>
      <c r="L199" s="7">
        <v>0.7</v>
      </c>
      <c r="M199" s="6">
        <v>100.08</v>
      </c>
      <c r="N199" s="9"/>
      <c r="O199" s="9"/>
    </row>
    <row r="200" spans="1:15" x14ac:dyDescent="0.25">
      <c r="A200" s="1" t="s">
        <v>197</v>
      </c>
      <c r="B200" s="7">
        <v>59.99</v>
      </c>
      <c r="C200" s="10">
        <v>0.64800000000000002</v>
      </c>
      <c r="D200" s="7">
        <v>17.100000000000001</v>
      </c>
      <c r="E200" s="7">
        <v>6.9891199999999998</v>
      </c>
      <c r="F200" s="10">
        <v>0.11700000000000001</v>
      </c>
      <c r="G200" s="7">
        <v>3.7360000000000002</v>
      </c>
      <c r="H200" s="7">
        <v>6.7460000000000004</v>
      </c>
      <c r="I200" s="7">
        <v>3.42</v>
      </c>
      <c r="J200" s="7">
        <v>1.28</v>
      </c>
      <c r="K200" s="10">
        <v>0.13600000000000001</v>
      </c>
      <c r="L200" s="7">
        <v>0.19</v>
      </c>
      <c r="M200" s="7">
        <v>100.46</v>
      </c>
      <c r="N200" s="11">
        <v>307</v>
      </c>
      <c r="O200" s="11">
        <v>233</v>
      </c>
    </row>
    <row r="201" spans="1:15" x14ac:dyDescent="0.25">
      <c r="A201" s="2" t="s">
        <v>198</v>
      </c>
      <c r="B201" s="7">
        <v>56.77</v>
      </c>
      <c r="C201" s="10">
        <v>0.68</v>
      </c>
      <c r="D201" s="7">
        <v>15.54</v>
      </c>
      <c r="E201" s="7">
        <v>7.82</v>
      </c>
      <c r="F201" s="10">
        <v>0.13700000000000001</v>
      </c>
      <c r="G201" s="7">
        <v>6.31</v>
      </c>
      <c r="H201" s="7">
        <v>8.1440000000000001</v>
      </c>
      <c r="I201" s="7">
        <v>2.76</v>
      </c>
      <c r="J201" s="7">
        <v>0.99</v>
      </c>
      <c r="K201" s="10">
        <v>0.128</v>
      </c>
      <c r="L201" s="7">
        <v>0.86</v>
      </c>
      <c r="M201" s="6">
        <v>100.18</v>
      </c>
      <c r="N201" s="9"/>
      <c r="O201" s="9"/>
    </row>
    <row r="202" spans="1:15" x14ac:dyDescent="0.25">
      <c r="A202" s="2" t="s">
        <v>199</v>
      </c>
      <c r="B202" s="7">
        <v>58.7</v>
      </c>
      <c r="C202" s="10">
        <v>0.65</v>
      </c>
      <c r="D202" s="7">
        <v>17.38</v>
      </c>
      <c r="E202" s="7">
        <v>6.99</v>
      </c>
      <c r="F202" s="10">
        <v>0.12</v>
      </c>
      <c r="G202" s="7">
        <v>3.74</v>
      </c>
      <c r="H202" s="7">
        <v>6.2779999999999996</v>
      </c>
      <c r="I202" s="7">
        <v>3.2</v>
      </c>
      <c r="J202" s="7">
        <v>1.18</v>
      </c>
      <c r="K202" s="10">
        <v>0.123</v>
      </c>
      <c r="L202" s="7">
        <v>1.26</v>
      </c>
      <c r="M202" s="6">
        <v>99.65</v>
      </c>
      <c r="N202" s="9"/>
      <c r="O202" s="9"/>
    </row>
    <row r="203" spans="1:15" x14ac:dyDescent="0.25">
      <c r="A203" s="2" t="s">
        <v>200</v>
      </c>
      <c r="B203" s="7">
        <v>57.94</v>
      </c>
      <c r="C203" s="10">
        <v>0.65</v>
      </c>
      <c r="D203" s="7">
        <v>17.36</v>
      </c>
      <c r="E203" s="7">
        <v>6.96</v>
      </c>
      <c r="F203" s="10">
        <v>0.121</v>
      </c>
      <c r="G203" s="7">
        <v>3.74</v>
      </c>
      <c r="H203" s="7">
        <v>6.5490000000000004</v>
      </c>
      <c r="I203" s="7">
        <v>3.21</v>
      </c>
      <c r="J203" s="7">
        <v>1.1000000000000001</v>
      </c>
      <c r="K203" s="10">
        <v>0.12</v>
      </c>
      <c r="L203" s="7">
        <v>1.97</v>
      </c>
      <c r="M203" s="6">
        <v>99.75</v>
      </c>
      <c r="N203" s="9"/>
      <c r="O203" s="9"/>
    </row>
    <row r="204" spans="1:15" x14ac:dyDescent="0.25">
      <c r="A204" s="2" t="s">
        <v>201</v>
      </c>
      <c r="B204" s="7">
        <v>60.1</v>
      </c>
      <c r="C204" s="10">
        <v>0.6</v>
      </c>
      <c r="D204" s="7">
        <v>16.809999999999999</v>
      </c>
      <c r="E204" s="7">
        <v>6.72</v>
      </c>
      <c r="F204" s="10">
        <v>0.12</v>
      </c>
      <c r="G204" s="7">
        <v>3.35</v>
      </c>
      <c r="H204" s="7">
        <v>5.4</v>
      </c>
      <c r="I204" s="7">
        <v>3.11</v>
      </c>
      <c r="J204" s="7">
        <v>1.49</v>
      </c>
      <c r="K204" s="10">
        <v>0.115</v>
      </c>
      <c r="L204" s="7">
        <v>2.19</v>
      </c>
      <c r="M204" s="6">
        <v>100.07</v>
      </c>
      <c r="N204" s="9"/>
      <c r="O204" s="9"/>
    </row>
    <row r="205" spans="1:15" x14ac:dyDescent="0.25">
      <c r="A205" s="2" t="s">
        <v>202</v>
      </c>
      <c r="B205" s="7">
        <v>60.29</v>
      </c>
      <c r="C205" s="10">
        <v>0.54</v>
      </c>
      <c r="D205" s="7">
        <v>16.760000000000002</v>
      </c>
      <c r="E205" s="7">
        <v>6.77</v>
      </c>
      <c r="F205" s="10">
        <v>0.121</v>
      </c>
      <c r="G205" s="7">
        <v>4.17</v>
      </c>
      <c r="H205" s="7">
        <v>6.5839999999999996</v>
      </c>
      <c r="I205" s="7">
        <v>3.2</v>
      </c>
      <c r="J205" s="7">
        <v>1.1100000000000001</v>
      </c>
      <c r="K205" s="10">
        <v>9.7000000000000003E-2</v>
      </c>
      <c r="L205" s="7">
        <v>0.72</v>
      </c>
      <c r="M205" s="6">
        <v>100.41</v>
      </c>
      <c r="N205" s="9"/>
      <c r="O205" s="9"/>
    </row>
    <row r="206" spans="1:15" x14ac:dyDescent="0.25">
      <c r="A206" s="1" t="s">
        <v>203</v>
      </c>
      <c r="B206" s="7">
        <v>56.72</v>
      </c>
      <c r="C206" s="10">
        <v>0.69799999999999995</v>
      </c>
      <c r="D206" s="7">
        <v>16.579999999999998</v>
      </c>
      <c r="E206" s="7">
        <v>7.8917299999999999</v>
      </c>
      <c r="F206" s="10">
        <v>0.13100000000000001</v>
      </c>
      <c r="G206" s="7">
        <v>5.4809999999999999</v>
      </c>
      <c r="H206" s="7">
        <v>8.0790000000000006</v>
      </c>
      <c r="I206" s="7">
        <v>3.032</v>
      </c>
      <c r="J206" s="7">
        <v>1</v>
      </c>
      <c r="K206" s="10">
        <v>0.14199999999999999</v>
      </c>
      <c r="L206" s="7">
        <v>0.39</v>
      </c>
      <c r="M206" s="7">
        <v>100.26</v>
      </c>
      <c r="N206" s="11">
        <v>284</v>
      </c>
      <c r="O206" s="11">
        <v>456</v>
      </c>
    </row>
    <row r="207" spans="1:15" x14ac:dyDescent="0.25">
      <c r="A207" s="1" t="s">
        <v>204</v>
      </c>
      <c r="B207" s="6">
        <v>65.87</v>
      </c>
      <c r="C207" s="8">
        <v>0.47699999999999998</v>
      </c>
      <c r="D207" s="6">
        <v>16.149999999999999</v>
      </c>
      <c r="E207" s="6">
        <v>4.6047099999999999</v>
      </c>
      <c r="F207" s="8">
        <v>7.8E-2</v>
      </c>
      <c r="G207" s="6">
        <v>1.9379999999999999</v>
      </c>
      <c r="H207" s="6">
        <v>4.6360000000000001</v>
      </c>
      <c r="I207" s="6">
        <v>3.5379999999999998</v>
      </c>
      <c r="J207" s="6">
        <v>1.95</v>
      </c>
      <c r="K207" s="8">
        <v>0.13200000000000001</v>
      </c>
      <c r="L207" s="6">
        <v>0.36507900626165884</v>
      </c>
      <c r="M207" s="6">
        <v>99.850999999999999</v>
      </c>
      <c r="N207" s="9">
        <v>384</v>
      </c>
      <c r="O207" s="9">
        <v>177</v>
      </c>
    </row>
    <row r="208" spans="1:15" x14ac:dyDescent="0.25">
      <c r="A208" s="2" t="s">
        <v>205</v>
      </c>
      <c r="B208" s="6">
        <v>60.45</v>
      </c>
      <c r="C208" s="8">
        <v>0.81</v>
      </c>
      <c r="D208" s="6">
        <v>17.079999999999998</v>
      </c>
      <c r="E208" s="6">
        <v>7.23</v>
      </c>
      <c r="F208" s="8">
        <v>0.123</v>
      </c>
      <c r="G208" s="6">
        <v>2.89</v>
      </c>
      <c r="H208" s="6">
        <v>6.1840000000000002</v>
      </c>
      <c r="I208" s="6">
        <v>3.53</v>
      </c>
      <c r="J208" s="6">
        <v>1.56</v>
      </c>
      <c r="K208" s="8">
        <v>0.15</v>
      </c>
      <c r="L208" s="6">
        <v>0.11</v>
      </c>
      <c r="M208" s="6">
        <v>100.16</v>
      </c>
      <c r="N208" s="9"/>
      <c r="O208" s="9"/>
    </row>
    <row r="209" spans="1:15" x14ac:dyDescent="0.25">
      <c r="A209" s="2" t="s">
        <v>206</v>
      </c>
      <c r="B209" s="6">
        <v>59.72</v>
      </c>
      <c r="C209" s="8">
        <v>0.81200000000000006</v>
      </c>
      <c r="D209" s="6">
        <v>17.07</v>
      </c>
      <c r="E209" s="6">
        <v>7.3334799999999998</v>
      </c>
      <c r="F209" s="8">
        <v>0.124</v>
      </c>
      <c r="G209" s="6">
        <v>2.9830000000000001</v>
      </c>
      <c r="H209" s="6">
        <v>6.0590000000000002</v>
      </c>
      <c r="I209" s="6">
        <v>3.4449999999999998</v>
      </c>
      <c r="J209" s="6">
        <v>1.61</v>
      </c>
      <c r="K209" s="8">
        <v>0.16400000000000001</v>
      </c>
      <c r="L209" s="6">
        <v>9.2273723409435668E-2</v>
      </c>
      <c r="M209" s="6">
        <v>99.525999999999996</v>
      </c>
      <c r="N209" s="9">
        <v>332</v>
      </c>
      <c r="O209" s="9">
        <v>229</v>
      </c>
    </row>
    <row r="210" spans="1:15" x14ac:dyDescent="0.25">
      <c r="A210" s="1" t="s">
        <v>207</v>
      </c>
      <c r="B210" s="7">
        <v>57.61</v>
      </c>
      <c r="C210" s="10">
        <v>0.68200000000000005</v>
      </c>
      <c r="D210" s="7">
        <v>15.21</v>
      </c>
      <c r="E210" s="7">
        <v>7.7942799999999997</v>
      </c>
      <c r="F210" s="10">
        <v>0.13200000000000001</v>
      </c>
      <c r="G210" s="7">
        <v>6.4279999999999999</v>
      </c>
      <c r="H210" s="7">
        <v>8.3829999999999991</v>
      </c>
      <c r="I210" s="7">
        <v>2.9</v>
      </c>
      <c r="J210" s="7">
        <v>1.1499999999999999</v>
      </c>
      <c r="K210" s="10">
        <v>0.14099999999999999</v>
      </c>
      <c r="L210" s="7">
        <v>0</v>
      </c>
      <c r="M210" s="7">
        <v>100.53700000000001</v>
      </c>
      <c r="N210" s="11">
        <v>252</v>
      </c>
      <c r="O210" s="11">
        <v>317</v>
      </c>
    </row>
    <row r="211" spans="1:15" x14ac:dyDescent="0.25">
      <c r="A211" s="1" t="s">
        <v>208</v>
      </c>
      <c r="B211" s="7">
        <v>57.48</v>
      </c>
      <c r="C211" s="10">
        <v>0.67100000000000004</v>
      </c>
      <c r="D211" s="7">
        <v>16.18</v>
      </c>
      <c r="E211" s="7">
        <v>7.6493700000000002</v>
      </c>
      <c r="F211" s="10">
        <v>0.127</v>
      </c>
      <c r="G211" s="7">
        <v>5.5259999999999998</v>
      </c>
      <c r="H211" s="7">
        <v>7.25</v>
      </c>
      <c r="I211" s="7">
        <v>2.9849999999999999</v>
      </c>
      <c r="J211" s="7">
        <v>1.32</v>
      </c>
      <c r="K211" s="10">
        <v>0.13600000000000001</v>
      </c>
      <c r="L211" s="7">
        <v>0.37085963109745124</v>
      </c>
      <c r="M211" s="7">
        <v>99.843999999999994</v>
      </c>
      <c r="N211" s="11">
        <v>273</v>
      </c>
      <c r="O211" s="11">
        <v>304</v>
      </c>
    </row>
    <row r="212" spans="1:15" x14ac:dyDescent="0.25">
      <c r="A212" s="2" t="s">
        <v>209</v>
      </c>
      <c r="B212" s="7">
        <v>57.14</v>
      </c>
      <c r="C212" s="10">
        <v>0.67</v>
      </c>
      <c r="D212" s="7">
        <v>16.12</v>
      </c>
      <c r="E212" s="7">
        <v>7.64</v>
      </c>
      <c r="F212" s="10">
        <v>0.13200000000000001</v>
      </c>
      <c r="G212" s="7">
        <v>5.49</v>
      </c>
      <c r="H212" s="7">
        <v>6.9589999999999996</v>
      </c>
      <c r="I212" s="7">
        <v>2.93</v>
      </c>
      <c r="J212" s="7">
        <v>1.27</v>
      </c>
      <c r="K212" s="10">
        <v>0.123</v>
      </c>
      <c r="L212" s="7">
        <v>1.74</v>
      </c>
      <c r="M212" s="6">
        <v>100.28</v>
      </c>
      <c r="N212" s="9"/>
      <c r="O212" s="9"/>
    </row>
    <row r="213" spans="1:15" x14ac:dyDescent="0.25">
      <c r="A213" s="1" t="s">
        <v>210</v>
      </c>
      <c r="B213" s="6">
        <v>57.32</v>
      </c>
      <c r="C213" s="8">
        <v>0.67500000000000004</v>
      </c>
      <c r="D213" s="6">
        <v>15.14</v>
      </c>
      <c r="E213" s="6">
        <v>7.8240800000000004</v>
      </c>
      <c r="F213" s="8">
        <v>0.13400000000000001</v>
      </c>
      <c r="G213" s="6">
        <v>6.484</v>
      </c>
      <c r="H213" s="6">
        <v>8.6080000000000005</v>
      </c>
      <c r="I213" s="6">
        <v>2.7909999999999999</v>
      </c>
      <c r="J213" s="6">
        <v>1.08</v>
      </c>
      <c r="K213" s="8">
        <v>0.14000000000000001</v>
      </c>
      <c r="L213" s="6">
        <v>-0.20645881286177431</v>
      </c>
      <c r="M213" s="6">
        <v>100.292</v>
      </c>
      <c r="N213" s="9">
        <v>240</v>
      </c>
      <c r="O213" s="9">
        <v>339</v>
      </c>
    </row>
    <row r="214" spans="1:15" x14ac:dyDescent="0.25">
      <c r="A214" s="2" t="s">
        <v>211</v>
      </c>
      <c r="B214" s="6">
        <v>57.18</v>
      </c>
      <c r="C214" s="8">
        <v>0.68</v>
      </c>
      <c r="D214" s="6">
        <v>15.17</v>
      </c>
      <c r="E214" s="6">
        <v>7.8785400000000001</v>
      </c>
      <c r="F214" s="8">
        <v>0.13400000000000001</v>
      </c>
      <c r="G214" s="6">
        <v>6.5069999999999997</v>
      </c>
      <c r="H214" s="6">
        <v>8.5039999999999996</v>
      </c>
      <c r="I214" s="6">
        <v>2.76</v>
      </c>
      <c r="J214" s="6">
        <v>1.08</v>
      </c>
      <c r="K214" s="8">
        <v>0.14199999999999999</v>
      </c>
      <c r="L214" s="6">
        <v>-0.10626850806129404</v>
      </c>
      <c r="M214" s="6">
        <v>100.15300000000001</v>
      </c>
      <c r="N214" s="9">
        <v>225</v>
      </c>
      <c r="O214" s="9">
        <v>353</v>
      </c>
    </row>
    <row r="215" spans="1:15" x14ac:dyDescent="0.25">
      <c r="A215" s="1" t="s">
        <v>212</v>
      </c>
      <c r="B215" s="7">
        <v>55.94</v>
      </c>
      <c r="C215" s="10">
        <v>0.70399999999999996</v>
      </c>
      <c r="D215" s="7">
        <v>15.64</v>
      </c>
      <c r="E215" s="7">
        <v>8.0083900000000003</v>
      </c>
      <c r="F215" s="10">
        <v>0.14000000000000001</v>
      </c>
      <c r="G215" s="7">
        <v>6.5519999999999996</v>
      </c>
      <c r="H215" s="7">
        <v>8.4710000000000001</v>
      </c>
      <c r="I215" s="7">
        <v>2.7589999999999999</v>
      </c>
      <c r="J215" s="7">
        <v>0.99</v>
      </c>
      <c r="K215" s="10">
        <v>0.13800000000000001</v>
      </c>
      <c r="L215" s="7">
        <v>0.43064400853999468</v>
      </c>
      <c r="M215" s="6">
        <v>99.888999999999996</v>
      </c>
      <c r="N215" s="9">
        <v>199</v>
      </c>
      <c r="O215" s="9">
        <v>327</v>
      </c>
    </row>
    <row r="216" spans="1:15" x14ac:dyDescent="0.25">
      <c r="A216" s="2" t="s">
        <v>213</v>
      </c>
      <c r="B216" s="7">
        <v>56.93</v>
      </c>
      <c r="C216" s="10">
        <v>0.68100000000000005</v>
      </c>
      <c r="D216" s="7">
        <v>15.2</v>
      </c>
      <c r="E216" s="7">
        <v>7.9006499999999997</v>
      </c>
      <c r="F216" s="10">
        <v>0.13500000000000001</v>
      </c>
      <c r="G216" s="7">
        <v>6.7</v>
      </c>
      <c r="H216" s="7">
        <v>8.35</v>
      </c>
      <c r="I216" s="7">
        <v>2.8170000000000002</v>
      </c>
      <c r="J216" s="7">
        <v>1.1100000000000001</v>
      </c>
      <c r="K216" s="10">
        <v>0.14099999999999999</v>
      </c>
      <c r="L216" s="7">
        <v>-0.18391229746536228</v>
      </c>
      <c r="M216" s="6">
        <v>100.06699999999999</v>
      </c>
      <c r="N216" s="9">
        <v>223</v>
      </c>
      <c r="O216" s="9">
        <v>305</v>
      </c>
    </row>
    <row r="217" spans="1:15" x14ac:dyDescent="0.25">
      <c r="A217" s="2" t="s">
        <v>214</v>
      </c>
      <c r="B217" s="6">
        <v>57.6</v>
      </c>
      <c r="C217" s="8">
        <v>0.68</v>
      </c>
      <c r="D217" s="6">
        <v>15.32</v>
      </c>
      <c r="E217" s="6">
        <v>7.85</v>
      </c>
      <c r="F217" s="8">
        <v>0.13600000000000001</v>
      </c>
      <c r="G217" s="6">
        <v>6.61</v>
      </c>
      <c r="H217" s="6">
        <v>7.98</v>
      </c>
      <c r="I217" s="6">
        <v>2.74</v>
      </c>
      <c r="J217" s="6">
        <v>1.1000000000000001</v>
      </c>
      <c r="K217" s="8">
        <v>0.128</v>
      </c>
      <c r="L217" s="6">
        <v>0.46</v>
      </c>
      <c r="M217" s="6">
        <v>100.66</v>
      </c>
      <c r="N217" s="9">
        <v>268.70999999999998</v>
      </c>
      <c r="O217" s="9"/>
    </row>
    <row r="218" spans="1:15" x14ac:dyDescent="0.25">
      <c r="A218" s="2" t="s">
        <v>215</v>
      </c>
      <c r="B218" s="7">
        <v>56.19</v>
      </c>
      <c r="C218" s="10">
        <v>0.69</v>
      </c>
      <c r="D218" s="7">
        <v>15.7</v>
      </c>
      <c r="E218" s="7">
        <v>7.89</v>
      </c>
      <c r="F218" s="10">
        <v>0.13900000000000001</v>
      </c>
      <c r="G218" s="7">
        <v>6.35</v>
      </c>
      <c r="H218" s="7">
        <v>8.1739999999999995</v>
      </c>
      <c r="I218" s="7">
        <v>2.65</v>
      </c>
      <c r="J218" s="7">
        <v>0.95</v>
      </c>
      <c r="K218" s="10">
        <v>0.125</v>
      </c>
      <c r="L218" s="7">
        <v>1.38</v>
      </c>
      <c r="M218" s="6">
        <v>100.31</v>
      </c>
      <c r="N218" s="9">
        <v>268.70999999999998</v>
      </c>
      <c r="O218" s="9"/>
    </row>
    <row r="219" spans="1:15" x14ac:dyDescent="0.25">
      <c r="A219" s="2" t="s">
        <v>216</v>
      </c>
      <c r="B219" s="7">
        <v>60.12</v>
      </c>
      <c r="C219" s="10">
        <v>0.79800000000000004</v>
      </c>
      <c r="D219" s="7">
        <v>17.059999999999999</v>
      </c>
      <c r="E219" s="7">
        <v>7.31318</v>
      </c>
      <c r="F219" s="10">
        <v>0.112</v>
      </c>
      <c r="G219" s="7">
        <v>2.8540000000000001</v>
      </c>
      <c r="H219" s="7">
        <v>6.0570000000000004</v>
      </c>
      <c r="I219" s="7">
        <v>3.5649999999999999</v>
      </c>
      <c r="J219" s="7">
        <v>1.66</v>
      </c>
      <c r="K219" s="10">
        <v>0.17</v>
      </c>
      <c r="L219" s="7">
        <v>3.7183798963265985E-2</v>
      </c>
      <c r="M219" s="6">
        <v>99.837999999999994</v>
      </c>
      <c r="N219" s="9">
        <v>267</v>
      </c>
      <c r="O219" s="9">
        <v>228</v>
      </c>
    </row>
    <row r="220" spans="1:15" x14ac:dyDescent="0.25">
      <c r="A220" t="s">
        <v>222</v>
      </c>
      <c r="B220" s="4">
        <v>58.14</v>
      </c>
      <c r="C220" s="5">
        <v>0.68</v>
      </c>
      <c r="D220" s="4">
        <v>17</v>
      </c>
      <c r="E220" s="4">
        <v>7.72</v>
      </c>
      <c r="F220" s="5">
        <v>0.15</v>
      </c>
      <c r="G220" s="4">
        <v>4.62</v>
      </c>
      <c r="H220" s="4">
        <v>7.19</v>
      </c>
      <c r="I220" s="4">
        <v>3.03</v>
      </c>
      <c r="J220" s="4">
        <v>1.19</v>
      </c>
      <c r="K220" s="5">
        <v>0.13</v>
      </c>
      <c r="L220" s="7">
        <v>1.45</v>
      </c>
      <c r="M220" s="7">
        <v>101.37</v>
      </c>
    </row>
    <row r="221" spans="1:15" x14ac:dyDescent="0.25">
      <c r="A221" t="s">
        <v>217</v>
      </c>
      <c r="B221" s="4">
        <v>58.69</v>
      </c>
      <c r="C221" s="5">
        <v>0.73</v>
      </c>
      <c r="D221" s="4">
        <v>16.96</v>
      </c>
      <c r="E221" s="4">
        <v>7.51</v>
      </c>
      <c r="F221" s="5">
        <v>0.12</v>
      </c>
      <c r="G221" s="4">
        <v>3.86</v>
      </c>
      <c r="H221" s="4">
        <v>7.21</v>
      </c>
      <c r="I221" s="4">
        <v>3.23</v>
      </c>
      <c r="J221" s="4">
        <v>1.3</v>
      </c>
      <c r="K221" s="5">
        <v>0.14000000000000001</v>
      </c>
      <c r="L221" s="7">
        <v>-0.18</v>
      </c>
      <c r="M221" s="7">
        <v>99.57</v>
      </c>
      <c r="N221" s="3">
        <v>304</v>
      </c>
      <c r="O221" s="3">
        <v>267</v>
      </c>
    </row>
    <row r="222" spans="1:15" x14ac:dyDescent="0.25">
      <c r="A222" t="s">
        <v>218</v>
      </c>
      <c r="B222" s="4">
        <v>59.39</v>
      </c>
      <c r="C222" s="5">
        <v>0.73</v>
      </c>
      <c r="D222" s="4">
        <v>16.54</v>
      </c>
      <c r="E222" s="4">
        <v>7.31</v>
      </c>
      <c r="F222" s="5">
        <v>0.12</v>
      </c>
      <c r="G222" s="4">
        <v>4.37</v>
      </c>
      <c r="H222" s="4">
        <v>7.29</v>
      </c>
      <c r="I222" s="4">
        <v>3.16</v>
      </c>
      <c r="J222" s="4">
        <v>1.48</v>
      </c>
      <c r="K222" s="5">
        <v>0.14000000000000001</v>
      </c>
      <c r="L222" s="7">
        <v>-0.54</v>
      </c>
      <c r="M222" s="7">
        <v>99.99</v>
      </c>
      <c r="N222" s="3">
        <v>317</v>
      </c>
      <c r="O222" s="3">
        <v>295</v>
      </c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0"/>
  <sheetViews>
    <sheetView zoomScale="85" zoomScaleNormal="85" workbookViewId="0">
      <pane xSplit="1" ySplit="3" topLeftCell="B7" activePane="bottomRight" state="frozen"/>
      <selection pane="topRight" activeCell="B1" sqref="B1"/>
      <selection pane="bottomLeft" activeCell="A2" sqref="A2"/>
      <selection pane="bottomRight" activeCell="L3" sqref="L3"/>
    </sheetView>
  </sheetViews>
  <sheetFormatPr defaultRowHeight="15" x14ac:dyDescent="0.25"/>
  <cols>
    <col min="2" max="2" width="14.85546875" customWidth="1"/>
    <col min="3" max="3" width="19.42578125" customWidth="1"/>
    <col min="4" max="4" width="23.5703125" customWidth="1"/>
    <col min="5" max="5" width="14.5703125" customWidth="1"/>
    <col min="6" max="6" width="11.140625" customWidth="1"/>
    <col min="8" max="8" width="13" customWidth="1"/>
  </cols>
  <sheetData>
    <row r="1" spans="1:67" ht="21" x14ac:dyDescent="0.35">
      <c r="A1" s="35" t="s">
        <v>313</v>
      </c>
    </row>
    <row r="3" spans="1:67" ht="45" x14ac:dyDescent="0.25">
      <c r="A3" s="14" t="s">
        <v>0</v>
      </c>
      <c r="B3" s="15" t="s">
        <v>224</v>
      </c>
      <c r="C3" s="15" t="s">
        <v>225</v>
      </c>
      <c r="D3" s="16" t="s">
        <v>226</v>
      </c>
      <c r="E3" s="15" t="s">
        <v>227</v>
      </c>
      <c r="F3" s="15" t="s">
        <v>228</v>
      </c>
      <c r="G3" s="17" t="s">
        <v>229</v>
      </c>
      <c r="H3" s="15" t="s">
        <v>230</v>
      </c>
      <c r="I3" s="18" t="s">
        <v>231</v>
      </c>
      <c r="J3" s="19" t="s">
        <v>221</v>
      </c>
      <c r="K3" s="18" t="s">
        <v>232</v>
      </c>
      <c r="L3" s="19" t="s">
        <v>233</v>
      </c>
      <c r="M3" s="18" t="s">
        <v>234</v>
      </c>
      <c r="N3" s="20" t="s">
        <v>235</v>
      </c>
      <c r="O3" s="20" t="s">
        <v>236</v>
      </c>
      <c r="P3" s="20" t="s">
        <v>237</v>
      </c>
      <c r="Q3" s="20" t="s">
        <v>238</v>
      </c>
      <c r="R3" s="20" t="s">
        <v>239</v>
      </c>
      <c r="S3" s="21" t="s">
        <v>220</v>
      </c>
      <c r="T3" s="18" t="s">
        <v>240</v>
      </c>
      <c r="U3" s="18" t="s">
        <v>241</v>
      </c>
      <c r="V3" s="20" t="s">
        <v>242</v>
      </c>
      <c r="W3" s="18" t="s">
        <v>243</v>
      </c>
      <c r="X3" s="20" t="s">
        <v>244</v>
      </c>
      <c r="Y3" s="20" t="s">
        <v>245</v>
      </c>
      <c r="Z3" s="20" t="s">
        <v>246</v>
      </c>
      <c r="AA3" s="20" t="s">
        <v>247</v>
      </c>
      <c r="AB3" s="20" t="s">
        <v>248</v>
      </c>
      <c r="AC3" s="22" t="s">
        <v>249</v>
      </c>
      <c r="AD3" s="20" t="s">
        <v>250</v>
      </c>
      <c r="AE3" s="22" t="s">
        <v>251</v>
      </c>
      <c r="AF3" s="20" t="s">
        <v>252</v>
      </c>
      <c r="AG3" s="22" t="s">
        <v>253</v>
      </c>
      <c r="AH3" s="20" t="s">
        <v>254</v>
      </c>
      <c r="AI3" s="20" t="s">
        <v>255</v>
      </c>
      <c r="AJ3" s="20" t="s">
        <v>256</v>
      </c>
      <c r="AK3" s="18" t="s">
        <v>257</v>
      </c>
      <c r="AL3" s="20" t="s">
        <v>258</v>
      </c>
      <c r="AM3" s="20" t="s">
        <v>259</v>
      </c>
      <c r="AN3" s="18" t="s">
        <v>260</v>
      </c>
      <c r="AO3" s="19" t="s">
        <v>261</v>
      </c>
      <c r="AP3" s="18" t="s">
        <v>262</v>
      </c>
      <c r="AQ3" s="18" t="s">
        <v>263</v>
      </c>
      <c r="AR3" s="18" t="s">
        <v>264</v>
      </c>
      <c r="AS3" s="18" t="s">
        <v>265</v>
      </c>
      <c r="AT3" s="18" t="s">
        <v>266</v>
      </c>
      <c r="AU3" s="18" t="s">
        <v>267</v>
      </c>
      <c r="AV3" s="22" t="s">
        <v>268</v>
      </c>
      <c r="AW3" s="23" t="s">
        <v>269</v>
      </c>
      <c r="AX3" s="22" t="s">
        <v>270</v>
      </c>
      <c r="AY3" s="18" t="s">
        <v>271</v>
      </c>
      <c r="AZ3" s="24" t="s">
        <v>272</v>
      </c>
      <c r="BA3" s="20" t="s">
        <v>273</v>
      </c>
      <c r="BB3" s="25" t="s">
        <v>274</v>
      </c>
      <c r="BC3" s="26" t="s">
        <v>275</v>
      </c>
      <c r="BD3" s="25" t="s">
        <v>276</v>
      </c>
      <c r="BE3" s="27" t="s">
        <v>275</v>
      </c>
      <c r="BF3" s="22" t="s">
        <v>277</v>
      </c>
      <c r="BG3" s="28" t="s">
        <v>275</v>
      </c>
      <c r="BH3" s="22" t="s">
        <v>278</v>
      </c>
      <c r="BI3" s="28" t="s">
        <v>275</v>
      </c>
      <c r="BJ3" s="22" t="s">
        <v>279</v>
      </c>
      <c r="BK3" s="28" t="s">
        <v>275</v>
      </c>
      <c r="BL3" s="29" t="s">
        <v>280</v>
      </c>
      <c r="BM3" s="30" t="s">
        <v>275</v>
      </c>
      <c r="BN3" s="29" t="s">
        <v>281</v>
      </c>
      <c r="BO3" s="30" t="s">
        <v>275</v>
      </c>
    </row>
    <row r="4" spans="1:67" x14ac:dyDescent="0.25">
      <c r="A4" t="s">
        <v>7</v>
      </c>
      <c r="B4" t="s">
        <v>282</v>
      </c>
      <c r="C4">
        <v>56</v>
      </c>
      <c r="D4">
        <v>4.5</v>
      </c>
      <c r="E4">
        <v>56.2</v>
      </c>
      <c r="F4">
        <v>4.5999999999999996</v>
      </c>
      <c r="G4">
        <v>3</v>
      </c>
      <c r="H4">
        <v>3</v>
      </c>
      <c r="I4" s="4">
        <v>40.285202630000001</v>
      </c>
      <c r="J4" s="32">
        <v>354.84846750000003</v>
      </c>
      <c r="K4" s="4">
        <v>19.89375845</v>
      </c>
      <c r="L4" s="32">
        <v>116.04482640000001</v>
      </c>
      <c r="M4" s="4">
        <v>5.0703294404216015</v>
      </c>
      <c r="N4" s="5">
        <v>0.83672735194218206</v>
      </c>
      <c r="O4" s="5">
        <v>8.6010298005829752E-2</v>
      </c>
      <c r="P4" s="5">
        <v>3.7639791806311135E-2</v>
      </c>
      <c r="Q4" s="5">
        <v>0.91059396730225028</v>
      </c>
      <c r="R4" s="5">
        <v>1.338155395</v>
      </c>
      <c r="S4" s="3">
        <v>281.19582910000003</v>
      </c>
      <c r="T4" s="4">
        <v>13.642573329217736</v>
      </c>
      <c r="U4" s="4">
        <v>29.461294277839212</v>
      </c>
      <c r="V4" s="5">
        <v>3.5583536977163801</v>
      </c>
      <c r="W4" s="4">
        <v>15.339988780720711</v>
      </c>
      <c r="X4" s="5">
        <v>3.5677619683178072</v>
      </c>
      <c r="Y4" s="5">
        <v>0.96773576548930595</v>
      </c>
      <c r="Z4" s="5">
        <v>3.4402142637146969</v>
      </c>
      <c r="AA4" s="5">
        <v>0.59514921507176433</v>
      </c>
      <c r="AB4" s="5">
        <v>3.7469333659584905</v>
      </c>
      <c r="AC4" s="31">
        <v>0.75247373425502617</v>
      </c>
      <c r="AD4" s="5">
        <v>2.1342898206405514</v>
      </c>
      <c r="AE4" s="31">
        <v>0.33385809630015972</v>
      </c>
      <c r="AF4" s="5">
        <v>2.045879742642581</v>
      </c>
      <c r="AG4" s="31">
        <v>0.30355762277840953</v>
      </c>
      <c r="AH4" s="5">
        <v>3.1933377308052875</v>
      </c>
      <c r="AI4" s="5">
        <v>0.39591150940334902</v>
      </c>
      <c r="AJ4" s="5">
        <v>0.16776003874009601</v>
      </c>
      <c r="AK4" s="4">
        <v>9.0341739109999999</v>
      </c>
      <c r="AL4" s="5">
        <v>4.744490699</v>
      </c>
      <c r="AM4" s="5">
        <v>1.1797563849999999</v>
      </c>
      <c r="AN4" s="4">
        <v>26.81604171</v>
      </c>
      <c r="AO4" s="32">
        <v>207.62225549999999</v>
      </c>
      <c r="AP4" s="4">
        <v>71.132044800000003</v>
      </c>
      <c r="AQ4" s="4">
        <v>23.868681729999999</v>
      </c>
      <c r="AR4" s="4">
        <v>21.5156852</v>
      </c>
      <c r="AS4" s="4">
        <v>21.08872053</v>
      </c>
      <c r="AT4" s="4">
        <v>69.139001359999995</v>
      </c>
      <c r="AU4" s="4">
        <v>17.039910290000002</v>
      </c>
      <c r="AV4" s="31">
        <f t="shared" ref="AV4:AV34" si="0">T4/AF4</f>
        <v>6.6683163457086536</v>
      </c>
      <c r="AW4" s="31">
        <f t="shared" ref="AW4:AW34" si="1">(T4*1.05)/(AF4*0.95)-AV4</f>
        <v>0.70192803639038459</v>
      </c>
      <c r="AX4" s="31">
        <f t="shared" ref="AX4:AX34" si="2">I4/J4</f>
        <v>0.11352790365369127</v>
      </c>
      <c r="AY4" s="31">
        <f t="shared" ref="AY4:AY34" si="3">X4/W4</f>
        <v>0.23257917716353016</v>
      </c>
      <c r="AZ4" s="31">
        <f>0.05*AY4</f>
        <v>1.1628958858176509E-2</v>
      </c>
      <c r="BA4" s="5">
        <v>0.84200585431250363</v>
      </c>
      <c r="BB4" s="33">
        <v>0.70470248507719013</v>
      </c>
      <c r="BC4" s="33">
        <v>4.222464465831279E-6</v>
      </c>
      <c r="BD4" s="33">
        <v>0.51276254665343168</v>
      </c>
      <c r="BE4" s="33">
        <v>4.4489191416274901E-5</v>
      </c>
      <c r="BF4" s="31">
        <v>18.819209125995734</v>
      </c>
      <c r="BG4" s="31">
        <v>3.2356529998802505E-3</v>
      </c>
      <c r="BH4" s="31">
        <v>15.620459838794496</v>
      </c>
      <c r="BI4" s="31">
        <v>4.44376913364441E-3</v>
      </c>
      <c r="BJ4" s="31">
        <v>38.715150223890191</v>
      </c>
      <c r="BK4" s="31">
        <v>9.5924149641392533E-3</v>
      </c>
      <c r="BL4" s="34">
        <v>0.83003128288513317</v>
      </c>
      <c r="BM4" s="34">
        <v>1.1926405470815732E-4</v>
      </c>
      <c r="BN4" s="34">
        <v>2.0572139028446998</v>
      </c>
      <c r="BO4" s="34">
        <v>2.078806902497022E-4</v>
      </c>
    </row>
    <row r="5" spans="1:67" x14ac:dyDescent="0.25">
      <c r="A5" t="s">
        <v>17</v>
      </c>
      <c r="B5" t="s">
        <v>283</v>
      </c>
      <c r="C5">
        <v>35</v>
      </c>
      <c r="D5">
        <v>5</v>
      </c>
      <c r="G5">
        <v>1</v>
      </c>
      <c r="H5">
        <v>1</v>
      </c>
      <c r="I5" s="4">
        <v>55.342754370000002</v>
      </c>
      <c r="J5" s="32">
        <v>315.44700219999999</v>
      </c>
      <c r="K5" s="4">
        <v>19.236016920000001</v>
      </c>
      <c r="L5" s="32">
        <v>125.7734157</v>
      </c>
      <c r="M5" s="4">
        <v>4.793176012</v>
      </c>
      <c r="N5" s="5">
        <v>0.91278357899999996</v>
      </c>
      <c r="O5" s="5">
        <v>0.122884886</v>
      </c>
      <c r="P5" s="5">
        <v>2.9153734000000001E-2</v>
      </c>
      <c r="Q5" s="5">
        <v>0.226960097</v>
      </c>
      <c r="R5" s="5">
        <v>3.531983087</v>
      </c>
      <c r="S5" s="3">
        <v>331.19795979999998</v>
      </c>
      <c r="T5" s="4">
        <v>12.685233269999999</v>
      </c>
      <c r="U5" s="4">
        <v>27.655115389999999</v>
      </c>
      <c r="V5" s="5">
        <v>3.4767436150000002</v>
      </c>
      <c r="W5" s="4">
        <v>14.699660359999999</v>
      </c>
      <c r="X5" s="5">
        <v>3.2720256000000001</v>
      </c>
      <c r="Y5" s="5">
        <v>0.83645508599999996</v>
      </c>
      <c r="Z5" s="5">
        <v>3.012399694</v>
      </c>
      <c r="AA5" s="5">
        <v>0.52534195900000002</v>
      </c>
      <c r="AB5" s="5">
        <v>3.3828878059999998</v>
      </c>
      <c r="AC5" s="31">
        <v>0.70969802699999995</v>
      </c>
      <c r="AD5" s="5">
        <v>1.9316746330000001</v>
      </c>
      <c r="AE5" s="31">
        <v>0.29951011100000002</v>
      </c>
      <c r="AF5" s="5">
        <v>1.9144024749999999</v>
      </c>
      <c r="AG5" s="31">
        <v>0.29113283499999998</v>
      </c>
      <c r="AH5" s="5">
        <v>3.3941499660000001</v>
      </c>
      <c r="AI5" s="5">
        <v>0.38893845599999999</v>
      </c>
      <c r="AJ5" s="5">
        <v>0.182018286</v>
      </c>
      <c r="AK5" s="4">
        <v>9.9566395080000003</v>
      </c>
      <c r="AL5" s="5">
        <v>5.4518411264115167</v>
      </c>
      <c r="AM5" s="5">
        <v>1.315409217</v>
      </c>
      <c r="AN5" s="4">
        <v>30.122085439999999</v>
      </c>
      <c r="AO5" s="32">
        <v>211.5577371</v>
      </c>
      <c r="AP5" s="4">
        <v>654.35779890000003</v>
      </c>
      <c r="AQ5" s="4">
        <v>41.06467739</v>
      </c>
      <c r="AR5" s="4">
        <v>273.08660209999999</v>
      </c>
      <c r="AS5" s="4">
        <v>86.947376329999997</v>
      </c>
      <c r="AT5" s="4">
        <v>71.68613483</v>
      </c>
      <c r="AU5" s="4">
        <v>17.35809798</v>
      </c>
      <c r="AV5" s="31">
        <f t="shared" si="0"/>
        <v>6.6262102330389014</v>
      </c>
      <c r="AW5" s="31">
        <f t="shared" si="1"/>
        <v>0.69749581400409522</v>
      </c>
      <c r="AX5" s="31">
        <f t="shared" si="2"/>
        <v>0.17544232148039732</v>
      </c>
      <c r="AY5" s="31">
        <f t="shared" si="3"/>
        <v>0.22259191844348167</v>
      </c>
      <c r="AZ5" s="31">
        <f t="shared" ref="AZ5:AZ68" si="4">0.05*AY5</f>
        <v>1.1129595922174084E-2</v>
      </c>
      <c r="BA5" s="5">
        <v>0.81213267376315257</v>
      </c>
      <c r="BB5" s="33">
        <v>0.70472537979785654</v>
      </c>
      <c r="BC5" s="33">
        <v>1.1217365990980021E-5</v>
      </c>
      <c r="BD5" s="33">
        <v>0.51278169811713004</v>
      </c>
      <c r="BE5" s="33">
        <v>1.6955539378996738E-5</v>
      </c>
      <c r="BF5" s="31">
        <v>18.827000536314905</v>
      </c>
      <c r="BG5" s="31">
        <v>3.0224074270577064E-3</v>
      </c>
      <c r="BH5" s="31">
        <v>15.628263257119251</v>
      </c>
      <c r="BI5" s="31">
        <v>4.3365928023917297E-3</v>
      </c>
      <c r="BJ5" s="31">
        <v>38.73048294665773</v>
      </c>
      <c r="BK5" s="31">
        <v>9.2785177181290129E-3</v>
      </c>
      <c r="BL5" s="34">
        <v>0.83010226287949684</v>
      </c>
      <c r="BM5" s="34">
        <v>1.1926782634904813E-4</v>
      </c>
      <c r="BN5" s="34">
        <v>2.0571769411203702</v>
      </c>
      <c r="BO5" s="34">
        <v>2.0819618471824207E-4</v>
      </c>
    </row>
    <row r="6" spans="1:67" x14ac:dyDescent="0.25">
      <c r="A6" t="s">
        <v>18</v>
      </c>
      <c r="B6" t="s">
        <v>284</v>
      </c>
      <c r="C6">
        <v>124</v>
      </c>
      <c r="D6">
        <v>5</v>
      </c>
      <c r="G6">
        <v>1</v>
      </c>
      <c r="H6">
        <v>1</v>
      </c>
      <c r="I6" s="4">
        <v>71.083776180000001</v>
      </c>
      <c r="J6" s="32">
        <v>247.0842743</v>
      </c>
      <c r="K6" s="4">
        <v>22.292200130000001</v>
      </c>
      <c r="L6" s="32">
        <v>140.74743789999999</v>
      </c>
      <c r="M6" s="4">
        <v>6.1345727659999998</v>
      </c>
      <c r="N6" s="5">
        <v>0.96053777399999996</v>
      </c>
      <c r="O6" s="5">
        <v>0.12972130700000001</v>
      </c>
      <c r="P6" s="5">
        <v>2.9573885000000001E-2</v>
      </c>
      <c r="Q6" s="5">
        <v>0.23686839200000001</v>
      </c>
      <c r="R6" s="5">
        <v>4.1574627059999996</v>
      </c>
      <c r="S6" s="3">
        <v>368.7977424</v>
      </c>
      <c r="T6" s="4">
        <v>15.81049479</v>
      </c>
      <c r="U6" s="4">
        <v>33.785472730000002</v>
      </c>
      <c r="V6" s="5">
        <v>4.0859241559999999</v>
      </c>
      <c r="W6" s="4">
        <v>17.008061009999999</v>
      </c>
      <c r="X6" s="5">
        <v>3.6796522930000002</v>
      </c>
      <c r="Y6" s="5">
        <v>0.89510242600000001</v>
      </c>
      <c r="Z6" s="5">
        <v>3.379917297</v>
      </c>
      <c r="AA6" s="5">
        <v>0.59183793299999998</v>
      </c>
      <c r="AB6" s="5">
        <v>3.7418227850000001</v>
      </c>
      <c r="AC6" s="31">
        <v>0.80152673299999999</v>
      </c>
      <c r="AD6" s="5">
        <v>2.2150536970000001</v>
      </c>
      <c r="AE6" s="31">
        <v>0.35082228100000001</v>
      </c>
      <c r="AF6" s="5">
        <v>2.2802025860000001</v>
      </c>
      <c r="AG6" s="31">
        <v>0.35274209899999998</v>
      </c>
      <c r="AH6" s="5">
        <v>3.6614146719999998</v>
      </c>
      <c r="AI6" s="5">
        <v>0.50189035800000004</v>
      </c>
      <c r="AJ6" s="5">
        <v>0.30645218000000002</v>
      </c>
      <c r="AK6" s="4">
        <v>10.22451644</v>
      </c>
      <c r="AL6" s="5">
        <v>6.5434501528917606</v>
      </c>
      <c r="AM6" s="5">
        <v>1.7227681050000001</v>
      </c>
      <c r="AN6" s="4">
        <v>21.150147759999999</v>
      </c>
      <c r="AO6" s="32">
        <v>166.42838929999999</v>
      </c>
      <c r="AP6" s="4">
        <v>22.843623730000001</v>
      </c>
      <c r="AQ6" s="4">
        <v>17.43534228</v>
      </c>
      <c r="AR6" s="4">
        <v>9.9568415869999995</v>
      </c>
      <c r="AS6" s="4">
        <v>10.86423905</v>
      </c>
      <c r="AT6" s="4">
        <v>70.218344450000004</v>
      </c>
      <c r="AU6" s="4">
        <v>17.853527620000001</v>
      </c>
      <c r="AV6" s="31">
        <f t="shared" si="0"/>
        <v>6.9338114459975442</v>
      </c>
      <c r="AW6" s="31">
        <f t="shared" si="1"/>
        <v>0.72987488905237274</v>
      </c>
      <c r="AX6" s="31">
        <f t="shared" si="2"/>
        <v>0.28769041000842033</v>
      </c>
      <c r="AY6" s="31">
        <f t="shared" si="3"/>
        <v>0.21634754783843527</v>
      </c>
      <c r="AZ6" s="31">
        <f t="shared" si="4"/>
        <v>1.0817377391921764E-2</v>
      </c>
      <c r="BA6" s="5">
        <v>0.77368701374210413</v>
      </c>
      <c r="BB6" s="33"/>
      <c r="BC6" s="33"/>
      <c r="BD6" s="33"/>
      <c r="BE6" s="33"/>
      <c r="BF6" s="31"/>
      <c r="BG6" s="31"/>
      <c r="BH6" s="31"/>
      <c r="BI6" s="31"/>
      <c r="BJ6" s="31"/>
      <c r="BK6" s="31"/>
      <c r="BL6" s="34"/>
      <c r="BM6" s="34"/>
      <c r="BN6" s="34"/>
      <c r="BO6" s="34"/>
    </row>
    <row r="7" spans="1:67" x14ac:dyDescent="0.25">
      <c r="A7" t="s">
        <v>20</v>
      </c>
      <c r="B7" t="s">
        <v>285</v>
      </c>
      <c r="C7">
        <v>99</v>
      </c>
      <c r="D7">
        <v>3</v>
      </c>
      <c r="G7">
        <v>1</v>
      </c>
      <c r="H7">
        <v>1</v>
      </c>
      <c r="I7" s="4">
        <v>70.903517070000007</v>
      </c>
      <c r="J7" s="32">
        <v>282.43361049999999</v>
      </c>
      <c r="K7" s="4">
        <v>29.596981240000002</v>
      </c>
      <c r="L7" s="32">
        <v>151.98509920000001</v>
      </c>
      <c r="M7" s="4">
        <v>6.9268311059999998</v>
      </c>
      <c r="N7" s="5">
        <v>0.59114553599999997</v>
      </c>
      <c r="O7" s="5">
        <v>0.125302839</v>
      </c>
      <c r="P7" s="5">
        <v>3.2572273999999998E-2</v>
      </c>
      <c r="Q7" s="5">
        <v>0.28280876999999999</v>
      </c>
      <c r="R7" s="5">
        <v>1.9889823740000001</v>
      </c>
      <c r="S7" s="3">
        <v>409.69150159999998</v>
      </c>
      <c r="T7" s="4">
        <v>22.960791589999999</v>
      </c>
      <c r="U7" s="4">
        <v>44.615227079999997</v>
      </c>
      <c r="V7" s="5">
        <v>5.7156097829999997</v>
      </c>
      <c r="W7" s="4">
        <v>23.49973078</v>
      </c>
      <c r="X7" s="5">
        <v>4.9701602579999999</v>
      </c>
      <c r="Y7" s="5">
        <v>1.1101397500000001</v>
      </c>
      <c r="Z7" s="5">
        <v>4.5453110209999998</v>
      </c>
      <c r="AA7" s="5">
        <v>0.78307437400000002</v>
      </c>
      <c r="AB7" s="5">
        <v>4.8749625869999997</v>
      </c>
      <c r="AC7" s="31">
        <v>1.011406069</v>
      </c>
      <c r="AD7" s="5">
        <v>2.7894759549999999</v>
      </c>
      <c r="AE7" s="31">
        <v>0.42689193600000003</v>
      </c>
      <c r="AF7" s="5">
        <v>2.6604694339999999</v>
      </c>
      <c r="AG7" s="31">
        <v>0.408811602</v>
      </c>
      <c r="AH7" s="5">
        <v>3.9259849120000001</v>
      </c>
      <c r="AI7" s="5">
        <v>0.54295414200000003</v>
      </c>
      <c r="AJ7" s="5">
        <v>0.271259311</v>
      </c>
      <c r="AK7" s="4">
        <v>9.7397843710000007</v>
      </c>
      <c r="AL7" s="5">
        <v>6.6436359137029806</v>
      </c>
      <c r="AM7" s="5">
        <v>1.5987393350000001</v>
      </c>
      <c r="AN7" s="4">
        <v>23.0134455</v>
      </c>
      <c r="AO7" s="32">
        <v>186.9679726</v>
      </c>
      <c r="AP7" s="4">
        <v>6.6430734620000003</v>
      </c>
      <c r="AQ7" s="4">
        <v>15.3504152</v>
      </c>
      <c r="AR7" s="4">
        <v>3.5940661029999998</v>
      </c>
      <c r="AS7" s="4">
        <v>8.0212613869999991</v>
      </c>
      <c r="AT7" s="4">
        <v>81.283933669999996</v>
      </c>
      <c r="AU7" s="4">
        <v>19.894057239999999</v>
      </c>
      <c r="AV7" s="31">
        <f t="shared" si="0"/>
        <v>8.6303534618996114</v>
      </c>
      <c r="AW7" s="31">
        <f t="shared" si="1"/>
        <v>0.90845825914732892</v>
      </c>
      <c r="AX7" s="31">
        <f t="shared" si="2"/>
        <v>0.25104489846119077</v>
      </c>
      <c r="AY7" s="31">
        <f t="shared" si="3"/>
        <v>0.21149860415549832</v>
      </c>
      <c r="AZ7" s="31">
        <f t="shared" si="4"/>
        <v>1.0574930207774917E-2</v>
      </c>
      <c r="BA7" s="5">
        <v>0.71196665729665598</v>
      </c>
      <c r="BB7" s="33"/>
      <c r="BC7" s="33"/>
      <c r="BD7" s="33"/>
      <c r="BE7" s="33"/>
      <c r="BF7" s="31"/>
      <c r="BG7" s="31"/>
      <c r="BH7" s="31"/>
      <c r="BI7" s="31"/>
      <c r="BJ7" s="31"/>
      <c r="BK7" s="31"/>
      <c r="BL7" s="34"/>
      <c r="BM7" s="34"/>
      <c r="BN7" s="34"/>
      <c r="BO7" s="34"/>
    </row>
    <row r="8" spans="1:67" x14ac:dyDescent="0.25">
      <c r="A8" t="s">
        <v>22</v>
      </c>
      <c r="B8" t="s">
        <v>285</v>
      </c>
      <c r="C8">
        <v>99</v>
      </c>
      <c r="D8">
        <v>3</v>
      </c>
      <c r="G8">
        <v>1</v>
      </c>
      <c r="H8">
        <v>1</v>
      </c>
      <c r="I8" s="4">
        <v>82.865580600000001</v>
      </c>
      <c r="J8" s="32">
        <v>254.3604172</v>
      </c>
      <c r="K8" s="4">
        <v>23.389832179999999</v>
      </c>
      <c r="L8" s="32">
        <v>165.9175893</v>
      </c>
      <c r="M8" s="4">
        <v>7.5547092500000002</v>
      </c>
      <c r="N8" s="5">
        <v>0.58211978600000003</v>
      </c>
      <c r="O8" s="5">
        <v>0.121974996</v>
      </c>
      <c r="P8" s="5">
        <v>3.6181873000000003E-2</v>
      </c>
      <c r="Q8" s="5">
        <v>0.29375846900000002</v>
      </c>
      <c r="R8" s="5">
        <v>2.1761529639999999</v>
      </c>
      <c r="S8" s="3">
        <v>467.47592850000001</v>
      </c>
      <c r="T8" s="4">
        <v>16.353254119999999</v>
      </c>
      <c r="U8" s="4">
        <v>36.037106719999997</v>
      </c>
      <c r="V8" s="5">
        <v>4.3933439490000001</v>
      </c>
      <c r="W8" s="4">
        <v>18.014186980000002</v>
      </c>
      <c r="X8" s="5">
        <v>4.0154534660000003</v>
      </c>
      <c r="Y8" s="5">
        <v>1.0107343600000001</v>
      </c>
      <c r="Z8" s="5">
        <v>3.5732607619999999</v>
      </c>
      <c r="AA8" s="5">
        <v>0.63066228599999996</v>
      </c>
      <c r="AB8" s="5">
        <v>4.1061107210000003</v>
      </c>
      <c r="AC8" s="31">
        <v>0.84575499399999998</v>
      </c>
      <c r="AD8" s="5">
        <v>2.3411853850000002</v>
      </c>
      <c r="AE8" s="31">
        <v>0.37664966900000002</v>
      </c>
      <c r="AF8" s="5">
        <v>2.4391106859999998</v>
      </c>
      <c r="AG8" s="31">
        <v>0.36908874699999999</v>
      </c>
      <c r="AH8" s="5">
        <v>4.2325687050000003</v>
      </c>
      <c r="AI8" s="5">
        <v>0.593272982</v>
      </c>
      <c r="AJ8" s="5">
        <v>0.32663251300000001</v>
      </c>
      <c r="AK8" s="4">
        <v>10.917625019999999</v>
      </c>
      <c r="AL8" s="5">
        <v>7.625075183242541</v>
      </c>
      <c r="AM8" s="5">
        <v>1.840466892</v>
      </c>
      <c r="AN8" s="4">
        <v>21.108289500000001</v>
      </c>
      <c r="AO8" s="32">
        <v>159.49267130000001</v>
      </c>
      <c r="AP8" s="4">
        <v>10.85951096</v>
      </c>
      <c r="AQ8" s="4">
        <v>15.14611897</v>
      </c>
      <c r="AR8" s="4">
        <v>6.3516573660000004</v>
      </c>
      <c r="AS8" s="4">
        <v>12.31031578</v>
      </c>
      <c r="AT8" s="4">
        <v>75.353936379999993</v>
      </c>
      <c r="AU8" s="4">
        <v>19.285093060000001</v>
      </c>
      <c r="AV8" s="31">
        <f t="shared" si="0"/>
        <v>6.704596972111335</v>
      </c>
      <c r="AW8" s="31">
        <f t="shared" si="1"/>
        <v>0.70574704969592972</v>
      </c>
      <c r="AX8" s="31">
        <f t="shared" si="2"/>
        <v>0.32578017252913988</v>
      </c>
      <c r="AY8" s="31">
        <f t="shared" si="3"/>
        <v>0.22290506201906871</v>
      </c>
      <c r="AZ8" s="31">
        <f t="shared" si="4"/>
        <v>1.1145253100953436E-2</v>
      </c>
      <c r="BA8" s="5">
        <v>0.8133666793958374</v>
      </c>
      <c r="BB8" s="33">
        <v>0.7060633098189979</v>
      </c>
      <c r="BC8" s="33">
        <v>9.7345287098804234E-6</v>
      </c>
      <c r="BD8" s="33">
        <v>0.51265199826410013</v>
      </c>
      <c r="BE8" s="33">
        <v>1.6496035565427491E-5</v>
      </c>
      <c r="BF8" s="31">
        <v>18.855290796000247</v>
      </c>
      <c r="BG8" s="31">
        <v>2.9899719129328523E-3</v>
      </c>
      <c r="BH8" s="31">
        <v>15.637097563824691</v>
      </c>
      <c r="BI8" s="31">
        <v>4.3195195799286554E-3</v>
      </c>
      <c r="BJ8" s="31">
        <v>38.775413786280495</v>
      </c>
      <c r="BK8" s="31">
        <v>9.2215966743217324E-3</v>
      </c>
      <c r="BL8" s="34">
        <v>0.82932532122650759</v>
      </c>
      <c r="BM8" s="34">
        <v>1.1926428131338821E-4</v>
      </c>
      <c r="BN8" s="34">
        <v>2.0564733060881606</v>
      </c>
      <c r="BO8" s="34">
        <v>2.0776938001515011E-4</v>
      </c>
    </row>
    <row r="9" spans="1:67" x14ac:dyDescent="0.25">
      <c r="A9" t="s">
        <v>286</v>
      </c>
      <c r="G9">
        <v>1</v>
      </c>
      <c r="H9">
        <v>1</v>
      </c>
      <c r="I9" s="4">
        <v>60.234307620000003</v>
      </c>
      <c r="J9" s="32">
        <v>277.31330220000001</v>
      </c>
      <c r="K9" s="4">
        <v>26.049688199999999</v>
      </c>
      <c r="L9" s="32">
        <v>127.27549999999999</v>
      </c>
      <c r="M9" s="4">
        <v>6.4865349759999997</v>
      </c>
      <c r="N9" s="5">
        <v>0.65415278700000001</v>
      </c>
      <c r="O9" s="5">
        <v>0.13422030700000001</v>
      </c>
      <c r="P9" s="5">
        <v>3.4222260999999997E-2</v>
      </c>
      <c r="Q9" s="5">
        <v>0.17240340100000001</v>
      </c>
      <c r="R9" s="5">
        <v>1.9108896150000001</v>
      </c>
      <c r="S9" s="3">
        <v>381.74977230000002</v>
      </c>
      <c r="T9" s="4">
        <v>18.539308049999999</v>
      </c>
      <c r="U9" s="4">
        <v>46.682357260000003</v>
      </c>
      <c r="V9" s="5">
        <v>4.4644095940000001</v>
      </c>
      <c r="W9" s="4">
        <v>18.62061825</v>
      </c>
      <c r="X9" s="5">
        <v>3.94867138</v>
      </c>
      <c r="Y9" s="5">
        <v>1.0327587659999999</v>
      </c>
      <c r="Z9" s="5">
        <v>3.8145534470000002</v>
      </c>
      <c r="AA9" s="5">
        <v>0.64586356300000003</v>
      </c>
      <c r="AB9" s="5">
        <v>4.2008974969999997</v>
      </c>
      <c r="AC9" s="31">
        <v>0.91284096800000003</v>
      </c>
      <c r="AD9" s="5">
        <v>2.5294971130000001</v>
      </c>
      <c r="AE9" s="31">
        <v>0.39496775000000001</v>
      </c>
      <c r="AF9" s="5">
        <v>2.5474223710000001</v>
      </c>
      <c r="AG9" s="31">
        <v>0.39536438400000001</v>
      </c>
      <c r="AH9" s="5">
        <v>3.3396236259999998</v>
      </c>
      <c r="AI9" s="5">
        <v>0.49687241900000001</v>
      </c>
      <c r="AJ9" s="5">
        <v>0.21758944699999999</v>
      </c>
      <c r="AK9" s="4">
        <v>10.59662943</v>
      </c>
      <c r="AL9" s="5">
        <v>5.4105473047767028</v>
      </c>
      <c r="AM9" s="5">
        <v>1.2241986170000001</v>
      </c>
      <c r="AN9" s="4">
        <v>26.070665049999999</v>
      </c>
      <c r="AO9" s="32">
        <v>219.4511923</v>
      </c>
      <c r="AP9" s="4">
        <v>5.692257283</v>
      </c>
      <c r="AQ9" s="4">
        <v>18.554314659999999</v>
      </c>
      <c r="AR9" s="4">
        <v>3.9466544909999999</v>
      </c>
      <c r="AS9" s="4">
        <v>25.87707769</v>
      </c>
      <c r="AT9" s="4">
        <v>91.284064549999997</v>
      </c>
      <c r="AU9" s="4">
        <v>20.56418803</v>
      </c>
      <c r="AV9" s="31">
        <f t="shared" si="0"/>
        <v>7.2776734086394654</v>
      </c>
      <c r="AW9" s="31">
        <f t="shared" si="1"/>
        <v>0.76607088511994448</v>
      </c>
      <c r="AX9" s="31">
        <f t="shared" si="2"/>
        <v>0.21720670138123652</v>
      </c>
      <c r="AY9" s="31">
        <f t="shared" si="3"/>
        <v>0.21205909100252351</v>
      </c>
      <c r="AZ9" s="31">
        <f t="shared" si="4"/>
        <v>1.0602954550126177E-2</v>
      </c>
      <c r="BA9" s="5">
        <v>0.81114882390567722</v>
      </c>
      <c r="BB9" s="33"/>
      <c r="BC9" s="33"/>
      <c r="BD9" s="33"/>
      <c r="BE9" s="33"/>
      <c r="BF9" s="31"/>
      <c r="BG9" s="31"/>
      <c r="BH9" s="31"/>
      <c r="BI9" s="31"/>
      <c r="BJ9" s="31"/>
      <c r="BK9" s="31"/>
      <c r="BL9" s="34"/>
      <c r="BM9" s="34"/>
      <c r="BN9" s="34"/>
      <c r="BO9" s="34"/>
    </row>
    <row r="10" spans="1:67" x14ac:dyDescent="0.25">
      <c r="A10" t="s">
        <v>23</v>
      </c>
      <c r="B10" t="s">
        <v>287</v>
      </c>
      <c r="C10">
        <v>116</v>
      </c>
      <c r="D10">
        <v>14</v>
      </c>
      <c r="E10">
        <v>108.5</v>
      </c>
      <c r="F10">
        <v>8.4</v>
      </c>
      <c r="G10">
        <v>1</v>
      </c>
      <c r="H10">
        <v>1</v>
      </c>
      <c r="I10" s="4">
        <v>53.015219260000002</v>
      </c>
      <c r="J10" s="32">
        <v>272.52181089999999</v>
      </c>
      <c r="K10" s="4">
        <v>24.850715910000002</v>
      </c>
      <c r="L10" s="32">
        <v>128.2941161</v>
      </c>
      <c r="M10" s="4">
        <v>4.8807468529999998</v>
      </c>
      <c r="N10" s="5">
        <v>0.33949913700000001</v>
      </c>
      <c r="O10" s="5">
        <v>0.128444804</v>
      </c>
      <c r="P10" s="5">
        <v>3.3897213000000002E-2</v>
      </c>
      <c r="Q10" s="5">
        <v>0.21572377500000001</v>
      </c>
      <c r="R10" s="5">
        <v>1.3887513229999999</v>
      </c>
      <c r="S10" s="3">
        <v>325.84342349999997</v>
      </c>
      <c r="T10" s="4">
        <v>17.078867129999999</v>
      </c>
      <c r="U10" s="4">
        <v>35.035672759999997</v>
      </c>
      <c r="V10" s="5">
        <v>4.5024241519999997</v>
      </c>
      <c r="W10" s="4">
        <v>18.708077230000001</v>
      </c>
      <c r="X10" s="5">
        <v>4.0436903480000002</v>
      </c>
      <c r="Y10" s="5">
        <v>0.96542513699999999</v>
      </c>
      <c r="Z10" s="5">
        <v>3.8207781449999998</v>
      </c>
      <c r="AA10" s="5">
        <v>0.65660643900000004</v>
      </c>
      <c r="AB10" s="5">
        <v>4.2173919619999998</v>
      </c>
      <c r="AC10" s="31">
        <v>0.88926776600000002</v>
      </c>
      <c r="AD10" s="5">
        <v>2.4199063719999998</v>
      </c>
      <c r="AE10" s="31">
        <v>0.37286366399999998</v>
      </c>
      <c r="AF10" s="5">
        <v>2.3590917280000001</v>
      </c>
      <c r="AG10" s="31">
        <v>0.36140237800000002</v>
      </c>
      <c r="AH10" s="5">
        <v>3.3187488690000002</v>
      </c>
      <c r="AI10" s="5">
        <v>0.30735533399999998</v>
      </c>
      <c r="AJ10" s="5">
        <v>0.20933116199999999</v>
      </c>
      <c r="AK10" s="4">
        <v>8.406002269</v>
      </c>
      <c r="AL10" s="5">
        <v>5.1572520074268375</v>
      </c>
      <c r="AM10" s="5">
        <v>1.2557807990000001</v>
      </c>
      <c r="AN10" s="4">
        <v>26.797346820000001</v>
      </c>
      <c r="AO10" s="32">
        <v>192.2079985</v>
      </c>
      <c r="AP10" s="4">
        <v>98.556899580000007</v>
      </c>
      <c r="AQ10" s="4">
        <v>22.545353120000001</v>
      </c>
      <c r="AR10" s="4">
        <v>25.58703839</v>
      </c>
      <c r="AS10" s="4">
        <v>43.334057690000002</v>
      </c>
      <c r="AT10" s="4">
        <v>73.086701439999999</v>
      </c>
      <c r="AU10" s="4">
        <v>18.127603610000001</v>
      </c>
      <c r="AV10" s="31">
        <f t="shared" si="0"/>
        <v>7.2395943435735699</v>
      </c>
      <c r="AW10" s="31">
        <f t="shared" si="1"/>
        <v>0.76206256248142878</v>
      </c>
      <c r="AX10" s="31">
        <f t="shared" si="2"/>
        <v>0.19453569270260565</v>
      </c>
      <c r="AY10" s="31">
        <f t="shared" si="3"/>
        <v>0.21614676368320723</v>
      </c>
      <c r="AZ10" s="31">
        <f t="shared" si="4"/>
        <v>1.0807338184160362E-2</v>
      </c>
      <c r="BA10" s="5">
        <v>0.74869123242410374</v>
      </c>
      <c r="BB10" s="33">
        <v>0.7054448777290101</v>
      </c>
      <c r="BC10" s="33">
        <v>1.0948738359022524E-5</v>
      </c>
      <c r="BD10" s="33">
        <v>0.51268815477099783</v>
      </c>
      <c r="BE10" s="33">
        <v>1.711555347360095E-5</v>
      </c>
      <c r="BF10" s="31">
        <v>18.854228017827108</v>
      </c>
      <c r="BG10" s="31">
        <v>2.986393398879553E-3</v>
      </c>
      <c r="BH10" s="31">
        <v>15.638202037933725</v>
      </c>
      <c r="BI10" s="31">
        <v>4.3167906826659013E-3</v>
      </c>
      <c r="BJ10" s="31">
        <v>38.777415587669431</v>
      </c>
      <c r="BK10" s="31">
        <v>9.2155587858911772E-3</v>
      </c>
      <c r="BL10" s="34">
        <v>0.82943064869645855</v>
      </c>
      <c r="BM10" s="34">
        <v>1.1923719050756652E-4</v>
      </c>
      <c r="BN10" s="34">
        <v>2.0566953982307297</v>
      </c>
      <c r="BO10" s="34">
        <v>2.079668835429135E-4</v>
      </c>
    </row>
    <row r="11" spans="1:67" x14ac:dyDescent="0.25">
      <c r="A11" t="s">
        <v>24</v>
      </c>
      <c r="B11" t="s">
        <v>288</v>
      </c>
      <c r="C11">
        <v>40.5</v>
      </c>
      <c r="D11">
        <v>4.5</v>
      </c>
      <c r="G11">
        <v>1</v>
      </c>
      <c r="H11">
        <v>1</v>
      </c>
      <c r="I11" s="4">
        <v>52.542039359999997</v>
      </c>
      <c r="J11" s="32">
        <v>291.1622375</v>
      </c>
      <c r="K11" s="4">
        <v>20.63596068</v>
      </c>
      <c r="L11" s="32">
        <v>120.02682950000001</v>
      </c>
      <c r="M11" s="4">
        <v>5.6523190540000003</v>
      </c>
      <c r="N11" s="5">
        <v>0.62722580699999997</v>
      </c>
      <c r="O11" s="5">
        <v>0.12623535499999999</v>
      </c>
      <c r="P11" s="5">
        <v>3.2280661000000002E-2</v>
      </c>
      <c r="Q11" s="5">
        <v>0.11290736799999999</v>
      </c>
      <c r="R11" s="5">
        <v>2.8868657629999999</v>
      </c>
      <c r="S11" s="3">
        <v>315.47463340000002</v>
      </c>
      <c r="T11" s="4">
        <v>14.67091293</v>
      </c>
      <c r="U11" s="4">
        <v>32.103058750000002</v>
      </c>
      <c r="V11" s="5">
        <v>3.8881066739999999</v>
      </c>
      <c r="W11" s="4">
        <v>16.11518469</v>
      </c>
      <c r="X11" s="5">
        <v>3.516532625</v>
      </c>
      <c r="Y11" s="5">
        <v>0.88252373900000003</v>
      </c>
      <c r="Z11" s="5">
        <v>3.1650485019999999</v>
      </c>
      <c r="AA11" s="5">
        <v>0.56192744699999997</v>
      </c>
      <c r="AB11" s="5">
        <v>3.5758909700000001</v>
      </c>
      <c r="AC11" s="31">
        <v>0.75840364699999996</v>
      </c>
      <c r="AD11" s="5">
        <v>2.075402312</v>
      </c>
      <c r="AE11" s="31">
        <v>0.32710718900000002</v>
      </c>
      <c r="AF11" s="5">
        <v>2.075679509</v>
      </c>
      <c r="AG11" s="31">
        <v>0.31985635099999998</v>
      </c>
      <c r="AH11" s="5">
        <v>3.1135135869999999</v>
      </c>
      <c r="AI11" s="5">
        <v>0.43789716499999998</v>
      </c>
      <c r="AJ11" s="5">
        <v>0.22065679199999999</v>
      </c>
      <c r="AK11" s="4">
        <v>10.06756635</v>
      </c>
      <c r="AL11" s="5">
        <v>5.2995290240582511</v>
      </c>
      <c r="AM11" s="5">
        <v>1.2346712879999999</v>
      </c>
      <c r="AN11" s="4">
        <v>27.448487400000001</v>
      </c>
      <c r="AO11" s="32">
        <v>181.35497580000001</v>
      </c>
      <c r="AP11" s="4">
        <v>139.85888460000001</v>
      </c>
      <c r="AQ11" s="4">
        <v>24.90226968</v>
      </c>
      <c r="AR11" s="4">
        <v>34.806060340000002</v>
      </c>
      <c r="AS11" s="4">
        <v>36.918815709999997</v>
      </c>
      <c r="AT11" s="4">
        <v>74.634019730000006</v>
      </c>
      <c r="AU11" s="4">
        <v>17.168737759999999</v>
      </c>
      <c r="AV11" s="31">
        <f t="shared" si="0"/>
        <v>7.0680048949695538</v>
      </c>
      <c r="AW11" s="31">
        <f t="shared" si="1"/>
        <v>0.74400051525995448</v>
      </c>
      <c r="AX11" s="31">
        <f t="shared" si="2"/>
        <v>0.18045622884045873</v>
      </c>
      <c r="AY11" s="31">
        <f t="shared" si="3"/>
        <v>0.21821236880903536</v>
      </c>
      <c r="AZ11" s="31">
        <f t="shared" si="4"/>
        <v>1.0910618440451769E-2</v>
      </c>
      <c r="BA11" s="5">
        <v>0.80635797778008678</v>
      </c>
      <c r="BB11" s="33"/>
      <c r="BC11" s="33"/>
      <c r="BD11" s="33"/>
      <c r="BE11" s="33"/>
      <c r="BF11" s="31"/>
      <c r="BG11" s="31"/>
      <c r="BH11" s="31"/>
      <c r="BI11" s="31"/>
      <c r="BJ11" s="31"/>
      <c r="BK11" s="31"/>
      <c r="BL11" s="34"/>
      <c r="BM11" s="34"/>
      <c r="BN11" s="34"/>
      <c r="BO11" s="34"/>
    </row>
    <row r="12" spans="1:67" x14ac:dyDescent="0.25">
      <c r="A12" t="s">
        <v>26</v>
      </c>
      <c r="B12" t="s">
        <v>285</v>
      </c>
      <c r="C12">
        <v>99</v>
      </c>
      <c r="D12">
        <v>3</v>
      </c>
      <c r="G12">
        <v>1</v>
      </c>
      <c r="H12">
        <v>1</v>
      </c>
      <c r="I12" s="4">
        <v>66.889659409999993</v>
      </c>
      <c r="J12" s="32">
        <v>276.98248719999998</v>
      </c>
      <c r="K12" s="4">
        <v>22.95442512</v>
      </c>
      <c r="L12" s="32">
        <v>147.3580293</v>
      </c>
      <c r="M12" s="4">
        <v>6.7095189240000002</v>
      </c>
      <c r="N12" s="5">
        <v>0.69514878499999999</v>
      </c>
      <c r="O12" s="5">
        <v>0.123725012</v>
      </c>
      <c r="P12" s="5">
        <v>3.4947288999999999E-2</v>
      </c>
      <c r="Q12" s="5">
        <v>0.21900346900000001</v>
      </c>
      <c r="R12" s="5">
        <v>3.4282134800000001</v>
      </c>
      <c r="S12" s="3">
        <v>385.64635870000001</v>
      </c>
      <c r="T12" s="4">
        <v>16.68831196</v>
      </c>
      <c r="U12" s="4">
        <v>37.396151340000003</v>
      </c>
      <c r="V12" s="5">
        <v>4.4869044359999997</v>
      </c>
      <c r="W12" s="4">
        <v>18.523404169999999</v>
      </c>
      <c r="X12" s="5">
        <v>4.0599935890000003</v>
      </c>
      <c r="Y12" s="5">
        <v>1.011080556</v>
      </c>
      <c r="Z12" s="5">
        <v>3.6507783389999999</v>
      </c>
      <c r="AA12" s="5">
        <v>0.64041099700000004</v>
      </c>
      <c r="AB12" s="5">
        <v>4.0692955340000001</v>
      </c>
      <c r="AC12" s="31">
        <v>0.85447996000000004</v>
      </c>
      <c r="AD12" s="5">
        <v>2.3519133129999998</v>
      </c>
      <c r="AE12" s="31">
        <v>0.362673984</v>
      </c>
      <c r="AF12" s="5">
        <v>2.3221647760000002</v>
      </c>
      <c r="AG12" s="31">
        <v>0.35419963399999999</v>
      </c>
      <c r="AH12" s="5">
        <v>3.7968742199999999</v>
      </c>
      <c r="AI12" s="5">
        <v>0.52134630299999996</v>
      </c>
      <c r="AJ12" s="5">
        <v>0.29550991599999998</v>
      </c>
      <c r="AK12" s="4">
        <v>10.88375969</v>
      </c>
      <c r="AL12" s="5">
        <v>6.0144520021690653</v>
      </c>
      <c r="AM12" s="5">
        <v>1.5109250299999999</v>
      </c>
      <c r="AN12" s="4">
        <v>22.17778831</v>
      </c>
      <c r="AO12" s="32">
        <v>180.05102690000001</v>
      </c>
      <c r="AP12" s="4">
        <v>4.7006997070000001</v>
      </c>
      <c r="AQ12" s="4">
        <v>14.83067587</v>
      </c>
      <c r="AR12" s="4">
        <v>4.6811412880000001</v>
      </c>
      <c r="AS12" s="4">
        <v>7.6876063290000003</v>
      </c>
      <c r="AT12" s="4">
        <v>77.560946759999993</v>
      </c>
      <c r="AU12" s="4">
        <v>19.061097960000001</v>
      </c>
      <c r="AV12" s="31">
        <f t="shared" si="0"/>
        <v>7.1865322101501032</v>
      </c>
      <c r="AW12" s="31">
        <f t="shared" si="1"/>
        <v>0.75647707475264347</v>
      </c>
      <c r="AX12" s="31">
        <f t="shared" si="2"/>
        <v>0.24149418284955021</v>
      </c>
      <c r="AY12" s="31">
        <f t="shared" si="3"/>
        <v>0.21918182812074335</v>
      </c>
      <c r="AZ12" s="31">
        <f t="shared" si="4"/>
        <v>1.0959091406037168E-2</v>
      </c>
      <c r="BA12" s="5">
        <v>0.80053320986981591</v>
      </c>
      <c r="BB12" s="33"/>
      <c r="BC12" s="33"/>
      <c r="BD12" s="33"/>
      <c r="BE12" s="33"/>
      <c r="BF12" s="31"/>
      <c r="BG12" s="31"/>
      <c r="BH12" s="31"/>
      <c r="BI12" s="31"/>
      <c r="BJ12" s="31"/>
      <c r="BK12" s="31"/>
      <c r="BL12" s="34"/>
      <c r="BM12" s="34"/>
      <c r="BN12" s="34"/>
      <c r="BO12" s="34"/>
    </row>
    <row r="13" spans="1:67" x14ac:dyDescent="0.25">
      <c r="A13" t="s">
        <v>27</v>
      </c>
      <c r="B13" t="s">
        <v>289</v>
      </c>
      <c r="C13">
        <v>94</v>
      </c>
      <c r="D13">
        <v>2</v>
      </c>
      <c r="G13">
        <v>1</v>
      </c>
      <c r="H13">
        <v>1</v>
      </c>
      <c r="I13" s="4">
        <v>64.619599750000006</v>
      </c>
      <c r="J13" s="32">
        <v>253.29648230000001</v>
      </c>
      <c r="K13" s="4">
        <v>23.335448589999999</v>
      </c>
      <c r="L13" s="32">
        <v>136.3361367</v>
      </c>
      <c r="M13" s="4">
        <v>5.8660048199999997</v>
      </c>
      <c r="N13" s="5">
        <v>0.88374475799999996</v>
      </c>
      <c r="O13" s="5">
        <v>0.116893728</v>
      </c>
      <c r="P13" s="5">
        <v>2.9840470000000001E-2</v>
      </c>
      <c r="Q13" s="5">
        <v>0.26675644100000001</v>
      </c>
      <c r="R13" s="5">
        <v>3.7145201700000001</v>
      </c>
      <c r="S13" s="3">
        <v>366.13090269999998</v>
      </c>
      <c r="T13" s="4">
        <v>15.388292939999999</v>
      </c>
      <c r="U13" s="4">
        <v>32.91062196</v>
      </c>
      <c r="V13" s="5">
        <v>4.0603642210000004</v>
      </c>
      <c r="W13" s="4">
        <v>16.80001832</v>
      </c>
      <c r="X13" s="5">
        <v>3.7234347630000002</v>
      </c>
      <c r="Y13" s="5">
        <v>0.92400344599999995</v>
      </c>
      <c r="Z13" s="5">
        <v>3.415070139</v>
      </c>
      <c r="AA13" s="5">
        <v>0.61134830600000001</v>
      </c>
      <c r="AB13" s="5">
        <v>3.9196487160000002</v>
      </c>
      <c r="AC13" s="31">
        <v>0.81963827499999997</v>
      </c>
      <c r="AD13" s="5">
        <v>2.2580321159999999</v>
      </c>
      <c r="AE13" s="31">
        <v>0.35784906100000002</v>
      </c>
      <c r="AF13" s="5">
        <v>2.2757172790000002</v>
      </c>
      <c r="AG13" s="31">
        <v>0.35255027999999999</v>
      </c>
      <c r="AH13" s="5">
        <v>3.5572894050000001</v>
      </c>
      <c r="AI13" s="5">
        <v>0.474247643</v>
      </c>
      <c r="AJ13" s="5">
        <v>0.25915982300000001</v>
      </c>
      <c r="AK13" s="4">
        <v>9.6512139430000001</v>
      </c>
      <c r="AL13" s="5">
        <v>5.7963683030249049</v>
      </c>
      <c r="AM13" s="5">
        <v>1.411464192</v>
      </c>
      <c r="AN13" s="4">
        <v>22.929085350000001</v>
      </c>
      <c r="AO13" s="32">
        <v>173.91802010000001</v>
      </c>
      <c r="AP13" s="4">
        <v>33.514873979999997</v>
      </c>
      <c r="AQ13" s="4">
        <v>19.90364946</v>
      </c>
      <c r="AR13" s="4">
        <v>20.34485389</v>
      </c>
      <c r="AS13" s="4">
        <v>16.164713920000001</v>
      </c>
      <c r="AT13" s="4">
        <v>71.764380149999994</v>
      </c>
      <c r="AU13" s="4">
        <v>18.088413750000001</v>
      </c>
      <c r="AV13" s="31">
        <f t="shared" si="0"/>
        <v>6.7619528497678543</v>
      </c>
      <c r="AW13" s="31">
        <f t="shared" si="1"/>
        <v>0.71178451050188052</v>
      </c>
      <c r="AX13" s="31">
        <f t="shared" si="2"/>
        <v>0.25511447756098588</v>
      </c>
      <c r="AY13" s="31">
        <f t="shared" si="3"/>
        <v>0.22163277992187333</v>
      </c>
      <c r="AZ13" s="31">
        <f t="shared" si="4"/>
        <v>1.1081638996093667E-2</v>
      </c>
      <c r="BA13" s="5">
        <v>0.78986142341511145</v>
      </c>
      <c r="BB13" s="33"/>
      <c r="BC13" s="33"/>
      <c r="BD13" s="33"/>
      <c r="BE13" s="33"/>
      <c r="BF13" s="31"/>
      <c r="BG13" s="31"/>
      <c r="BH13" s="31"/>
      <c r="BI13" s="31"/>
      <c r="BJ13" s="31"/>
      <c r="BK13" s="31"/>
      <c r="BL13" s="34"/>
      <c r="BM13" s="34"/>
      <c r="BN13" s="34"/>
      <c r="BO13" s="34"/>
    </row>
    <row r="14" spans="1:67" x14ac:dyDescent="0.25">
      <c r="A14" t="s">
        <v>28</v>
      </c>
      <c r="B14" t="s">
        <v>285</v>
      </c>
      <c r="C14">
        <v>99</v>
      </c>
      <c r="D14">
        <v>3</v>
      </c>
      <c r="G14">
        <v>1</v>
      </c>
      <c r="H14">
        <v>1</v>
      </c>
      <c r="I14" s="4">
        <v>61.751654369999997</v>
      </c>
      <c r="J14" s="32">
        <v>292.18410879999999</v>
      </c>
      <c r="K14" s="4">
        <v>22.903916370000001</v>
      </c>
      <c r="L14" s="32">
        <v>141.1507484</v>
      </c>
      <c r="M14" s="4">
        <v>6.1530652349999997</v>
      </c>
      <c r="N14" s="5">
        <v>0.735639033</v>
      </c>
      <c r="O14" s="5">
        <v>0.12882471300000001</v>
      </c>
      <c r="P14" s="5">
        <v>3.6418256000000003E-2</v>
      </c>
      <c r="Q14" s="5">
        <v>0.26487614199999998</v>
      </c>
      <c r="R14" s="5">
        <v>3.3171166630000002</v>
      </c>
      <c r="S14" s="3">
        <v>384.70288019999998</v>
      </c>
      <c r="T14" s="4">
        <v>16.383025020000002</v>
      </c>
      <c r="U14" s="4">
        <v>35.660093019999998</v>
      </c>
      <c r="V14" s="5">
        <v>4.3641127390000003</v>
      </c>
      <c r="W14" s="4">
        <v>18.312465509999999</v>
      </c>
      <c r="X14" s="5">
        <v>3.8977301010000001</v>
      </c>
      <c r="Y14" s="5">
        <v>0.99251055700000002</v>
      </c>
      <c r="Z14" s="5">
        <v>3.5767190250000001</v>
      </c>
      <c r="AA14" s="5">
        <v>0.621861318</v>
      </c>
      <c r="AB14" s="5">
        <v>3.9759198339999999</v>
      </c>
      <c r="AC14" s="31">
        <v>0.83400856899999998</v>
      </c>
      <c r="AD14" s="5">
        <v>2.2953527810000001</v>
      </c>
      <c r="AE14" s="31">
        <v>0.35752462299999999</v>
      </c>
      <c r="AF14" s="5">
        <v>2.2690173640000002</v>
      </c>
      <c r="AG14" s="31">
        <v>0.34928720899999999</v>
      </c>
      <c r="AH14" s="5">
        <v>3.6831806629999999</v>
      </c>
      <c r="AI14" s="5">
        <v>0.45377823699999997</v>
      </c>
      <c r="AJ14" s="5">
        <v>0.28145280299999997</v>
      </c>
      <c r="AK14" s="4">
        <v>10.634820700000001</v>
      </c>
      <c r="AL14" s="5">
        <v>5.7368794000471892</v>
      </c>
      <c r="AM14" s="5">
        <v>1.431824918</v>
      </c>
      <c r="AN14" s="4">
        <v>23.470499310000001</v>
      </c>
      <c r="AO14" s="32">
        <v>180.88853700000001</v>
      </c>
      <c r="AP14" s="4">
        <v>5.870737664</v>
      </c>
      <c r="AQ14" s="4">
        <v>15.68967202</v>
      </c>
      <c r="AR14" s="4">
        <v>7.1862711409999998</v>
      </c>
      <c r="AS14" s="4">
        <v>6.14487249</v>
      </c>
      <c r="AT14" s="4">
        <v>75.607308619999998</v>
      </c>
      <c r="AU14" s="4">
        <v>18.599172200000002</v>
      </c>
      <c r="AV14" s="31">
        <f t="shared" si="0"/>
        <v>7.220317164571509</v>
      </c>
      <c r="AW14" s="31">
        <f t="shared" si="1"/>
        <v>0.76003338574437063</v>
      </c>
      <c r="AX14" s="31">
        <f t="shared" si="2"/>
        <v>0.21134501333290853</v>
      </c>
      <c r="AY14" s="31">
        <f t="shared" si="3"/>
        <v>0.21284573062384979</v>
      </c>
      <c r="AZ14" s="31">
        <f t="shared" si="4"/>
        <v>1.064228653119249E-2</v>
      </c>
      <c r="BA14" s="5">
        <v>0.81028134823755305</v>
      </c>
      <c r="BB14" s="33"/>
      <c r="BC14" s="33"/>
      <c r="BD14" s="33"/>
      <c r="BE14" s="33"/>
      <c r="BF14" s="31"/>
      <c r="BG14" s="31"/>
      <c r="BH14" s="31"/>
      <c r="BI14" s="31"/>
      <c r="BJ14" s="31"/>
      <c r="BK14" s="31"/>
      <c r="BL14" s="34"/>
      <c r="BM14" s="34"/>
      <c r="BN14" s="34"/>
      <c r="BO14" s="34"/>
    </row>
    <row r="15" spans="1:67" x14ac:dyDescent="0.25">
      <c r="A15" t="s">
        <v>31</v>
      </c>
      <c r="B15" t="s">
        <v>290</v>
      </c>
      <c r="C15">
        <v>87.5</v>
      </c>
      <c r="D15">
        <v>8.5</v>
      </c>
      <c r="E15">
        <v>87.5</v>
      </c>
      <c r="F15">
        <v>4.2</v>
      </c>
      <c r="G15">
        <v>3</v>
      </c>
      <c r="H15">
        <v>3</v>
      </c>
      <c r="I15" s="4">
        <v>43.406618569999999</v>
      </c>
      <c r="J15" s="32">
        <v>271.86457560000002</v>
      </c>
      <c r="K15" s="4">
        <v>22.03025543</v>
      </c>
      <c r="L15" s="32">
        <v>92.411938370000001</v>
      </c>
      <c r="M15" s="4">
        <v>4.7385572124758646</v>
      </c>
      <c r="N15" s="5">
        <v>0.65102432503763441</v>
      </c>
      <c r="O15" s="5">
        <v>9.5232590153569469E-2</v>
      </c>
      <c r="P15" s="5">
        <v>4.1634522376981342E-2</v>
      </c>
      <c r="Q15" s="5">
        <v>0.95746045397984803</v>
      </c>
      <c r="R15" s="5">
        <v>1.0139668049999999</v>
      </c>
      <c r="S15" s="3">
        <v>307.7095501</v>
      </c>
      <c r="T15" s="4">
        <v>14.517989957853089</v>
      </c>
      <c r="U15" s="4">
        <v>31.809375841828118</v>
      </c>
      <c r="V15" s="5">
        <v>3.9468816106368529</v>
      </c>
      <c r="W15" s="4">
        <v>16.430133002459296</v>
      </c>
      <c r="X15" s="5">
        <v>3.8657054113111813</v>
      </c>
      <c r="Y15" s="5">
        <v>0.95997261433492753</v>
      </c>
      <c r="Z15" s="5">
        <v>3.6353032154487246</v>
      </c>
      <c r="AA15" s="5">
        <v>0.63677149007583078</v>
      </c>
      <c r="AB15" s="5">
        <v>4.0230177735992037</v>
      </c>
      <c r="AC15" s="31">
        <v>0.84796709482741672</v>
      </c>
      <c r="AD15" s="5">
        <v>2.3254499501286379</v>
      </c>
      <c r="AE15" s="31">
        <v>0.36561449196206752</v>
      </c>
      <c r="AF15" s="5">
        <v>2.2720438040135011</v>
      </c>
      <c r="AG15" s="31">
        <v>0.35373203697204109</v>
      </c>
      <c r="AH15" s="5">
        <v>3.3162534782535773</v>
      </c>
      <c r="AI15" s="5">
        <v>0.38547704793158255</v>
      </c>
      <c r="AJ15" s="5">
        <v>0.18506550694388146</v>
      </c>
      <c r="AK15" s="4">
        <v>8.9223506100000005</v>
      </c>
      <c r="AL15" s="5">
        <v>4.7246443989999998</v>
      </c>
      <c r="AM15" s="5">
        <v>1.255877275</v>
      </c>
      <c r="AN15" s="4">
        <v>24.919553910000001</v>
      </c>
      <c r="AO15" s="32">
        <v>201.72095530000001</v>
      </c>
      <c r="AP15" s="4">
        <v>123.8429915</v>
      </c>
      <c r="AQ15" s="4">
        <v>26.870074020000001</v>
      </c>
      <c r="AR15" s="4">
        <v>40.046733519999997</v>
      </c>
      <c r="AS15" s="4">
        <v>57.398979529999998</v>
      </c>
      <c r="AT15" s="4">
        <v>73.098647490000005</v>
      </c>
      <c r="AU15" s="4">
        <v>17.301605739999999</v>
      </c>
      <c r="AV15" s="31">
        <f t="shared" si="0"/>
        <v>6.3898371731246861</v>
      </c>
      <c r="AW15" s="31">
        <f t="shared" si="1"/>
        <v>0.67261443927628317</v>
      </c>
      <c r="AX15" s="31">
        <f t="shared" si="2"/>
        <v>0.15966264995798884</v>
      </c>
      <c r="AY15" s="31">
        <f t="shared" si="3"/>
        <v>0.23528144359711237</v>
      </c>
      <c r="AZ15" s="31">
        <f t="shared" si="4"/>
        <v>1.1764072179855619E-2</v>
      </c>
      <c r="BA15" s="5">
        <v>0.78059029419489601</v>
      </c>
      <c r="BB15" s="33">
        <v>0.7053308337358466</v>
      </c>
      <c r="BC15" s="33">
        <v>4.0734036477798988E-6</v>
      </c>
      <c r="BD15" s="33">
        <v>0.51273660657625086</v>
      </c>
      <c r="BE15" s="33">
        <v>4.6490031854587616E-5</v>
      </c>
      <c r="BF15" s="31">
        <v>18.844445102082648</v>
      </c>
      <c r="BG15" s="31">
        <v>3.0557900068283314E-3</v>
      </c>
      <c r="BH15" s="31">
        <v>15.629855270354625</v>
      </c>
      <c r="BI15" s="31">
        <v>4.3505751348821087E-3</v>
      </c>
      <c r="BJ15" s="31">
        <v>38.752162796450719</v>
      </c>
      <c r="BK15" s="31">
        <v>9.3121261845574722E-3</v>
      </c>
      <c r="BL15" s="34">
        <v>0.82941830786097892</v>
      </c>
      <c r="BM15" s="34">
        <v>1.1920979994667507E-4</v>
      </c>
      <c r="BN15" s="34">
        <v>2.0564230470904001</v>
      </c>
      <c r="BO15" s="34">
        <v>2.0760233706109565E-4</v>
      </c>
    </row>
    <row r="16" spans="1:67" x14ac:dyDescent="0.25">
      <c r="A16" t="s">
        <v>32</v>
      </c>
      <c r="B16" t="s">
        <v>285</v>
      </c>
      <c r="C16">
        <v>99</v>
      </c>
      <c r="D16">
        <v>3</v>
      </c>
      <c r="G16">
        <v>6</v>
      </c>
      <c r="H16">
        <v>6</v>
      </c>
      <c r="I16" s="4">
        <v>70.115027580000003</v>
      </c>
      <c r="J16" s="32">
        <v>241.4784817</v>
      </c>
      <c r="K16" s="4">
        <v>22.786281129999999</v>
      </c>
      <c r="L16" s="32">
        <v>148.1958722</v>
      </c>
      <c r="M16" s="4">
        <v>6.5080381330000003</v>
      </c>
      <c r="N16" s="5">
        <v>0.93726960599999998</v>
      </c>
      <c r="O16" s="5">
        <v>8.4771770999999996E-2</v>
      </c>
      <c r="P16" s="5">
        <v>3.2787907999999998E-2</v>
      </c>
      <c r="Q16" s="5">
        <v>1.7300568730000001</v>
      </c>
      <c r="R16" s="5">
        <v>3.8166157009999999</v>
      </c>
      <c r="S16" s="3">
        <v>373.5964859</v>
      </c>
      <c r="T16" s="4">
        <v>15.243377710000001</v>
      </c>
      <c r="U16" s="4">
        <v>32.770722569999997</v>
      </c>
      <c r="V16" s="5">
        <v>4.0093371480000002</v>
      </c>
      <c r="W16" s="4">
        <v>16.156970189999999</v>
      </c>
      <c r="X16" s="5">
        <v>3.8133334909999999</v>
      </c>
      <c r="Y16" s="5">
        <v>1.1130156410000001</v>
      </c>
      <c r="Z16" s="5">
        <v>3.8296696539999999</v>
      </c>
      <c r="AA16" s="5">
        <v>0.61672118300000001</v>
      </c>
      <c r="AB16" s="5">
        <v>3.8960183079999999</v>
      </c>
      <c r="AC16" s="31">
        <v>0.82594456400000005</v>
      </c>
      <c r="AD16" s="5">
        <v>2.413539895</v>
      </c>
      <c r="AE16" s="31">
        <v>0.37547703900000001</v>
      </c>
      <c r="AF16" s="5">
        <v>2.3777801420000002</v>
      </c>
      <c r="AG16" s="31">
        <v>0.370305157</v>
      </c>
      <c r="AH16" s="5">
        <v>4.1801044620000001</v>
      </c>
      <c r="AI16" s="5">
        <v>0.656627195</v>
      </c>
      <c r="AJ16" s="5">
        <v>0.35739230100000002</v>
      </c>
      <c r="AK16" s="4">
        <v>11.40516891</v>
      </c>
      <c r="AL16" s="5">
        <v>6.7658380920000001</v>
      </c>
      <c r="AM16" s="5">
        <v>1.6555505290000001</v>
      </c>
      <c r="AN16" s="4">
        <v>18.625301149999999</v>
      </c>
      <c r="AO16" s="32">
        <v>164.61493899999999</v>
      </c>
      <c r="AP16" s="4">
        <v>3.014163167</v>
      </c>
      <c r="AQ16" s="4">
        <v>12.54675203</v>
      </c>
      <c r="AR16" s="4">
        <v>3.9629016290000001</v>
      </c>
      <c r="AS16" s="4">
        <v>7.2295803019999996</v>
      </c>
      <c r="AT16" s="4">
        <v>78.49474266</v>
      </c>
      <c r="AU16" s="4">
        <v>17.982093949999999</v>
      </c>
      <c r="AV16" s="31">
        <f t="shared" si="0"/>
        <v>6.4107599524228842</v>
      </c>
      <c r="AW16" s="31">
        <f t="shared" si="1"/>
        <v>0.67481683709714524</v>
      </c>
      <c r="AX16" s="31">
        <f t="shared" si="2"/>
        <v>0.29035724875522106</v>
      </c>
      <c r="AY16" s="31">
        <f t="shared" si="3"/>
        <v>0.23601785768969102</v>
      </c>
      <c r="AZ16" s="31">
        <f t="shared" si="4"/>
        <v>1.1800892884484552E-2</v>
      </c>
      <c r="BA16" s="5">
        <v>0.88780424630776134</v>
      </c>
      <c r="BB16" s="33"/>
      <c r="BC16" s="33"/>
      <c r="BD16" s="33">
        <v>0.5126356868653924</v>
      </c>
      <c r="BE16" s="33">
        <v>2.9109367120704961E-6</v>
      </c>
      <c r="BF16" s="31">
        <v>18.86143725668521</v>
      </c>
      <c r="BG16" s="31">
        <v>3.0065979525387412E-3</v>
      </c>
      <c r="BH16" s="31">
        <v>15.638574830282574</v>
      </c>
      <c r="BI16" s="31">
        <v>4.332439125363516E-3</v>
      </c>
      <c r="BJ16" s="31">
        <v>38.78643746119652</v>
      </c>
      <c r="BK16" s="31">
        <v>9.2756455871739821E-3</v>
      </c>
      <c r="BL16" s="34">
        <v>0.82913338768556055</v>
      </c>
      <c r="BM16" s="34">
        <v>1.193789143162772E-4</v>
      </c>
      <c r="BN16" s="34">
        <v>2.0563876094370821</v>
      </c>
      <c r="BO16" s="34">
        <v>2.0893131393422506E-4</v>
      </c>
    </row>
    <row r="17" spans="1:67" x14ac:dyDescent="0.25">
      <c r="A17" t="s">
        <v>41</v>
      </c>
      <c r="B17" t="s">
        <v>291</v>
      </c>
      <c r="C17">
        <v>217</v>
      </c>
      <c r="D17">
        <v>3</v>
      </c>
      <c r="E17">
        <v>214.8</v>
      </c>
      <c r="F17">
        <v>8.8000000000000007</v>
      </c>
      <c r="G17">
        <v>4</v>
      </c>
      <c r="H17">
        <v>4</v>
      </c>
      <c r="I17" s="4">
        <v>40.353271804200027</v>
      </c>
      <c r="J17" s="4">
        <v>238.31778963330785</v>
      </c>
      <c r="K17" s="4">
        <v>19.406959225856042</v>
      </c>
      <c r="L17" s="4">
        <v>106.80882064970643</v>
      </c>
      <c r="M17" s="4">
        <v>3.7204528340767742</v>
      </c>
      <c r="N17" s="5">
        <v>0.74048115371510514</v>
      </c>
      <c r="O17" s="5">
        <v>0.11871227341309516</v>
      </c>
      <c r="P17" s="5">
        <v>2.936085351555523E-2</v>
      </c>
      <c r="Q17" s="5">
        <v>0.61657034811270084</v>
      </c>
      <c r="R17" s="5">
        <v>1.3590728696358654</v>
      </c>
      <c r="S17" s="3">
        <v>349.93211102342906</v>
      </c>
      <c r="T17" s="4">
        <v>11.659921588168459</v>
      </c>
      <c r="U17" s="4">
        <v>23.278819234537682</v>
      </c>
      <c r="V17" s="5">
        <v>3.0539510971905162</v>
      </c>
      <c r="W17" s="4">
        <v>12.273149907987156</v>
      </c>
      <c r="X17" s="5">
        <v>3.1256737892417701</v>
      </c>
      <c r="Y17" s="5">
        <v>0.84980968345689112</v>
      </c>
      <c r="Z17" s="5">
        <v>3.0830325927356803</v>
      </c>
      <c r="AA17" s="5">
        <v>0.53523795470506641</v>
      </c>
      <c r="AB17" s="5">
        <v>3.4378556015927013</v>
      </c>
      <c r="AC17" s="31">
        <v>0.72654062652999629</v>
      </c>
      <c r="AD17" s="5">
        <v>2.1617424445669453</v>
      </c>
      <c r="AE17" s="31">
        <v>0.33561054662553774</v>
      </c>
      <c r="AF17" s="5">
        <v>2.0451600431069878</v>
      </c>
      <c r="AG17" s="31">
        <v>0.36393391213415205</v>
      </c>
      <c r="AH17" s="5">
        <v>3.1896585531550978</v>
      </c>
      <c r="AI17" s="5">
        <v>0.32545787599962589</v>
      </c>
      <c r="AJ17" s="5">
        <v>0.21124089268143756</v>
      </c>
      <c r="AK17" s="4">
        <v>6.0545388753272569</v>
      </c>
      <c r="AL17" s="4">
        <v>4.8903595184342787</v>
      </c>
      <c r="AM17" s="4">
        <v>1.4143013098085144</v>
      </c>
      <c r="AN17" s="4">
        <v>22.355477060538185</v>
      </c>
      <c r="AO17" s="4">
        <v>161.30553037885781</v>
      </c>
      <c r="AP17" s="4">
        <v>84.436530894190625</v>
      </c>
      <c r="AQ17" s="4">
        <v>20.729626727486579</v>
      </c>
      <c r="AR17" s="4">
        <v>25.173772584057648</v>
      </c>
      <c r="AS17" s="4">
        <v>31.290892564738964</v>
      </c>
      <c r="AT17" s="4">
        <v>53.385081291442638</v>
      </c>
      <c r="AU17" s="4">
        <v>15.894410153311687</v>
      </c>
      <c r="AV17" s="31">
        <f t="shared" si="0"/>
        <v>5.7012269663037305</v>
      </c>
      <c r="AW17" s="31">
        <f t="shared" si="1"/>
        <v>0.60012915434776115</v>
      </c>
      <c r="AX17" s="31">
        <f t="shared" si="2"/>
        <v>0.16932547027349634</v>
      </c>
      <c r="AY17" s="31">
        <f t="shared" si="3"/>
        <v>0.25467576071955539</v>
      </c>
      <c r="AZ17" s="31">
        <f t="shared" si="4"/>
        <v>1.273378803597777E-2</v>
      </c>
      <c r="BA17" s="5">
        <v>0.8344682036853267</v>
      </c>
      <c r="BB17" s="33">
        <v>0.70471114988152905</v>
      </c>
      <c r="BC17" s="33">
        <v>1.144186275264682E-5</v>
      </c>
      <c r="BD17" s="33">
        <v>0.51282506612056544</v>
      </c>
      <c r="BE17" s="33">
        <v>1.7741533017430566E-5</v>
      </c>
      <c r="BF17" s="31">
        <v>18.827190645741709</v>
      </c>
      <c r="BG17" s="31">
        <v>3.00139139553178E-3</v>
      </c>
      <c r="BH17" s="31">
        <v>15.624087336572954</v>
      </c>
      <c r="BI17" s="31">
        <v>4.3253828043178016E-3</v>
      </c>
      <c r="BJ17" s="31">
        <v>38.717929204049781</v>
      </c>
      <c r="BK17" s="31">
        <v>9.2404541885743666E-3</v>
      </c>
      <c r="BL17" s="34">
        <v>0.82987207717734324</v>
      </c>
      <c r="BM17" s="34">
        <v>1.1927794455512842E-4</v>
      </c>
      <c r="BN17" s="34">
        <v>2.0564893809081783</v>
      </c>
      <c r="BO17" s="34">
        <v>2.0788718726478243E-4</v>
      </c>
    </row>
    <row r="18" spans="1:67" x14ac:dyDescent="0.25">
      <c r="A18" t="s">
        <v>42</v>
      </c>
      <c r="B18" t="s">
        <v>292</v>
      </c>
      <c r="C18">
        <v>203.5</v>
      </c>
      <c r="D18">
        <v>3.5</v>
      </c>
      <c r="G18">
        <v>4</v>
      </c>
      <c r="H18">
        <v>4</v>
      </c>
      <c r="I18" s="4">
        <v>41.038141570914476</v>
      </c>
      <c r="J18" s="4">
        <v>230.54276946741163</v>
      </c>
      <c r="K18" s="4">
        <v>22.214560409348586</v>
      </c>
      <c r="L18" s="4">
        <v>103.21699439050909</v>
      </c>
      <c r="M18" s="4">
        <v>3.0184942673441397</v>
      </c>
      <c r="N18" s="5">
        <v>0.54136479407489024</v>
      </c>
      <c r="O18" s="5">
        <v>8.8193451102636364E-2</v>
      </c>
      <c r="P18" s="5">
        <v>3.1389605976562297E-2</v>
      </c>
      <c r="Q18" s="5">
        <v>0.54238757407678273</v>
      </c>
      <c r="R18" s="5">
        <v>1.1696820984398588</v>
      </c>
      <c r="S18" s="3">
        <v>305.10056416118607</v>
      </c>
      <c r="T18" s="4">
        <v>11.40950315211483</v>
      </c>
      <c r="U18" s="4">
        <v>21.790744500138231</v>
      </c>
      <c r="V18" s="5">
        <v>3.4843159673053754</v>
      </c>
      <c r="W18" s="4">
        <v>14.414397967774475</v>
      </c>
      <c r="X18" s="5">
        <v>3.5656838511804154</v>
      </c>
      <c r="Y18" s="5">
        <v>0.83790876952301319</v>
      </c>
      <c r="Z18" s="5">
        <v>3.3259087064377031</v>
      </c>
      <c r="AA18" s="5">
        <v>0.55969304047181168</v>
      </c>
      <c r="AB18" s="5">
        <v>3.6221685096933851</v>
      </c>
      <c r="AC18" s="31">
        <v>0.7443107706212948</v>
      </c>
      <c r="AD18" s="5">
        <v>2.1768798744021094</v>
      </c>
      <c r="AE18" s="31">
        <v>0.33653891004619202</v>
      </c>
      <c r="AF18" s="5">
        <v>2.1179880861470903</v>
      </c>
      <c r="AG18" s="31">
        <v>0.33101923933653382</v>
      </c>
      <c r="AH18" s="5">
        <v>2.6543108809776377</v>
      </c>
      <c r="AI18" s="5">
        <v>0.23918420439703975</v>
      </c>
      <c r="AJ18" s="5">
        <v>0.18214224108558652</v>
      </c>
      <c r="AK18" s="4">
        <v>4.6822108307756967</v>
      </c>
      <c r="AL18" s="4">
        <v>3.6735084169790735</v>
      </c>
      <c r="AM18" s="4">
        <v>1.088060821081297</v>
      </c>
      <c r="AN18" s="4">
        <v>21.717810312691103</v>
      </c>
      <c r="AO18" s="4">
        <v>162.60401193902177</v>
      </c>
      <c r="AP18" s="4">
        <v>299.51541820555661</v>
      </c>
      <c r="AQ18" s="4">
        <v>22.718584518184741</v>
      </c>
      <c r="AR18" s="4">
        <v>40.15468457132517</v>
      </c>
      <c r="AS18" s="4">
        <v>57.863805622947623</v>
      </c>
      <c r="AT18" s="4">
        <v>62.939486104659451</v>
      </c>
      <c r="AU18" s="4">
        <v>16.636109894766971</v>
      </c>
      <c r="AV18" s="31">
        <f t="shared" si="0"/>
        <v>5.3869534142990743</v>
      </c>
      <c r="AW18" s="31">
        <f t="shared" si="1"/>
        <v>0.56704772782095603</v>
      </c>
      <c r="AX18" s="31">
        <f t="shared" si="2"/>
        <v>0.17800663046478854</v>
      </c>
      <c r="AY18" s="31">
        <f t="shared" si="3"/>
        <v>0.24736959942080347</v>
      </c>
      <c r="AZ18" s="31">
        <f t="shared" si="4"/>
        <v>1.2368479971040174E-2</v>
      </c>
      <c r="BA18" s="5">
        <v>0.74168442259675771</v>
      </c>
      <c r="BB18" s="33"/>
      <c r="BC18" s="33"/>
      <c r="BD18" s="33"/>
      <c r="BE18" s="33"/>
      <c r="BF18" s="31"/>
      <c r="BG18" s="31"/>
      <c r="BH18" s="31"/>
      <c r="BI18" s="31"/>
      <c r="BJ18" s="31"/>
      <c r="BK18" s="31"/>
      <c r="BL18" s="34"/>
      <c r="BM18" s="34"/>
      <c r="BN18" s="34"/>
      <c r="BO18" s="34"/>
    </row>
    <row r="19" spans="1:67" x14ac:dyDescent="0.25">
      <c r="A19" t="s">
        <v>44</v>
      </c>
      <c r="B19" t="s">
        <v>292</v>
      </c>
      <c r="C19">
        <v>203.5</v>
      </c>
      <c r="D19">
        <v>3.5</v>
      </c>
      <c r="E19">
        <v>205.1</v>
      </c>
      <c r="F19">
        <v>6</v>
      </c>
      <c r="G19">
        <v>4</v>
      </c>
      <c r="H19">
        <v>4</v>
      </c>
      <c r="I19" s="4">
        <v>45.655627953218087</v>
      </c>
      <c r="J19" s="4">
        <v>253.73505338165148</v>
      </c>
      <c r="K19" s="4">
        <v>17.965463551747401</v>
      </c>
      <c r="L19" s="4">
        <v>95.661469211951129</v>
      </c>
      <c r="M19" s="4">
        <v>3.3687743985983407</v>
      </c>
      <c r="N19" s="5">
        <v>0.55516424823087474</v>
      </c>
      <c r="O19" s="5">
        <v>8.9373995570165871E-2</v>
      </c>
      <c r="P19" s="5">
        <v>2.6882175600444702E-2</v>
      </c>
      <c r="Q19" s="5">
        <v>0.5416543116447271</v>
      </c>
      <c r="R19" s="5">
        <v>1.2305893233917753</v>
      </c>
      <c r="S19" s="3">
        <v>336.98063007385133</v>
      </c>
      <c r="T19" s="4">
        <v>11.298376374199616</v>
      </c>
      <c r="U19" s="4">
        <v>23.191310346457797</v>
      </c>
      <c r="V19" s="5">
        <v>3.0514382469252497</v>
      </c>
      <c r="W19" s="4">
        <v>11.84309888479887</v>
      </c>
      <c r="X19" s="5">
        <v>3.1182607541963527</v>
      </c>
      <c r="Y19" s="5">
        <v>0.86000824993801694</v>
      </c>
      <c r="Z19" s="5">
        <v>2.9070136010091789</v>
      </c>
      <c r="AA19" s="5">
        <v>0.47675912457187558</v>
      </c>
      <c r="AB19" s="5">
        <v>3.0552515251514221</v>
      </c>
      <c r="AC19" s="31">
        <v>0.66657614597220849</v>
      </c>
      <c r="AD19" s="5">
        <v>1.8537128144087847</v>
      </c>
      <c r="AE19" s="31">
        <v>0.2905285728173147</v>
      </c>
      <c r="AF19" s="5">
        <v>1.7805695449507271</v>
      </c>
      <c r="AG19" s="31">
        <v>0.30191794268959021</v>
      </c>
      <c r="AH19" s="5">
        <v>3.000625409343002</v>
      </c>
      <c r="AI19" s="5">
        <v>0.29789342020002318</v>
      </c>
      <c r="AJ19" s="5">
        <v>0.1960140804383135</v>
      </c>
      <c r="AK19" s="4">
        <v>4.3561378212039941</v>
      </c>
      <c r="AL19" s="4">
        <v>4.606287169552548</v>
      </c>
      <c r="AM19" s="4">
        <v>1.3871889496570173</v>
      </c>
      <c r="AN19" s="4">
        <v>23.811397327773214</v>
      </c>
      <c r="AO19" s="4">
        <v>168.02409260657063</v>
      </c>
      <c r="AP19" s="4">
        <v>111.56745306055956</v>
      </c>
      <c r="AQ19" s="4">
        <v>22.658438441584806</v>
      </c>
      <c r="AR19" s="4">
        <v>18.054140635169396</v>
      </c>
      <c r="AS19" s="4">
        <v>29.151220934482357</v>
      </c>
      <c r="AT19" s="4">
        <v>52.991040823490124</v>
      </c>
      <c r="AU19" s="4">
        <v>15.434738544812955</v>
      </c>
      <c r="AV19" s="31">
        <f t="shared" si="0"/>
        <v>6.3453721345729699</v>
      </c>
      <c r="AW19" s="31">
        <f t="shared" si="1"/>
        <v>0.66793390890241877</v>
      </c>
      <c r="AX19" s="31">
        <f t="shared" si="2"/>
        <v>0.17993425561325935</v>
      </c>
      <c r="AY19" s="31">
        <f t="shared" si="3"/>
        <v>0.26329770480923498</v>
      </c>
      <c r="AZ19" s="31">
        <f t="shared" si="4"/>
        <v>1.3164885240461749E-2</v>
      </c>
      <c r="BA19" s="5">
        <v>0.87070667165466564</v>
      </c>
      <c r="BB19" s="33">
        <v>0.70474980634371498</v>
      </c>
      <c r="BC19" s="33">
        <v>4.1577983663210556E-6</v>
      </c>
      <c r="BD19" s="33">
        <v>0.5128179636430048</v>
      </c>
      <c r="BE19" s="33">
        <v>4.6240525015241498E-5</v>
      </c>
      <c r="BF19" s="31"/>
      <c r="BG19" s="31"/>
      <c r="BH19" s="31"/>
      <c r="BI19" s="31"/>
      <c r="BJ19" s="31"/>
      <c r="BK19" s="31"/>
      <c r="BL19" s="34"/>
      <c r="BM19" s="34"/>
      <c r="BN19" s="34"/>
      <c r="BO19" s="34"/>
    </row>
    <row r="20" spans="1:67" x14ac:dyDescent="0.25">
      <c r="A20" t="s">
        <v>47</v>
      </c>
      <c r="B20" t="s">
        <v>293</v>
      </c>
      <c r="C20">
        <v>195</v>
      </c>
      <c r="D20">
        <v>5</v>
      </c>
      <c r="E20">
        <v>194.7</v>
      </c>
      <c r="F20">
        <v>5</v>
      </c>
      <c r="G20">
        <v>3</v>
      </c>
      <c r="H20">
        <v>3</v>
      </c>
      <c r="I20" s="4">
        <v>38.389572039999997</v>
      </c>
      <c r="J20" s="32">
        <v>279.58133370000002</v>
      </c>
      <c r="K20" s="4">
        <v>17.765316080000002</v>
      </c>
      <c r="L20" s="32">
        <v>86.388677630000004</v>
      </c>
      <c r="M20" s="4">
        <v>3.9495733099136459</v>
      </c>
      <c r="N20" s="5">
        <v>0.58230830639154585</v>
      </c>
      <c r="O20" s="5">
        <v>8.2920227545992375E-2</v>
      </c>
      <c r="P20" s="5">
        <v>3.4463978768195541E-2</v>
      </c>
      <c r="Q20" s="5">
        <v>0.62531526429946038</v>
      </c>
      <c r="R20" s="5">
        <v>1.2871410569999999</v>
      </c>
      <c r="S20" s="3">
        <v>299.67935369999998</v>
      </c>
      <c r="T20" s="4">
        <v>11.39636028742447</v>
      </c>
      <c r="U20" s="4">
        <v>22.307002136159603</v>
      </c>
      <c r="V20" s="5">
        <v>2.8550206075981235</v>
      </c>
      <c r="W20" s="4">
        <v>11.95498456268167</v>
      </c>
      <c r="X20" s="5">
        <v>2.9105767826835187</v>
      </c>
      <c r="Y20" s="5">
        <v>0.79928077561106026</v>
      </c>
      <c r="Z20" s="5">
        <v>2.8497566628281481</v>
      </c>
      <c r="AA20" s="5">
        <v>0.49942310851339256</v>
      </c>
      <c r="AB20" s="5">
        <v>3.3095955737610274</v>
      </c>
      <c r="AC20" s="31">
        <v>0.69004038184597161</v>
      </c>
      <c r="AD20" s="5">
        <v>1.9433005355658359</v>
      </c>
      <c r="AE20" s="31">
        <v>0.29916227987888006</v>
      </c>
      <c r="AF20" s="5">
        <v>1.9200433230974501</v>
      </c>
      <c r="AG20" s="31">
        <v>0.28626235621963236</v>
      </c>
      <c r="AH20" s="5">
        <v>2.7210830666185024</v>
      </c>
      <c r="AI20" s="5">
        <v>0.31894145183659739</v>
      </c>
      <c r="AJ20" s="5">
        <v>0.21461986367840805</v>
      </c>
      <c r="AK20" s="4">
        <v>9.7522462399999998</v>
      </c>
      <c r="AL20" s="5">
        <v>3.488636488</v>
      </c>
      <c r="AM20" s="5">
        <v>1.1593346980000001</v>
      </c>
      <c r="AN20" s="4">
        <v>24.69319145</v>
      </c>
      <c r="AO20" s="32">
        <v>176.48077939999999</v>
      </c>
      <c r="AP20" s="4">
        <v>58.310663759999997</v>
      </c>
      <c r="AQ20" s="4">
        <v>21.358871010000001</v>
      </c>
      <c r="AR20" s="4">
        <v>17.903204899999999</v>
      </c>
      <c r="AS20" s="4">
        <v>50.804186829999999</v>
      </c>
      <c r="AT20" s="4">
        <v>67.507439160000004</v>
      </c>
      <c r="AU20" s="4">
        <v>17.415647369999999</v>
      </c>
      <c r="AV20" s="31">
        <f t="shared" si="0"/>
        <v>5.9354703877408594</v>
      </c>
      <c r="AW20" s="31">
        <f t="shared" si="1"/>
        <v>0.62478635660430104</v>
      </c>
      <c r="AX20" s="31">
        <f t="shared" si="2"/>
        <v>0.13731092677736945</v>
      </c>
      <c r="AY20" s="31">
        <f t="shared" si="3"/>
        <v>0.24346135851727405</v>
      </c>
      <c r="AZ20" s="31">
        <f t="shared" si="4"/>
        <v>1.2173067925863703E-2</v>
      </c>
      <c r="BA20" s="5">
        <v>0.84596997463311552</v>
      </c>
      <c r="BB20" s="33">
        <v>0.70476100902079652</v>
      </c>
      <c r="BC20" s="33">
        <v>6.2961816879527724E-6</v>
      </c>
      <c r="BD20" s="33">
        <v>0.51283512447445312</v>
      </c>
      <c r="BE20" s="33">
        <v>4.4690822736370345E-5</v>
      </c>
      <c r="BF20" s="31">
        <v>18.834331276681144</v>
      </c>
      <c r="BG20" s="31">
        <v>4.5551374710177091E-3</v>
      </c>
      <c r="BH20" s="31">
        <v>15.631305009373611</v>
      </c>
      <c r="BI20" s="31">
        <v>4.2636026832400323E-3</v>
      </c>
      <c r="BJ20" s="31">
        <v>38.732304720850898</v>
      </c>
      <c r="BK20" s="31">
        <v>1.1400762892236094E-2</v>
      </c>
      <c r="BL20" s="34">
        <v>0.82994066727685556</v>
      </c>
      <c r="BM20" s="34">
        <v>6.4865946772750934E-5</v>
      </c>
      <c r="BN20" s="34">
        <v>2.0564729645284037</v>
      </c>
      <c r="BO20" s="34">
        <v>2.4098929318672779E-4</v>
      </c>
    </row>
    <row r="21" spans="1:67" x14ac:dyDescent="0.25">
      <c r="A21" t="s">
        <v>55</v>
      </c>
      <c r="B21" t="s">
        <v>284</v>
      </c>
      <c r="C21">
        <v>124</v>
      </c>
      <c r="D21">
        <v>5</v>
      </c>
      <c r="G21">
        <v>6</v>
      </c>
      <c r="H21">
        <v>6</v>
      </c>
      <c r="I21" s="4">
        <v>76.681978130000005</v>
      </c>
      <c r="J21" s="32">
        <v>238.21005679999999</v>
      </c>
      <c r="K21" s="4">
        <v>30.113352540000001</v>
      </c>
      <c r="L21" s="32">
        <v>151.4694671</v>
      </c>
      <c r="M21" s="4">
        <v>5.8203841949999999</v>
      </c>
      <c r="N21" s="5">
        <v>1.033319176</v>
      </c>
      <c r="O21" s="5">
        <v>6.8014977000000004E-2</v>
      </c>
      <c r="P21" s="5">
        <v>2.9859668999999998E-2</v>
      </c>
      <c r="Q21" s="5">
        <v>1.5634409339999999</v>
      </c>
      <c r="R21" s="5">
        <v>2.4743575529999999</v>
      </c>
      <c r="S21" s="3">
        <v>399.44916339999997</v>
      </c>
      <c r="T21" s="4">
        <v>26.997806204790574</v>
      </c>
      <c r="U21" s="4">
        <v>41.870648775324625</v>
      </c>
      <c r="V21" s="5">
        <v>6.0965747170457529</v>
      </c>
      <c r="W21" s="4">
        <v>24.985902625435759</v>
      </c>
      <c r="X21" s="5">
        <v>5.1886058925073701</v>
      </c>
      <c r="Y21" s="5">
        <v>1.0513116585621538</v>
      </c>
      <c r="Z21" s="5">
        <v>5.0814977443622587</v>
      </c>
      <c r="AA21" s="5">
        <v>0.82988056099536534</v>
      </c>
      <c r="AB21" s="5">
        <v>5.1553929025781882</v>
      </c>
      <c r="AC21" s="31">
        <v>1.0470051656616532</v>
      </c>
      <c r="AD21" s="5">
        <v>2.8957576973235266</v>
      </c>
      <c r="AE21" s="31">
        <v>0.43974575960083084</v>
      </c>
      <c r="AF21" s="5">
        <v>2.6609338029442569</v>
      </c>
      <c r="AG21" s="31">
        <v>0.39638641645426392</v>
      </c>
      <c r="AH21" s="5">
        <v>3.890923244808969</v>
      </c>
      <c r="AI21" s="5">
        <v>0.47602791479146295</v>
      </c>
      <c r="AJ21" s="5">
        <v>0.31622808096861799</v>
      </c>
      <c r="AK21" s="4">
        <v>7.5108099050000003</v>
      </c>
      <c r="AL21" s="5">
        <v>6.9669727469999998</v>
      </c>
      <c r="AM21" s="5">
        <v>1.91058902</v>
      </c>
      <c r="AN21" s="4">
        <v>17.43794115</v>
      </c>
      <c r="AO21" s="32">
        <v>156.4143195</v>
      </c>
      <c r="AP21" s="4">
        <v>26.883844979999999</v>
      </c>
      <c r="AQ21" s="4">
        <v>18.743198499999998</v>
      </c>
      <c r="AR21" s="4">
        <v>18.211787050000002</v>
      </c>
      <c r="AS21" s="4">
        <v>40.317027879999998</v>
      </c>
      <c r="AT21" s="4">
        <v>70.093338630000005</v>
      </c>
      <c r="AU21" s="4">
        <v>16.842624570000002</v>
      </c>
      <c r="AV21" s="31">
        <f t="shared" si="0"/>
        <v>10.145989417293348</v>
      </c>
      <c r="AW21" s="31">
        <f t="shared" si="1"/>
        <v>1.06799888603088</v>
      </c>
      <c r="AX21" s="31">
        <f t="shared" si="2"/>
        <v>0.3219090711790637</v>
      </c>
      <c r="AY21" s="31">
        <f t="shared" si="3"/>
        <v>0.20766133488511024</v>
      </c>
      <c r="AZ21" s="31">
        <f t="shared" si="4"/>
        <v>1.0383066744255513E-2</v>
      </c>
      <c r="BA21" s="5">
        <v>0.62410731201255454</v>
      </c>
      <c r="BB21" s="33">
        <v>0.70501726239849616</v>
      </c>
      <c r="BC21" s="33">
        <v>3.8755514589273889E-6</v>
      </c>
      <c r="BD21" s="33">
        <v>0.51275905776024411</v>
      </c>
      <c r="BE21" s="33">
        <v>4.4903534039708939E-5</v>
      </c>
      <c r="BF21" s="31">
        <v>18.836140128945555</v>
      </c>
      <c r="BG21" s="31">
        <v>3.0088674641323707E-3</v>
      </c>
      <c r="BH21" s="31">
        <v>15.629262852592255</v>
      </c>
      <c r="BI21" s="31">
        <v>4.3282612653328181E-3</v>
      </c>
      <c r="BJ21" s="31">
        <v>38.739411280480574</v>
      </c>
      <c r="BK21" s="31">
        <v>9.2507622054421191E-3</v>
      </c>
      <c r="BL21" s="34">
        <v>0.82975255236285705</v>
      </c>
      <c r="BM21" s="34">
        <v>1.192597041709192E-4</v>
      </c>
      <c r="BN21" s="34">
        <v>2.0566527664479834</v>
      </c>
      <c r="BO21" s="34">
        <v>2.0805348028617602E-4</v>
      </c>
    </row>
    <row r="22" spans="1:67" x14ac:dyDescent="0.25">
      <c r="A22" t="s">
        <v>56</v>
      </c>
      <c r="B22" t="s">
        <v>289</v>
      </c>
      <c r="C22">
        <v>94</v>
      </c>
      <c r="D22">
        <v>2</v>
      </c>
      <c r="G22">
        <v>10</v>
      </c>
      <c r="H22">
        <v>10</v>
      </c>
      <c r="I22" s="4">
        <v>61.500842910000003</v>
      </c>
      <c r="J22" s="32">
        <v>270.42897740000001</v>
      </c>
      <c r="K22" s="4">
        <v>22.707635119999999</v>
      </c>
      <c r="L22" s="32">
        <v>156.02600649999999</v>
      </c>
      <c r="M22" s="4">
        <v>6.6188626099999999</v>
      </c>
      <c r="N22" s="5">
        <v>0.86741195800000004</v>
      </c>
      <c r="O22" s="5">
        <v>7.1166558000000005E-2</v>
      </c>
      <c r="P22" s="5">
        <v>2.0380692999999998E-2</v>
      </c>
      <c r="Q22" s="5">
        <v>1.7988278630000001</v>
      </c>
      <c r="R22" s="5">
        <v>3.9124885800000002</v>
      </c>
      <c r="S22" s="3">
        <v>377.34612529999998</v>
      </c>
      <c r="T22" s="4">
        <v>17.434760560000001</v>
      </c>
      <c r="U22" s="4">
        <v>38.552303360000003</v>
      </c>
      <c r="V22" s="5">
        <v>4.6734300639999997</v>
      </c>
      <c r="W22" s="4">
        <v>18.46920008</v>
      </c>
      <c r="X22" s="5">
        <v>4.0399448759999999</v>
      </c>
      <c r="Y22" s="5">
        <v>1.0130882699999999</v>
      </c>
      <c r="Z22" s="5">
        <v>4.060678996</v>
      </c>
      <c r="AA22" s="5">
        <v>0.63056557300000005</v>
      </c>
      <c r="AB22" s="5">
        <v>3.870514467</v>
      </c>
      <c r="AC22" s="31">
        <v>0.79227941599999996</v>
      </c>
      <c r="AD22" s="5">
        <v>2.3223077889999999</v>
      </c>
      <c r="AE22" s="31">
        <v>0.36107704299999999</v>
      </c>
      <c r="AF22" s="5">
        <v>2.259102247</v>
      </c>
      <c r="AG22" s="31">
        <v>0.32981856300000001</v>
      </c>
      <c r="AH22" s="5">
        <v>4.1747300039999997</v>
      </c>
      <c r="AI22" s="5">
        <v>0.57566537799999995</v>
      </c>
      <c r="AJ22" s="5">
        <v>0.23196502099999999</v>
      </c>
      <c r="AK22" s="4">
        <v>13.65676813</v>
      </c>
      <c r="AL22" s="5">
        <v>6.8576137270000004</v>
      </c>
      <c r="AM22" s="5">
        <v>1.5577622179999999</v>
      </c>
      <c r="AN22" s="4">
        <v>21.251852710000001</v>
      </c>
      <c r="AO22" s="32">
        <v>157.40809770000001</v>
      </c>
      <c r="AP22" s="4">
        <v>30.741743339999999</v>
      </c>
      <c r="AQ22" s="4">
        <v>18.182260370000002</v>
      </c>
      <c r="AR22" s="4">
        <v>9.7680016900000002</v>
      </c>
      <c r="AS22" s="4">
        <v>13.48434971</v>
      </c>
      <c r="AT22" s="4">
        <v>83.467126539999995</v>
      </c>
      <c r="AU22" s="4">
        <v>17.478693620000001</v>
      </c>
      <c r="AV22" s="31">
        <f t="shared" si="0"/>
        <v>7.717561515045495</v>
      </c>
      <c r="AW22" s="31">
        <f t="shared" si="1"/>
        <v>0.81237489632057791</v>
      </c>
      <c r="AX22" s="31">
        <f t="shared" si="2"/>
        <v>0.22741957426785731</v>
      </c>
      <c r="AY22" s="31">
        <f t="shared" si="3"/>
        <v>0.2187395695807525</v>
      </c>
      <c r="AZ22" s="31">
        <f t="shared" si="4"/>
        <v>1.0936978479037626E-2</v>
      </c>
      <c r="BA22" s="5">
        <v>0.76244626059694798</v>
      </c>
      <c r="BB22" s="33"/>
      <c r="BC22" s="33"/>
      <c r="BD22" s="33"/>
      <c r="BE22" s="33"/>
      <c r="BF22" s="31"/>
      <c r="BG22" s="31"/>
      <c r="BH22" s="31"/>
      <c r="BI22" s="31"/>
      <c r="BJ22" s="31"/>
      <c r="BK22" s="31"/>
      <c r="BL22" s="34"/>
      <c r="BM22" s="34"/>
      <c r="BN22" s="34"/>
      <c r="BO22" s="34"/>
    </row>
    <row r="23" spans="1:67" x14ac:dyDescent="0.25">
      <c r="A23" t="s">
        <v>60</v>
      </c>
      <c r="B23" t="s">
        <v>285</v>
      </c>
      <c r="C23">
        <v>99</v>
      </c>
      <c r="D23">
        <v>3</v>
      </c>
      <c r="G23">
        <v>6</v>
      </c>
      <c r="H23">
        <v>6</v>
      </c>
      <c r="I23" s="4">
        <v>75.090284659999995</v>
      </c>
      <c r="J23" s="32">
        <v>273.1826097</v>
      </c>
      <c r="K23" s="4">
        <v>25.875437900000001</v>
      </c>
      <c r="L23" s="32">
        <v>157.40838149999999</v>
      </c>
      <c r="M23" s="4">
        <v>6.9875816989999997</v>
      </c>
      <c r="N23" s="5">
        <v>1.1218499280000001</v>
      </c>
      <c r="O23" s="5">
        <v>7.7169274999999996E-2</v>
      </c>
      <c r="P23" s="5">
        <v>3.2540983000000002E-2</v>
      </c>
      <c r="Q23" s="5">
        <v>1.707393433</v>
      </c>
      <c r="R23" s="5">
        <v>3.7447955460000002</v>
      </c>
      <c r="S23" s="3">
        <v>472.19029699999999</v>
      </c>
      <c r="T23" s="4">
        <v>19.698105999999999</v>
      </c>
      <c r="U23" s="4">
        <v>42.656733439999996</v>
      </c>
      <c r="V23" s="5">
        <v>5.1250912770000001</v>
      </c>
      <c r="W23" s="4">
        <v>20.626935320000001</v>
      </c>
      <c r="X23" s="5">
        <v>4.566971852</v>
      </c>
      <c r="Y23" s="5">
        <v>1.198737937</v>
      </c>
      <c r="Z23" s="5">
        <v>4.6289049059999998</v>
      </c>
      <c r="AA23" s="5">
        <v>0.71659588200000002</v>
      </c>
      <c r="AB23" s="5">
        <v>4.3787234750000001</v>
      </c>
      <c r="AC23" s="31">
        <v>0.91680415599999998</v>
      </c>
      <c r="AD23" s="5">
        <v>2.6194043300000001</v>
      </c>
      <c r="AE23" s="31">
        <v>0.399794857</v>
      </c>
      <c r="AF23" s="5">
        <v>2.5074942670000002</v>
      </c>
      <c r="AG23" s="31">
        <v>0.39152914799999999</v>
      </c>
      <c r="AH23" s="5">
        <v>4.206681015</v>
      </c>
      <c r="AI23" s="5">
        <v>0.51897029100000003</v>
      </c>
      <c r="AJ23" s="5">
        <v>0.39374327199999998</v>
      </c>
      <c r="AK23" s="4">
        <v>12.845761319999999</v>
      </c>
      <c r="AL23" s="5">
        <v>7.6068985969999998</v>
      </c>
      <c r="AM23" s="5">
        <v>1.6693538489999999</v>
      </c>
      <c r="AN23" s="4">
        <v>17.06008555</v>
      </c>
      <c r="AO23" s="32">
        <v>151.69245230000001</v>
      </c>
      <c r="AP23" s="4">
        <v>10.72536403</v>
      </c>
      <c r="AQ23" s="4">
        <v>12.565999590000001</v>
      </c>
      <c r="AR23" s="4">
        <v>2.3079246430000002</v>
      </c>
      <c r="AS23" s="4">
        <v>8.6879218760000008</v>
      </c>
      <c r="AT23" s="4">
        <v>80.084164200000004</v>
      </c>
      <c r="AU23" s="4">
        <v>18.858047460000002</v>
      </c>
      <c r="AV23" s="31">
        <f t="shared" si="0"/>
        <v>7.8556933346719386</v>
      </c>
      <c r="AW23" s="31">
        <f t="shared" si="1"/>
        <v>0.82691508786020584</v>
      </c>
      <c r="AX23" s="31">
        <f t="shared" si="2"/>
        <v>0.2748721258006197</v>
      </c>
      <c r="AY23" s="31">
        <f t="shared" si="3"/>
        <v>0.22140816273233943</v>
      </c>
      <c r="AZ23" s="31">
        <f t="shared" si="4"/>
        <v>1.1070408136616972E-2</v>
      </c>
      <c r="BA23" s="5">
        <v>0.79473063431099544</v>
      </c>
      <c r="BB23" s="33"/>
      <c r="BC23" s="33"/>
      <c r="BD23" s="33"/>
      <c r="BE23" s="33"/>
      <c r="BF23" s="31"/>
      <c r="BG23" s="31"/>
      <c r="BH23" s="31"/>
      <c r="BI23" s="31"/>
      <c r="BJ23" s="31"/>
      <c r="BK23" s="31"/>
      <c r="BL23" s="34"/>
      <c r="BM23" s="34"/>
      <c r="BN23" s="34"/>
      <c r="BO23" s="34"/>
    </row>
    <row r="24" spans="1:67" x14ac:dyDescent="0.25">
      <c r="A24" t="s">
        <v>63</v>
      </c>
      <c r="B24" t="s">
        <v>294</v>
      </c>
      <c r="G24">
        <v>3</v>
      </c>
      <c r="H24">
        <v>3</v>
      </c>
      <c r="I24" s="4">
        <v>33.140380880000002</v>
      </c>
      <c r="J24" s="32">
        <v>372.5006894</v>
      </c>
      <c r="K24" s="4">
        <v>17.094599710000001</v>
      </c>
      <c r="L24" s="32">
        <v>104.9070445</v>
      </c>
      <c r="M24" s="4">
        <v>4.1780894959955894</v>
      </c>
      <c r="N24" s="5">
        <v>0.62492098686798314</v>
      </c>
      <c r="O24" s="5">
        <v>8.7617030153356659E-2</v>
      </c>
      <c r="P24" s="5">
        <v>3.5358629651359511E-2</v>
      </c>
      <c r="Q24" s="5">
        <v>0.72744568787552855</v>
      </c>
      <c r="R24" s="5">
        <v>0.83206129399999995</v>
      </c>
      <c r="S24" s="3">
        <v>261.83344779999999</v>
      </c>
      <c r="T24" s="4">
        <v>13.203215941526899</v>
      </c>
      <c r="U24" s="4">
        <v>28.586880473297356</v>
      </c>
      <c r="V24" s="5">
        <v>3.4537813583891666</v>
      </c>
      <c r="W24" s="4">
        <v>14.268200587239171</v>
      </c>
      <c r="X24" s="5">
        <v>3.2444911572109834</v>
      </c>
      <c r="Y24" s="5">
        <v>0.83791286378037577</v>
      </c>
      <c r="Z24" s="5">
        <v>3.0633882636694905</v>
      </c>
      <c r="AA24" s="5">
        <v>0.52108763612047504</v>
      </c>
      <c r="AB24" s="5">
        <v>3.2535180154543566</v>
      </c>
      <c r="AC24" s="31">
        <v>0.6900090496161676</v>
      </c>
      <c r="AD24" s="5">
        <v>1.8678121141391493</v>
      </c>
      <c r="AE24" s="31">
        <v>0.29772261341641365</v>
      </c>
      <c r="AF24" s="5">
        <v>1.8649028519534281</v>
      </c>
      <c r="AG24" s="31">
        <v>0.27250484277395481</v>
      </c>
      <c r="AH24" s="5">
        <v>2.9824562954942406</v>
      </c>
      <c r="AI24" s="5">
        <v>0.33189224589959909</v>
      </c>
      <c r="AJ24" s="5">
        <v>0.13833320990742246</v>
      </c>
      <c r="AK24" s="4">
        <v>6.5034130149999996</v>
      </c>
      <c r="AL24" s="5">
        <v>3.7159118250000001</v>
      </c>
      <c r="AM24" s="5">
        <v>1.03640168</v>
      </c>
      <c r="AN24" s="4">
        <v>28.097004099999999</v>
      </c>
      <c r="AO24" s="32">
        <v>182.97954730000001</v>
      </c>
      <c r="AP24" s="4">
        <v>194.03099900000001</v>
      </c>
      <c r="AQ24" s="4">
        <v>28.2442095</v>
      </c>
      <c r="AR24" s="4">
        <v>84.392282109999996</v>
      </c>
      <c r="AS24" s="4">
        <v>232.20496499999999</v>
      </c>
      <c r="AT24" s="4">
        <v>64.0126992</v>
      </c>
      <c r="AU24" s="4">
        <v>16.724009219999999</v>
      </c>
      <c r="AV24" s="31">
        <f t="shared" si="0"/>
        <v>7.079841144377542</v>
      </c>
      <c r="AW24" s="31">
        <f t="shared" si="1"/>
        <v>0.74524643625026776</v>
      </c>
      <c r="AX24" s="31">
        <f t="shared" si="2"/>
        <v>8.8967300794477414E-2</v>
      </c>
      <c r="AY24" s="31">
        <f t="shared" si="3"/>
        <v>0.22739315566622384</v>
      </c>
      <c r="AZ24" s="31">
        <f t="shared" si="4"/>
        <v>1.1369657783311192E-2</v>
      </c>
      <c r="BA24" s="5">
        <v>0.81016511587761542</v>
      </c>
      <c r="BB24" s="33">
        <v>0.70479102961555984</v>
      </c>
      <c r="BC24" s="33">
        <v>1.1181860638790064E-5</v>
      </c>
      <c r="BD24" s="33">
        <v>0.51273537452093121</v>
      </c>
      <c r="BE24" s="33">
        <v>1.7810537372063379E-5</v>
      </c>
      <c r="BF24" s="31">
        <v>18.829452920490493</v>
      </c>
      <c r="BG24" s="31">
        <v>2.9818890481174867E-3</v>
      </c>
      <c r="BH24" s="31">
        <v>15.625830313328224</v>
      </c>
      <c r="BI24" s="31">
        <v>4.3138032127649512E-3</v>
      </c>
      <c r="BJ24" s="31">
        <v>38.731458940353249</v>
      </c>
      <c r="BK24" s="31">
        <v>9.2039734106005161E-3</v>
      </c>
      <c r="BL24" s="34">
        <v>0.82986493869754385</v>
      </c>
      <c r="BM24" s="34">
        <v>1.1924620654451218E-4</v>
      </c>
      <c r="BN24" s="34">
        <v>2.056960843824942</v>
      </c>
      <c r="BO24" s="34">
        <v>2.0777756681136477E-4</v>
      </c>
    </row>
    <row r="25" spans="1:67" x14ac:dyDescent="0.25">
      <c r="A25" t="s">
        <v>64</v>
      </c>
      <c r="B25" t="s">
        <v>288</v>
      </c>
      <c r="C25">
        <v>40.5</v>
      </c>
      <c r="D25">
        <v>4.5</v>
      </c>
      <c r="G25">
        <v>3</v>
      </c>
      <c r="H25">
        <v>3</v>
      </c>
      <c r="I25" s="4">
        <v>51.066132760000002</v>
      </c>
      <c r="J25" s="32">
        <v>276.12594769999998</v>
      </c>
      <c r="K25" s="4">
        <v>19.969381429999999</v>
      </c>
      <c r="L25" s="32">
        <v>122.5797414</v>
      </c>
      <c r="M25" s="4">
        <v>5.4569627679083688</v>
      </c>
      <c r="N25" s="5">
        <v>0.92899392750118392</v>
      </c>
      <c r="O25" s="5">
        <v>0.10236948973917183</v>
      </c>
      <c r="P25" s="5">
        <v>4.0257031179483538E-2</v>
      </c>
      <c r="Q25" s="5">
        <v>1.0157635565028436</v>
      </c>
      <c r="R25" s="5">
        <v>2.9537167530000001</v>
      </c>
      <c r="S25" s="3">
        <v>318.65491270000001</v>
      </c>
      <c r="T25" s="4">
        <v>15.452854234428679</v>
      </c>
      <c r="U25" s="4">
        <v>33.488714595533196</v>
      </c>
      <c r="V25" s="5">
        <v>4.0034717470178371</v>
      </c>
      <c r="W25" s="4">
        <v>16.919723053756112</v>
      </c>
      <c r="X25" s="5">
        <v>3.7505571562257303</v>
      </c>
      <c r="Y25" s="5">
        <v>0.97018262136336542</v>
      </c>
      <c r="Z25" s="5">
        <v>3.5462565297374273</v>
      </c>
      <c r="AA25" s="5">
        <v>0.59822655857040496</v>
      </c>
      <c r="AB25" s="5">
        <v>3.8317045274056971</v>
      </c>
      <c r="AC25" s="31">
        <v>0.8057364400202266</v>
      </c>
      <c r="AD25" s="5">
        <v>2.2236337837730438</v>
      </c>
      <c r="AE25" s="31">
        <v>0.34938914750187944</v>
      </c>
      <c r="AF25" s="5">
        <v>2.1855226611348488</v>
      </c>
      <c r="AG25" s="31">
        <v>0.31823100930852155</v>
      </c>
      <c r="AH25" s="5">
        <v>3.4508305823617578</v>
      </c>
      <c r="AI25" s="5">
        <v>0.42551777944603014</v>
      </c>
      <c r="AJ25" s="5">
        <v>0.31447319792672168</v>
      </c>
      <c r="AK25" s="4">
        <v>9.2722303270000008</v>
      </c>
      <c r="AL25" s="5">
        <v>5.7561510269999996</v>
      </c>
      <c r="AM25" s="5">
        <v>1.3012381</v>
      </c>
      <c r="AN25" s="4">
        <v>27.05622838</v>
      </c>
      <c r="AO25" s="32">
        <v>178.21217669999999</v>
      </c>
      <c r="AP25" s="4">
        <v>125.75223769999999</v>
      </c>
      <c r="AQ25" s="4">
        <v>23.724732459999998</v>
      </c>
      <c r="AR25" s="4">
        <v>28.253216720000001</v>
      </c>
      <c r="AS25" s="4">
        <v>35.565126429999999</v>
      </c>
      <c r="AT25" s="4">
        <v>69.786416299999999</v>
      </c>
      <c r="AU25" s="4">
        <v>24.69506857</v>
      </c>
      <c r="AV25" s="31">
        <f t="shared" si="0"/>
        <v>7.0705531949985225</v>
      </c>
      <c r="AW25" s="31">
        <f t="shared" si="1"/>
        <v>0.74426875736826581</v>
      </c>
      <c r="AX25" s="31">
        <f t="shared" si="2"/>
        <v>0.18493782705086939</v>
      </c>
      <c r="AY25" s="31">
        <f t="shared" si="3"/>
        <v>0.22166776278250733</v>
      </c>
      <c r="AZ25" s="31">
        <f t="shared" si="4"/>
        <v>1.1083388139125367E-2</v>
      </c>
      <c r="BA25" s="5">
        <v>0.81090415115253089</v>
      </c>
      <c r="BB25" s="33"/>
      <c r="BC25" s="33"/>
      <c r="BD25" s="33"/>
      <c r="BE25" s="33"/>
      <c r="BF25" s="31"/>
      <c r="BG25" s="31"/>
      <c r="BH25" s="31"/>
      <c r="BI25" s="31"/>
      <c r="BJ25" s="31"/>
      <c r="BK25" s="31"/>
      <c r="BL25" s="34"/>
      <c r="BM25" s="34"/>
      <c r="BN25" s="34"/>
      <c r="BO25" s="34"/>
    </row>
    <row r="26" spans="1:67" x14ac:dyDescent="0.25">
      <c r="A26" t="s">
        <v>69</v>
      </c>
      <c r="B26" t="s">
        <v>289</v>
      </c>
      <c r="C26">
        <v>94</v>
      </c>
      <c r="D26">
        <v>2</v>
      </c>
      <c r="G26">
        <v>4</v>
      </c>
      <c r="H26">
        <v>4</v>
      </c>
      <c r="I26" s="4">
        <v>68.422326266773965</v>
      </c>
      <c r="J26" s="4">
        <v>269.57429146472452</v>
      </c>
      <c r="K26" s="4">
        <v>22.490995386967519</v>
      </c>
      <c r="L26" s="4">
        <v>154.15983849850542</v>
      </c>
      <c r="M26" s="4">
        <v>6.3954807314169368</v>
      </c>
      <c r="N26" s="5">
        <v>0.94212064673426321</v>
      </c>
      <c r="O26" s="5">
        <v>0.10936982193880743</v>
      </c>
      <c r="P26" s="5">
        <v>3.8189535488061262E-2</v>
      </c>
      <c r="Q26" s="5">
        <v>1.0424680450199457</v>
      </c>
      <c r="R26" s="5">
        <v>4.1454606616386549</v>
      </c>
      <c r="S26" s="3">
        <v>390.49695696118624</v>
      </c>
      <c r="T26" s="4">
        <v>19.383255987991209</v>
      </c>
      <c r="U26" s="4">
        <v>42.096465876999545</v>
      </c>
      <c r="V26" s="5">
        <v>4.8816687531756546</v>
      </c>
      <c r="W26" s="4">
        <v>19.375002058988269</v>
      </c>
      <c r="X26" s="5">
        <v>4.6873771905301647</v>
      </c>
      <c r="Y26" s="5">
        <v>1.1285632897493598</v>
      </c>
      <c r="Z26" s="5">
        <v>4.1795916657744447</v>
      </c>
      <c r="AA26" s="5">
        <v>0.65021064197479617</v>
      </c>
      <c r="AB26" s="5">
        <v>4.2334525019467533</v>
      </c>
      <c r="AC26" s="31">
        <v>0.84712267163669908</v>
      </c>
      <c r="AD26" s="5">
        <v>2.4676440997269888</v>
      </c>
      <c r="AE26" s="31">
        <v>0.38524527433546712</v>
      </c>
      <c r="AF26" s="5">
        <v>2.3012072721200307</v>
      </c>
      <c r="AG26" s="31">
        <v>0.36617140734078568</v>
      </c>
      <c r="AH26" s="5">
        <v>4.2676969644993212</v>
      </c>
      <c r="AI26" s="5">
        <v>0.50467823945854573</v>
      </c>
      <c r="AJ26" s="5">
        <v>0.42213553561047051</v>
      </c>
      <c r="AK26" s="4">
        <v>9.1955495336094017</v>
      </c>
      <c r="AL26" s="4">
        <v>7.7971289594421389</v>
      </c>
      <c r="AM26" s="4">
        <v>1.8417972294437293</v>
      </c>
      <c r="AN26" s="4">
        <v>22.656084631054846</v>
      </c>
      <c r="AO26" s="4">
        <v>159.24780291949548</v>
      </c>
      <c r="AP26" s="4">
        <v>37.483183307555585</v>
      </c>
      <c r="AQ26" s="4">
        <v>18.111825056949638</v>
      </c>
      <c r="AR26" s="4">
        <v>9.6938534852624816</v>
      </c>
      <c r="AS26" s="4">
        <v>12.374600989489801</v>
      </c>
      <c r="AT26" s="4">
        <v>55.504773449236765</v>
      </c>
      <c r="AU26" s="4">
        <v>18.026207257881733</v>
      </c>
      <c r="AV26" s="31">
        <f t="shared" si="0"/>
        <v>8.4230813203254034</v>
      </c>
      <c r="AW26" s="31">
        <f t="shared" si="1"/>
        <v>0.88664013898162253</v>
      </c>
      <c r="AX26" s="31">
        <f t="shared" si="2"/>
        <v>0.25381621479927902</v>
      </c>
      <c r="AY26" s="31">
        <f t="shared" si="3"/>
        <v>0.24192911960779073</v>
      </c>
      <c r="AZ26" s="31">
        <f t="shared" si="4"/>
        <v>1.2096455980389538E-2</v>
      </c>
      <c r="BA26" s="5">
        <v>0.77721834328611772</v>
      </c>
      <c r="BB26" s="33"/>
      <c r="BC26" s="33"/>
      <c r="BD26" s="33"/>
      <c r="BE26" s="33"/>
      <c r="BF26" s="31"/>
      <c r="BG26" s="31"/>
      <c r="BH26" s="31"/>
      <c r="BI26" s="31"/>
      <c r="BJ26" s="31"/>
      <c r="BK26" s="31"/>
      <c r="BL26" s="34"/>
      <c r="BM26" s="34"/>
      <c r="BN26" s="34"/>
      <c r="BO26" s="34"/>
    </row>
    <row r="27" spans="1:67" x14ac:dyDescent="0.25">
      <c r="A27" t="s">
        <v>70</v>
      </c>
      <c r="B27" t="s">
        <v>291</v>
      </c>
      <c r="C27">
        <v>217</v>
      </c>
      <c r="D27">
        <v>3</v>
      </c>
      <c r="E27">
        <v>217.7</v>
      </c>
      <c r="F27">
        <v>4.4000000000000004</v>
      </c>
      <c r="G27">
        <v>3</v>
      </c>
      <c r="H27">
        <v>3</v>
      </c>
      <c r="I27" s="4">
        <v>32.51990112</v>
      </c>
      <c r="J27" s="32">
        <v>288.2696876</v>
      </c>
      <c r="K27" s="4">
        <v>18.81760878</v>
      </c>
      <c r="L27" s="32">
        <v>91.184801719999996</v>
      </c>
      <c r="M27" s="4">
        <v>3.1590224618054084</v>
      </c>
      <c r="N27" s="5">
        <v>0.57818508717571038</v>
      </c>
      <c r="O27" s="5">
        <v>7.7100123020538244E-2</v>
      </c>
      <c r="P27" s="5">
        <v>3.4903162287452057E-2</v>
      </c>
      <c r="Q27" s="5">
        <v>0.62521222429022061</v>
      </c>
      <c r="R27" s="5">
        <v>0.84686212000000005</v>
      </c>
      <c r="S27" s="3">
        <v>284.0068895</v>
      </c>
      <c r="T27" s="4">
        <v>9.9344556086769344</v>
      </c>
      <c r="U27" s="4">
        <v>21.242305955559683</v>
      </c>
      <c r="V27" s="5">
        <v>2.6522154645080649</v>
      </c>
      <c r="W27" s="4">
        <v>11.524122649945356</v>
      </c>
      <c r="X27" s="5">
        <v>2.8539042288054386</v>
      </c>
      <c r="Y27" s="5">
        <v>0.76570456075158688</v>
      </c>
      <c r="Z27" s="5">
        <v>2.8729022241669711</v>
      </c>
      <c r="AA27" s="5">
        <v>0.50699967036455484</v>
      </c>
      <c r="AB27" s="5">
        <v>3.3418874298864876</v>
      </c>
      <c r="AC27" s="31">
        <v>0.72606406958398695</v>
      </c>
      <c r="AD27" s="5">
        <v>2.0710940811761502</v>
      </c>
      <c r="AE27" s="31">
        <v>0.33782911643338936</v>
      </c>
      <c r="AF27" s="5">
        <v>2.0752783399775407</v>
      </c>
      <c r="AG27" s="31">
        <v>0.31335902101316709</v>
      </c>
      <c r="AH27" s="5">
        <v>2.685109008077859</v>
      </c>
      <c r="AI27" s="5">
        <v>0.25345013570007691</v>
      </c>
      <c r="AJ27" s="5">
        <v>0.18226975491089065</v>
      </c>
      <c r="AK27" s="4">
        <v>5.4768022070000004</v>
      </c>
      <c r="AL27" s="5">
        <v>3.4464944719999999</v>
      </c>
      <c r="AM27" s="5">
        <v>0.99365043099999995</v>
      </c>
      <c r="AN27" s="4">
        <v>25.208584779999999</v>
      </c>
      <c r="AO27" s="32">
        <v>176.85071070000001</v>
      </c>
      <c r="AP27" s="4">
        <v>111.3795794</v>
      </c>
      <c r="AQ27" s="4">
        <v>24.776493120000001</v>
      </c>
      <c r="AR27" s="4">
        <v>30.280801790000002</v>
      </c>
      <c r="AS27" s="4">
        <v>59.841884759999999</v>
      </c>
      <c r="AT27" s="4">
        <v>69.601785919999998</v>
      </c>
      <c r="AU27" s="4">
        <v>32.31882366</v>
      </c>
      <c r="AV27" s="31">
        <f t="shared" si="0"/>
        <v>4.7870473166430525</v>
      </c>
      <c r="AW27" s="31">
        <f t="shared" si="1"/>
        <v>0.50389971754137441</v>
      </c>
      <c r="AX27" s="31">
        <f t="shared" si="2"/>
        <v>0.11281068568376247</v>
      </c>
      <c r="AY27" s="31">
        <f t="shared" si="3"/>
        <v>0.24764611723556854</v>
      </c>
      <c r="AZ27" s="31">
        <f t="shared" si="4"/>
        <v>1.2382305861778428E-2</v>
      </c>
      <c r="BA27" s="5">
        <v>0.81513607647779862</v>
      </c>
      <c r="BB27" s="33">
        <v>0.70472316254819356</v>
      </c>
      <c r="BC27" s="33">
        <v>1.0991272784094184E-5</v>
      </c>
      <c r="BD27" s="33">
        <v>0.51286004711469746</v>
      </c>
      <c r="BE27" s="33">
        <v>2.2055082432315149E-5</v>
      </c>
      <c r="BF27" s="31">
        <v>18.82365202455242</v>
      </c>
      <c r="BG27" s="31">
        <v>3.0507837166418332E-3</v>
      </c>
      <c r="BH27" s="31">
        <v>15.622754879139697</v>
      </c>
      <c r="BI27" s="31">
        <v>4.3490264795814967E-3</v>
      </c>
      <c r="BJ27" s="31">
        <v>38.716456988926822</v>
      </c>
      <c r="BK27" s="31">
        <v>9.3107724973180098E-3</v>
      </c>
      <c r="BL27" s="34">
        <v>0.8299572965222074</v>
      </c>
      <c r="BM27" s="34">
        <v>1.1925269888934532E-4</v>
      </c>
      <c r="BN27" s="34">
        <v>2.0567977653852458</v>
      </c>
      <c r="BO27" s="34">
        <v>2.0788103294880819E-4</v>
      </c>
    </row>
    <row r="28" spans="1:67" x14ac:dyDescent="0.25">
      <c r="A28" t="s">
        <v>72</v>
      </c>
      <c r="B28" t="s">
        <v>295</v>
      </c>
      <c r="C28">
        <v>224.5</v>
      </c>
      <c r="D28">
        <v>4.5</v>
      </c>
      <c r="E28">
        <v>223.3</v>
      </c>
      <c r="F28">
        <v>5.6</v>
      </c>
      <c r="G28">
        <v>2</v>
      </c>
      <c r="H28">
        <v>2</v>
      </c>
      <c r="I28" s="4">
        <v>22.318113220000001</v>
      </c>
      <c r="J28" s="32">
        <v>275.28175620000002</v>
      </c>
      <c r="K28" s="4">
        <v>19.296863129999998</v>
      </c>
      <c r="L28" s="32">
        <v>81.615810319999994</v>
      </c>
      <c r="M28" s="4">
        <v>2.8863600859933189</v>
      </c>
      <c r="N28" s="5">
        <v>0.46961378207730131</v>
      </c>
      <c r="O28" s="5">
        <v>7.9927372608511432E-2</v>
      </c>
      <c r="P28" s="5">
        <v>4.0086703775139149E-2</v>
      </c>
      <c r="Q28" s="5">
        <v>0.59396919792230185</v>
      </c>
      <c r="R28" s="5">
        <v>0.53585604200000003</v>
      </c>
      <c r="S28" s="3">
        <v>247.51153009999999</v>
      </c>
      <c r="T28" s="4">
        <v>9.2129463994099474</v>
      </c>
      <c r="U28" s="4">
        <v>19.460684232512275</v>
      </c>
      <c r="V28" s="5">
        <v>2.5897485614937823</v>
      </c>
      <c r="W28" s="4">
        <v>11.723181821890446</v>
      </c>
      <c r="X28" s="5">
        <v>2.9804845617069966</v>
      </c>
      <c r="Y28" s="5">
        <v>0.85737571392765877</v>
      </c>
      <c r="Z28" s="5">
        <v>2.9545789889262037</v>
      </c>
      <c r="AA28" s="5">
        <v>0.51788896346952773</v>
      </c>
      <c r="AB28" s="5">
        <v>3.4428293836795052</v>
      </c>
      <c r="AC28" s="31">
        <v>0.72992303556761662</v>
      </c>
      <c r="AD28" s="5">
        <v>2.1032724371728628</v>
      </c>
      <c r="AE28" s="31">
        <v>0.33527568847179701</v>
      </c>
      <c r="AF28" s="5">
        <v>2.0681074036063882</v>
      </c>
      <c r="AG28" s="31">
        <v>0.30591573811512496</v>
      </c>
      <c r="AH28" s="5">
        <v>2.3605134241571877</v>
      </c>
      <c r="AI28" s="5">
        <v>0.21494197911736923</v>
      </c>
      <c r="AJ28" s="5">
        <v>0.12691563016066906</v>
      </c>
      <c r="AK28" s="4">
        <v>5.6271160990000002</v>
      </c>
      <c r="AL28" s="5">
        <v>2.7790020609999999</v>
      </c>
      <c r="AM28" s="5">
        <v>0.651880554</v>
      </c>
      <c r="AN28" s="4">
        <v>22.97607562</v>
      </c>
      <c r="AO28" s="32">
        <v>193.22425329999999</v>
      </c>
      <c r="AP28" s="4">
        <v>26.57426942</v>
      </c>
      <c r="AQ28" s="4">
        <v>22.533257509999999</v>
      </c>
      <c r="AR28" s="4">
        <v>16.0384612</v>
      </c>
      <c r="AS28" s="4">
        <v>33.290169550000002</v>
      </c>
      <c r="AT28" s="4">
        <v>77.506579579999993</v>
      </c>
      <c r="AU28" s="4">
        <v>17.620502210000001</v>
      </c>
      <c r="AV28" s="31">
        <f t="shared" si="0"/>
        <v>4.4547717315572255</v>
      </c>
      <c r="AW28" s="31">
        <f t="shared" si="1"/>
        <v>0.46892334016391857</v>
      </c>
      <c r="AX28" s="31">
        <f t="shared" si="2"/>
        <v>8.1073709816735035E-2</v>
      </c>
      <c r="AY28" s="31">
        <f t="shared" si="3"/>
        <v>0.25423853412745007</v>
      </c>
      <c r="AZ28" s="31">
        <f t="shared" si="4"/>
        <v>1.2711926706372504E-2</v>
      </c>
      <c r="BA28" s="5">
        <v>0.88070190897376421</v>
      </c>
      <c r="BB28" s="33">
        <v>0.70504265253944898</v>
      </c>
      <c r="BC28" s="33">
        <v>1.091893311859122E-5</v>
      </c>
      <c r="BD28" s="33">
        <v>0.51282869997656222</v>
      </c>
      <c r="BE28" s="33">
        <v>1.8720585669193248E-5</v>
      </c>
      <c r="BF28" s="31">
        <v>18.828960621255835</v>
      </c>
      <c r="BG28" s="31">
        <v>2.9801618021003244E-3</v>
      </c>
      <c r="BH28" s="31">
        <v>15.625741048907434</v>
      </c>
      <c r="BI28" s="31">
        <v>4.3103329875026188E-3</v>
      </c>
      <c r="BJ28" s="31">
        <v>38.718882633960241</v>
      </c>
      <c r="BK28" s="31">
        <v>9.1848176298240155E-3</v>
      </c>
      <c r="BL28" s="34">
        <v>0.82988189540584323</v>
      </c>
      <c r="BM28" s="34">
        <v>1.1920322697591528E-4</v>
      </c>
      <c r="BN28" s="34">
        <v>2.0563467014969441</v>
      </c>
      <c r="BO28" s="34">
        <v>2.0711759457810912E-4</v>
      </c>
    </row>
    <row r="29" spans="1:67" x14ac:dyDescent="0.25">
      <c r="A29" t="s">
        <v>77</v>
      </c>
      <c r="B29" t="s">
        <v>296</v>
      </c>
      <c r="C29">
        <v>512</v>
      </c>
      <c r="D29">
        <v>59</v>
      </c>
      <c r="G29">
        <v>6</v>
      </c>
      <c r="H29">
        <v>6</v>
      </c>
      <c r="I29" s="4">
        <v>25.173675790000001</v>
      </c>
      <c r="J29" s="32">
        <v>305.79753030000001</v>
      </c>
      <c r="K29" s="4">
        <v>18.600071539999998</v>
      </c>
      <c r="L29" s="32">
        <v>89.491979869999994</v>
      </c>
      <c r="M29" s="4">
        <v>2.9564362360000001</v>
      </c>
      <c r="N29" s="5">
        <v>0.67671417300000003</v>
      </c>
      <c r="O29" s="5">
        <v>7.8123978999999996E-2</v>
      </c>
      <c r="P29" s="5">
        <v>2.7155060000000002E-2</v>
      </c>
      <c r="Q29" s="5">
        <v>0.78578743600000001</v>
      </c>
      <c r="R29" s="5">
        <v>1.2696699389999999</v>
      </c>
      <c r="S29" s="3">
        <v>195.72692670000001</v>
      </c>
      <c r="T29" s="4">
        <v>9.6878529750000002</v>
      </c>
      <c r="U29" s="4">
        <v>21.525638659999998</v>
      </c>
      <c r="V29" s="5">
        <v>2.6700866959999998</v>
      </c>
      <c r="W29" s="4">
        <v>11.212388109999999</v>
      </c>
      <c r="X29" s="5">
        <v>2.6886601109999999</v>
      </c>
      <c r="Y29" s="5">
        <v>0.83265580100000003</v>
      </c>
      <c r="Z29" s="5">
        <v>2.8237598240000001</v>
      </c>
      <c r="AA29" s="5">
        <v>0.46887479599999998</v>
      </c>
      <c r="AB29" s="5">
        <v>3.0683127890000002</v>
      </c>
      <c r="AC29" s="31">
        <v>0.66747537800000001</v>
      </c>
      <c r="AD29" s="5">
        <v>1.893859586</v>
      </c>
      <c r="AE29" s="31">
        <v>0.30033461900000002</v>
      </c>
      <c r="AF29" s="5">
        <v>1.931222883</v>
      </c>
      <c r="AG29" s="31">
        <v>0.29280487300000002</v>
      </c>
      <c r="AH29" s="5">
        <v>2.473131387</v>
      </c>
      <c r="AI29" s="5">
        <v>0.23924885800000001</v>
      </c>
      <c r="AJ29" s="5">
        <v>0.15405811999999999</v>
      </c>
      <c r="AK29" s="4">
        <v>4.6652074480000003</v>
      </c>
      <c r="AL29" s="5">
        <v>3.3101878120000001</v>
      </c>
      <c r="AM29" s="5">
        <v>0.80029241299999998</v>
      </c>
      <c r="AN29" s="4">
        <v>28.734758660000001</v>
      </c>
      <c r="AO29" s="32">
        <v>210.07923690000001</v>
      </c>
      <c r="AP29" s="4">
        <v>89.482348079999994</v>
      </c>
      <c r="AQ29" s="4">
        <v>26.636047229999999</v>
      </c>
      <c r="AR29" s="4">
        <v>12.49668853</v>
      </c>
      <c r="AS29" s="4">
        <v>44.349200809999999</v>
      </c>
      <c r="AT29" s="4">
        <v>82.87557889</v>
      </c>
      <c r="AU29" s="4">
        <v>16.71107052</v>
      </c>
      <c r="AV29" s="31">
        <f t="shared" si="0"/>
        <v>5.0164344365838796</v>
      </c>
      <c r="AW29" s="31">
        <f t="shared" si="1"/>
        <v>0.52804573016672496</v>
      </c>
      <c r="AX29" s="31">
        <f t="shared" si="2"/>
        <v>8.2321383581167529E-2</v>
      </c>
      <c r="AY29" s="31">
        <f t="shared" si="3"/>
        <v>0.23979370715878653</v>
      </c>
      <c r="AZ29" s="31">
        <f t="shared" si="4"/>
        <v>1.1989685357939327E-2</v>
      </c>
      <c r="BA29" s="5">
        <v>0.92115493614277044</v>
      </c>
      <c r="BB29" s="33"/>
      <c r="BC29" s="33"/>
      <c r="BD29" s="33"/>
      <c r="BE29" s="33"/>
      <c r="BF29" s="31"/>
      <c r="BG29" s="31"/>
      <c r="BH29" s="31"/>
      <c r="BI29" s="31"/>
      <c r="BJ29" s="31"/>
      <c r="BK29" s="31"/>
      <c r="BL29" s="34"/>
      <c r="BM29" s="34"/>
      <c r="BN29" s="34"/>
      <c r="BO29" s="34"/>
    </row>
    <row r="30" spans="1:67" x14ac:dyDescent="0.25">
      <c r="A30" t="s">
        <v>82</v>
      </c>
      <c r="B30" t="s">
        <v>296</v>
      </c>
      <c r="C30">
        <v>512</v>
      </c>
      <c r="D30">
        <v>59</v>
      </c>
      <c r="G30">
        <v>4</v>
      </c>
      <c r="H30">
        <v>4</v>
      </c>
      <c r="I30" s="4">
        <v>20.375362736776541</v>
      </c>
      <c r="J30" s="4">
        <v>299.73711218100567</v>
      </c>
      <c r="K30" s="4">
        <v>18.076055385634085</v>
      </c>
      <c r="L30" s="4">
        <v>88.221984274105594</v>
      </c>
      <c r="M30" s="4">
        <v>2.7967803666312383</v>
      </c>
      <c r="N30" s="5">
        <v>0.52132255989800202</v>
      </c>
      <c r="O30" s="5">
        <v>0.13178981319519004</v>
      </c>
      <c r="P30" s="5">
        <v>3.4104951969847024E-2</v>
      </c>
      <c r="Q30" s="5">
        <v>0.3466398108796977</v>
      </c>
      <c r="R30" s="5">
        <v>1.1218961175482385</v>
      </c>
      <c r="S30" s="3">
        <v>206.05663440685643</v>
      </c>
      <c r="T30" s="4">
        <v>10.198041369693767</v>
      </c>
      <c r="U30" s="4">
        <v>22.207993767436569</v>
      </c>
      <c r="V30" s="5">
        <v>2.9348805063966252</v>
      </c>
      <c r="W30" s="4">
        <v>11.897506953690433</v>
      </c>
      <c r="X30" s="5">
        <v>3.1536015119907046</v>
      </c>
      <c r="Y30" s="5">
        <v>0.86285883341367509</v>
      </c>
      <c r="Z30" s="5">
        <v>2.8832477851108149</v>
      </c>
      <c r="AA30" s="5">
        <v>0.49047521244900344</v>
      </c>
      <c r="AB30" s="5">
        <v>3.1959221937115987</v>
      </c>
      <c r="AC30" s="31">
        <v>0.68877173333390052</v>
      </c>
      <c r="AD30" s="5">
        <v>2.0623872080253061</v>
      </c>
      <c r="AE30" s="31">
        <v>0.31698172280986409</v>
      </c>
      <c r="AF30" s="5">
        <v>1.9798219170133691</v>
      </c>
      <c r="AG30" s="31">
        <v>0.31630248906177238</v>
      </c>
      <c r="AH30" s="5">
        <v>2.542003228636037</v>
      </c>
      <c r="AI30" s="5">
        <v>0.23393475849462123</v>
      </c>
      <c r="AJ30" s="5">
        <v>0.18715841394781096</v>
      </c>
      <c r="AK30" s="4">
        <v>3.7517162805117592</v>
      </c>
      <c r="AL30" s="4">
        <v>3.8593444351862338</v>
      </c>
      <c r="AM30" s="4">
        <v>0.94975001609047549</v>
      </c>
      <c r="AN30" s="4">
        <v>30.372026810243469</v>
      </c>
      <c r="AO30" s="4">
        <v>207.52208838825831</v>
      </c>
      <c r="AP30" s="4">
        <v>90.739673970454845</v>
      </c>
      <c r="AQ30" s="4">
        <v>26.878765390615833</v>
      </c>
      <c r="AR30" s="4">
        <v>14.662103787633587</v>
      </c>
      <c r="AS30" s="4">
        <v>20.473022542073789</v>
      </c>
      <c r="AT30" s="4">
        <v>76.648417695407332</v>
      </c>
      <c r="AU30" s="4">
        <v>17.588628733968921</v>
      </c>
      <c r="AV30" s="31">
        <f t="shared" si="0"/>
        <v>5.1509892289089674</v>
      </c>
      <c r="AW30" s="31">
        <f t="shared" si="1"/>
        <v>0.5422093925167335</v>
      </c>
      <c r="AX30" s="31">
        <f t="shared" si="2"/>
        <v>6.7977443929172973E-2</v>
      </c>
      <c r="AY30" s="31">
        <f t="shared" si="3"/>
        <v>0.26506406125801873</v>
      </c>
      <c r="AZ30" s="31">
        <f t="shared" si="4"/>
        <v>1.3253203062900938E-2</v>
      </c>
      <c r="BA30" s="5">
        <v>0.87225679115483823</v>
      </c>
      <c r="BB30" s="33">
        <v>0.70476297186359693</v>
      </c>
      <c r="BC30" s="33">
        <v>1.1017626002817723E-5</v>
      </c>
      <c r="BD30" s="33">
        <v>0.51279915227007711</v>
      </c>
      <c r="BE30" s="33">
        <v>1.7121056127074394E-5</v>
      </c>
      <c r="BF30" s="31">
        <v>18.8193714210074</v>
      </c>
      <c r="BG30" s="31">
        <v>2.9761995858236506E-3</v>
      </c>
      <c r="BH30" s="31">
        <v>15.618745179005181</v>
      </c>
      <c r="BI30" s="31">
        <v>4.3079607651334093E-3</v>
      </c>
      <c r="BJ30" s="31">
        <v>38.706197199821702</v>
      </c>
      <c r="BK30" s="31">
        <v>9.1754882299354776E-3</v>
      </c>
      <c r="BL30" s="34">
        <v>0.82993301301810007</v>
      </c>
      <c r="BM30" s="34">
        <v>1.1916327472010071E-4</v>
      </c>
      <c r="BN30" s="34">
        <v>2.0567204275877149</v>
      </c>
      <c r="BO30" s="34">
        <v>2.0696895867951167E-4</v>
      </c>
    </row>
    <row r="31" spans="1:67" x14ac:dyDescent="0.25">
      <c r="A31" t="s">
        <v>85</v>
      </c>
      <c r="B31" t="s">
        <v>285</v>
      </c>
      <c r="C31">
        <v>99</v>
      </c>
      <c r="D31">
        <v>3</v>
      </c>
      <c r="E31">
        <v>98.9</v>
      </c>
      <c r="F31">
        <v>2.6</v>
      </c>
      <c r="G31">
        <v>3</v>
      </c>
      <c r="H31">
        <v>3</v>
      </c>
      <c r="I31" s="4">
        <v>69.622735230000004</v>
      </c>
      <c r="J31" s="32">
        <v>281.6687336</v>
      </c>
      <c r="K31" s="4">
        <v>27.08248451</v>
      </c>
      <c r="L31" s="32">
        <v>149.69421850000001</v>
      </c>
      <c r="M31" s="4">
        <v>7.3393165367537723</v>
      </c>
      <c r="N31" s="5">
        <v>0.63974087764131793</v>
      </c>
      <c r="O31" s="5">
        <v>0.11743438591444036</v>
      </c>
      <c r="P31" s="5">
        <v>4.8926975049326214E-2</v>
      </c>
      <c r="Q31" s="5">
        <v>1.3797082730493708</v>
      </c>
      <c r="R31" s="5">
        <v>2.0874571070000001</v>
      </c>
      <c r="S31" s="3">
        <v>443.97278440000002</v>
      </c>
      <c r="T31" s="4">
        <v>23.529718532116977</v>
      </c>
      <c r="U31" s="4">
        <v>45.60461567359782</v>
      </c>
      <c r="V31" s="5">
        <v>6.0853947376645436</v>
      </c>
      <c r="W31" s="4">
        <v>25.144421701385316</v>
      </c>
      <c r="X31" s="5">
        <v>5.3471414008705391</v>
      </c>
      <c r="Y31" s="5">
        <v>1.2372789185874224</v>
      </c>
      <c r="Z31" s="5">
        <v>5.1092948692755895</v>
      </c>
      <c r="AA31" s="5">
        <v>0.84190149964215122</v>
      </c>
      <c r="AB31" s="5">
        <v>5.139113717863073</v>
      </c>
      <c r="AC31" s="31">
        <v>1.0598767910444014</v>
      </c>
      <c r="AD31" s="5">
        <v>3.0158762795083893</v>
      </c>
      <c r="AE31" s="31">
        <v>0.46825086264198201</v>
      </c>
      <c r="AF31" s="5">
        <v>2.850973602550527</v>
      </c>
      <c r="AG31" s="31">
        <v>0.41709660602383125</v>
      </c>
      <c r="AH31" s="5">
        <v>4.5926580431766153</v>
      </c>
      <c r="AI31" s="5">
        <v>0.56542411961350481</v>
      </c>
      <c r="AJ31" s="5">
        <v>0.4199531705287074</v>
      </c>
      <c r="AK31" s="4">
        <v>10.578530430000001</v>
      </c>
      <c r="AL31" s="5">
        <v>5.0542220379999998</v>
      </c>
      <c r="AM31" s="5">
        <v>1.5845036619999999</v>
      </c>
      <c r="AN31" s="4">
        <v>22.237227740000002</v>
      </c>
      <c r="AO31" s="32">
        <v>172.75514200000001</v>
      </c>
      <c r="AP31" s="4">
        <v>23.140553969999999</v>
      </c>
      <c r="AQ31" s="4">
        <v>13.899452739999999</v>
      </c>
      <c r="AR31" s="4">
        <v>3.394755671</v>
      </c>
      <c r="AS31" s="4">
        <v>18.1408004</v>
      </c>
      <c r="AT31" s="4">
        <v>83.944189059999999</v>
      </c>
      <c r="AU31" s="4">
        <v>63.129781520000002</v>
      </c>
      <c r="AV31" s="31">
        <f t="shared" si="0"/>
        <v>8.2532221663037895</v>
      </c>
      <c r="AW31" s="31">
        <f t="shared" si="1"/>
        <v>0.86876022803197728</v>
      </c>
      <c r="AX31" s="31">
        <f t="shared" si="2"/>
        <v>0.2471794946501652</v>
      </c>
      <c r="AY31" s="31">
        <f t="shared" si="3"/>
        <v>0.21265716365932336</v>
      </c>
      <c r="AZ31" s="31">
        <f t="shared" si="4"/>
        <v>1.0632858182966168E-2</v>
      </c>
      <c r="BA31" s="5">
        <v>0.7215647288811291</v>
      </c>
      <c r="BB31" s="33">
        <v>0.70606342650437448</v>
      </c>
      <c r="BC31" s="33">
        <v>3.9914535135436995E-6</v>
      </c>
      <c r="BD31" s="33">
        <v>0.51266170308364956</v>
      </c>
      <c r="BE31" s="33">
        <v>4.4472422186408036E-5</v>
      </c>
      <c r="BF31" s="31">
        <v>18.861721895385699</v>
      </c>
      <c r="BG31" s="31">
        <v>8.4769620445721645E-4</v>
      </c>
      <c r="BH31" s="31">
        <v>15.638645612508778</v>
      </c>
      <c r="BI31" s="31">
        <v>9.0578041514500379E-4</v>
      </c>
      <c r="BJ31" s="31">
        <v>38.786348863027506</v>
      </c>
      <c r="BK31" s="31">
        <v>2.5582012257151926E-3</v>
      </c>
      <c r="BL31" s="34">
        <v>0.82912462518275065</v>
      </c>
      <c r="BM31" s="34">
        <v>2.159834208827623E-5</v>
      </c>
      <c r="BN31" s="34">
        <v>2.0563518743252658</v>
      </c>
      <c r="BO31" s="34">
        <v>6.0817814395173935E-5</v>
      </c>
    </row>
    <row r="32" spans="1:67" x14ac:dyDescent="0.25">
      <c r="A32" t="s">
        <v>86</v>
      </c>
      <c r="B32" t="s">
        <v>296</v>
      </c>
      <c r="C32">
        <v>512</v>
      </c>
      <c r="D32">
        <v>59</v>
      </c>
      <c r="G32">
        <v>4</v>
      </c>
      <c r="H32">
        <v>4</v>
      </c>
      <c r="I32" s="4">
        <v>22.270990575146257</v>
      </c>
      <c r="J32" s="4">
        <v>240.95538863760368</v>
      </c>
      <c r="K32" s="4">
        <v>19.985327675993819</v>
      </c>
      <c r="L32" s="4">
        <v>68.139878354231456</v>
      </c>
      <c r="M32" s="4">
        <v>2.5239442389285141</v>
      </c>
      <c r="N32" s="5">
        <v>0.519439396666322</v>
      </c>
      <c r="O32" s="5">
        <v>0.10561186617088389</v>
      </c>
      <c r="P32" s="5">
        <v>3.6730440563558481E-2</v>
      </c>
      <c r="Q32" s="5">
        <v>0.48459996577496089</v>
      </c>
      <c r="R32" s="5">
        <v>1.435076836860248</v>
      </c>
      <c r="S32" s="3">
        <v>211.67726163938141</v>
      </c>
      <c r="T32" s="4">
        <v>7.8866727316733556</v>
      </c>
      <c r="U32" s="4">
        <v>16.976047887045951</v>
      </c>
      <c r="V32" s="5">
        <v>2.3517208916517882</v>
      </c>
      <c r="W32" s="4">
        <v>10.44696646475156</v>
      </c>
      <c r="X32" s="5">
        <v>3.0161220362555392</v>
      </c>
      <c r="Y32" s="5">
        <v>0.84995128963588717</v>
      </c>
      <c r="Z32" s="5">
        <v>2.9119724298022742</v>
      </c>
      <c r="AA32" s="5">
        <v>0.51400351095556873</v>
      </c>
      <c r="AB32" s="5">
        <v>3.5575060160474168</v>
      </c>
      <c r="AC32" s="31">
        <v>0.76689509682658497</v>
      </c>
      <c r="AD32" s="5">
        <v>2.3194771808859072</v>
      </c>
      <c r="AE32" s="31">
        <v>0.35404735981179131</v>
      </c>
      <c r="AF32" s="5">
        <v>2.1663033970005054</v>
      </c>
      <c r="AG32" s="31">
        <v>0.33185092497621066</v>
      </c>
      <c r="AH32" s="5">
        <v>2.1393461493416042</v>
      </c>
      <c r="AI32" s="5">
        <v>0.22171951501371603</v>
      </c>
      <c r="AJ32" s="5">
        <v>0.24574046320176518</v>
      </c>
      <c r="AK32" s="4">
        <v>3.1736214311069042</v>
      </c>
      <c r="AL32" s="4">
        <v>2.7137317138403434</v>
      </c>
      <c r="AM32" s="4">
        <v>0.73887375654824761</v>
      </c>
      <c r="AN32" s="4">
        <v>32.434774017163541</v>
      </c>
      <c r="AO32" s="4">
        <v>232.1510595507614</v>
      </c>
      <c r="AP32" s="4">
        <v>159.01140665205801</v>
      </c>
      <c r="AQ32" s="4">
        <v>33.088706193067949</v>
      </c>
      <c r="AR32" s="4">
        <v>49.279873829553594</v>
      </c>
      <c r="AS32" s="4">
        <v>33.969461807674072</v>
      </c>
      <c r="AT32" s="4">
        <v>60.156267876030014</v>
      </c>
      <c r="AU32" s="4">
        <v>15.491856380011248</v>
      </c>
      <c r="AV32" s="31">
        <f t="shared" si="0"/>
        <v>3.6406131950830871</v>
      </c>
      <c r="AW32" s="31">
        <f t="shared" si="1"/>
        <v>0.38322244158769392</v>
      </c>
      <c r="AX32" s="31">
        <f t="shared" si="2"/>
        <v>9.2427858538751226E-2</v>
      </c>
      <c r="AY32" s="31">
        <f t="shared" si="3"/>
        <v>0.28870792745741486</v>
      </c>
      <c r="AZ32" s="31">
        <f t="shared" si="4"/>
        <v>1.4435396372870744E-2</v>
      </c>
      <c r="BA32" s="5">
        <v>0.87422848698078159</v>
      </c>
      <c r="BB32" s="33"/>
      <c r="BC32" s="33"/>
      <c r="BD32" s="33"/>
      <c r="BE32" s="33"/>
      <c r="BF32" s="31"/>
      <c r="BG32" s="31"/>
      <c r="BH32" s="31"/>
      <c r="BI32" s="31"/>
      <c r="BJ32" s="31"/>
      <c r="BK32" s="31"/>
      <c r="BL32" s="34"/>
      <c r="BM32" s="34"/>
      <c r="BN32" s="34"/>
      <c r="BO32" s="34"/>
    </row>
    <row r="33" spans="1:67" x14ac:dyDescent="0.25">
      <c r="A33" t="s">
        <v>88</v>
      </c>
      <c r="B33" t="s">
        <v>297</v>
      </c>
      <c r="C33">
        <v>266</v>
      </c>
      <c r="D33">
        <v>26</v>
      </c>
      <c r="G33">
        <v>4</v>
      </c>
      <c r="H33">
        <v>4</v>
      </c>
      <c r="I33" s="4">
        <v>35.767101747590004</v>
      </c>
      <c r="J33" s="4">
        <v>237.17637132613092</v>
      </c>
      <c r="K33" s="4">
        <v>14.63649992678577</v>
      </c>
      <c r="L33" s="4">
        <v>34.717346167141422</v>
      </c>
      <c r="M33" s="4">
        <v>2.9683257820990958</v>
      </c>
      <c r="N33" s="5">
        <v>0.57174851417689754</v>
      </c>
      <c r="O33" s="5">
        <v>6.7439651921471402E-2</v>
      </c>
      <c r="P33" s="5">
        <v>2.4629377700764423E-2</v>
      </c>
      <c r="Q33" s="5">
        <v>0.44373926444198997</v>
      </c>
      <c r="R33" s="5">
        <v>1.3955037649499307</v>
      </c>
      <c r="S33" s="3">
        <v>321.45906587538093</v>
      </c>
      <c r="T33" s="4">
        <v>11.174293162438479</v>
      </c>
      <c r="U33" s="4">
        <v>19.193402702322508</v>
      </c>
      <c r="V33" s="5">
        <v>2.8243487322513077</v>
      </c>
      <c r="W33" s="4">
        <v>11.474798512031088</v>
      </c>
      <c r="X33" s="5">
        <v>2.503614337774851</v>
      </c>
      <c r="Y33" s="5">
        <v>0.69647289027128523</v>
      </c>
      <c r="Z33" s="5">
        <v>2.5173272936258884</v>
      </c>
      <c r="AA33" s="5">
        <v>0.39327388302320326</v>
      </c>
      <c r="AB33" s="5">
        <v>2.460296328831864</v>
      </c>
      <c r="AC33" s="31">
        <v>0.51871391469972661</v>
      </c>
      <c r="AD33" s="5">
        <v>1.5108799018557955</v>
      </c>
      <c r="AE33" s="31">
        <v>0.22358297591219975</v>
      </c>
      <c r="AF33" s="5">
        <v>1.3537142933339441</v>
      </c>
      <c r="AG33" s="31">
        <v>0.20231896901305424</v>
      </c>
      <c r="AH33" s="5">
        <v>1.2618859890242231</v>
      </c>
      <c r="AI33" s="5">
        <v>0.2655871910649712</v>
      </c>
      <c r="AJ33" s="5">
        <v>8.5754749904216387E-2</v>
      </c>
      <c r="AK33" s="4">
        <v>6.5454148197575055</v>
      </c>
      <c r="AL33" s="4">
        <v>3.1954999432426647</v>
      </c>
      <c r="AM33" s="4">
        <v>0.91994890547555708</v>
      </c>
      <c r="AN33" s="4">
        <v>14.527417987631321</v>
      </c>
      <c r="AO33" s="4">
        <v>133.59760284398703</v>
      </c>
      <c r="AP33" s="4">
        <v>46.892350984903779</v>
      </c>
      <c r="AQ33" s="4">
        <v>14.892004406995202</v>
      </c>
      <c r="AR33" s="4">
        <v>23.496218984460505</v>
      </c>
      <c r="AS33" s="4">
        <v>19.74667750004577</v>
      </c>
      <c r="AT33" s="4">
        <v>46.669218286997292</v>
      </c>
      <c r="AU33" s="4">
        <v>16.057979733889265</v>
      </c>
      <c r="AV33" s="31">
        <f t="shared" si="0"/>
        <v>8.2545432352038581</v>
      </c>
      <c r="AW33" s="31">
        <f t="shared" si="1"/>
        <v>0.86889928791619653</v>
      </c>
      <c r="AX33" s="31">
        <f t="shared" si="2"/>
        <v>0.15080381552177563</v>
      </c>
      <c r="AY33" s="31">
        <f t="shared" si="3"/>
        <v>0.21818372977528655</v>
      </c>
      <c r="AZ33" s="31">
        <f t="shared" si="4"/>
        <v>1.0909186488764329E-2</v>
      </c>
      <c r="BA33" s="5">
        <v>0.84566753847530418</v>
      </c>
      <c r="BB33" s="33"/>
      <c r="BC33" s="33"/>
      <c r="BD33" s="33"/>
      <c r="BE33" s="33"/>
      <c r="BF33" s="31"/>
      <c r="BG33" s="31"/>
      <c r="BH33" s="31"/>
      <c r="BI33" s="31"/>
      <c r="BJ33" s="31"/>
      <c r="BK33" s="31"/>
      <c r="BL33" s="34"/>
      <c r="BM33" s="34"/>
      <c r="BN33" s="34"/>
      <c r="BO33" s="34"/>
    </row>
    <row r="34" spans="1:67" x14ac:dyDescent="0.25">
      <c r="A34" t="s">
        <v>89</v>
      </c>
      <c r="B34" t="s">
        <v>298</v>
      </c>
      <c r="C34">
        <v>316.5</v>
      </c>
      <c r="D34">
        <v>23.5</v>
      </c>
      <c r="E34">
        <v>303.8</v>
      </c>
      <c r="F34">
        <v>11.4</v>
      </c>
      <c r="G34">
        <v>4</v>
      </c>
      <c r="H34">
        <v>4</v>
      </c>
      <c r="I34" s="4">
        <v>32.717644601787775</v>
      </c>
      <c r="J34" s="4">
        <v>253.40436757289834</v>
      </c>
      <c r="K34" s="4">
        <v>14.704126386638695</v>
      </c>
      <c r="L34" s="4">
        <v>82.776332561517449</v>
      </c>
      <c r="M34" s="4">
        <v>2.7321620785279199</v>
      </c>
      <c r="N34" s="5">
        <v>0.41610838584709875</v>
      </c>
      <c r="O34" s="5">
        <v>8.8670462589126475E-2</v>
      </c>
      <c r="P34" s="5">
        <v>3.3984377134856594E-2</v>
      </c>
      <c r="Q34" s="5">
        <v>0.45050594656053511</v>
      </c>
      <c r="R34" s="5">
        <v>1.0255261242707121</v>
      </c>
      <c r="S34" s="3">
        <v>282.3573123191639</v>
      </c>
      <c r="T34" s="4">
        <v>8.7333168765922302</v>
      </c>
      <c r="U34" s="4">
        <v>17.837434647133183</v>
      </c>
      <c r="V34" s="5">
        <v>2.217385204348238</v>
      </c>
      <c r="W34" s="4">
        <v>9.4464712933514399</v>
      </c>
      <c r="X34" s="5">
        <v>2.3268965066237235</v>
      </c>
      <c r="Y34" s="5">
        <v>0.69033736400528634</v>
      </c>
      <c r="Z34" s="5">
        <v>2.3250083770255747</v>
      </c>
      <c r="AA34" s="5">
        <v>0.38834929197392337</v>
      </c>
      <c r="AB34" s="5">
        <v>2.5516425842334427</v>
      </c>
      <c r="AC34" s="31">
        <v>0.56580430976219298</v>
      </c>
      <c r="AD34" s="5">
        <v>1.6430285060781227</v>
      </c>
      <c r="AE34" s="31">
        <v>0.27025040622800589</v>
      </c>
      <c r="AF34" s="5">
        <v>1.6811210846356028</v>
      </c>
      <c r="AG34" s="31">
        <v>0.26159745004659785</v>
      </c>
      <c r="AH34" s="5">
        <v>2.3432901153815</v>
      </c>
      <c r="AI34" s="5">
        <v>0.23036753523570103</v>
      </c>
      <c r="AJ34" s="5">
        <v>0.19154636396657859</v>
      </c>
      <c r="AK34" s="4">
        <v>5.5328536618583151</v>
      </c>
      <c r="AL34" s="4">
        <v>3.1884523438311083</v>
      </c>
      <c r="AM34" s="4">
        <v>0.95806484253985447</v>
      </c>
      <c r="AN34" s="4">
        <v>21.175953843320784</v>
      </c>
      <c r="AO34" s="4">
        <v>160.12201943987594</v>
      </c>
      <c r="AP34" s="4">
        <v>66.489969506609725</v>
      </c>
      <c r="AQ34" s="4">
        <v>19.917179482284968</v>
      </c>
      <c r="AR34" s="4">
        <v>24.224512722261284</v>
      </c>
      <c r="AS34" s="4">
        <v>36.721001563505624</v>
      </c>
      <c r="AT34" s="4">
        <v>57.433842076674132</v>
      </c>
      <c r="AU34" s="4">
        <v>16.799900218537001</v>
      </c>
      <c r="AV34" s="31">
        <f t="shared" si="0"/>
        <v>5.1949362579586289</v>
      </c>
      <c r="AW34" s="31">
        <f t="shared" si="1"/>
        <v>0.54683539557459326</v>
      </c>
      <c r="AX34" s="31">
        <f t="shared" si="2"/>
        <v>0.12911239421465653</v>
      </c>
      <c r="AY34" s="31">
        <f t="shared" si="3"/>
        <v>0.24632441409750816</v>
      </c>
      <c r="AZ34" s="31">
        <f t="shared" si="4"/>
        <v>1.2316220704875409E-2</v>
      </c>
      <c r="BA34" s="5">
        <v>0.90471040712112916</v>
      </c>
      <c r="BB34" s="33">
        <v>0.70511786425656953</v>
      </c>
      <c r="BC34" s="33">
        <v>9.4227639565119568E-6</v>
      </c>
      <c r="BD34" s="33">
        <v>0.51277731871192855</v>
      </c>
      <c r="BE34" s="33">
        <v>9.357988356420859E-6</v>
      </c>
      <c r="BF34" s="31">
        <v>18.838240633169431</v>
      </c>
      <c r="BG34" s="31">
        <v>2.9942833350388178E-3</v>
      </c>
      <c r="BH34" s="31">
        <v>15.633195965244692</v>
      </c>
      <c r="BI34" s="31">
        <v>4.3204844983595571E-3</v>
      </c>
      <c r="BJ34" s="31">
        <v>38.747837561590167</v>
      </c>
      <c r="BK34" s="31">
        <v>9.2246858315866674E-3</v>
      </c>
      <c r="BL34" s="34">
        <v>0.82986881758315667</v>
      </c>
      <c r="BM34" s="34">
        <v>1.1923819093128664E-4</v>
      </c>
      <c r="BN34" s="34">
        <v>2.0568707417410788</v>
      </c>
      <c r="BO34" s="34">
        <v>2.0782694096676407E-4</v>
      </c>
    </row>
    <row r="35" spans="1:67" x14ac:dyDescent="0.25">
      <c r="A35" t="s">
        <v>91</v>
      </c>
      <c r="B35" t="s">
        <v>299</v>
      </c>
      <c r="C35">
        <v>140</v>
      </c>
      <c r="D35">
        <v>10</v>
      </c>
      <c r="E35">
        <v>155.4</v>
      </c>
      <c r="F35">
        <v>5.2</v>
      </c>
      <c r="G35">
        <v>3</v>
      </c>
      <c r="H35">
        <v>3</v>
      </c>
      <c r="I35" s="4">
        <v>50.344605540000003</v>
      </c>
      <c r="J35" s="32">
        <v>280.06671560000001</v>
      </c>
      <c r="K35" s="4">
        <v>23.432490340000001</v>
      </c>
      <c r="L35" s="32">
        <v>120.6195874</v>
      </c>
      <c r="M35" s="4">
        <v>5.1705321854622257</v>
      </c>
      <c r="N35" s="5">
        <v>0.81051738989436817</v>
      </c>
      <c r="O35" s="5">
        <v>0.10170886293636609</v>
      </c>
      <c r="P35" s="5">
        <v>3.6627440023900615E-2</v>
      </c>
      <c r="Q35" s="5">
        <v>0.98196013943797544</v>
      </c>
      <c r="R35" s="5">
        <v>1.749046624</v>
      </c>
      <c r="S35" s="3">
        <v>314.4707803</v>
      </c>
      <c r="T35" s="4">
        <v>15.802725821799555</v>
      </c>
      <c r="U35" s="4">
        <v>32.573750963151362</v>
      </c>
      <c r="V35" s="5">
        <v>4.2654247495183739</v>
      </c>
      <c r="W35" s="4">
        <v>18.00375860297785</v>
      </c>
      <c r="X35" s="5">
        <v>4.172611087215282</v>
      </c>
      <c r="Y35" s="5">
        <v>1.0536945913994333</v>
      </c>
      <c r="Z35" s="5">
        <v>4.0227233053812546</v>
      </c>
      <c r="AA35" s="5">
        <v>0.674876891793871</v>
      </c>
      <c r="AB35" s="5">
        <v>4.2990380452275172</v>
      </c>
      <c r="AC35" s="31">
        <v>0.88763623076295262</v>
      </c>
      <c r="AD35" s="5">
        <v>2.5216452811227938</v>
      </c>
      <c r="AE35" s="31">
        <v>0.39916311030660206</v>
      </c>
      <c r="AF35" s="5">
        <v>2.396334534775129</v>
      </c>
      <c r="AG35" s="31">
        <v>0.35189602987782692</v>
      </c>
      <c r="AH35" s="5">
        <v>3.5748438546016281</v>
      </c>
      <c r="AI35" s="5">
        <v>0.4162634058745473</v>
      </c>
      <c r="AJ35" s="5">
        <v>0.21908897898672761</v>
      </c>
      <c r="AK35" s="4">
        <v>8.7762654690000002</v>
      </c>
      <c r="AL35" s="5">
        <v>3.964547585</v>
      </c>
      <c r="AM35" s="5">
        <v>1.2048264740000001</v>
      </c>
      <c r="AN35" s="4">
        <v>27.723122480000001</v>
      </c>
      <c r="AO35" s="32">
        <v>207.46300550000001</v>
      </c>
      <c r="AP35" s="4">
        <v>26.446748459999998</v>
      </c>
      <c r="AQ35" s="4">
        <v>23.706490559999999</v>
      </c>
      <c r="AR35" s="4">
        <v>9.7372472220000006</v>
      </c>
      <c r="AS35" s="4">
        <v>10.59960306</v>
      </c>
      <c r="AT35" s="4">
        <v>72.769136270000004</v>
      </c>
      <c r="AU35" s="4">
        <v>102.7952717</v>
      </c>
      <c r="AV35" s="31">
        <f t="shared" ref="AV35:AV66" si="5">T35/AF35</f>
        <v>6.5945407840489496</v>
      </c>
      <c r="AW35" s="31">
        <f t="shared" ref="AW35:AW66" si="6">(T35*1.05)/(AF35*0.95)-AV35</f>
        <v>0.69416218779462735</v>
      </c>
      <c r="AX35" s="31">
        <f t="shared" ref="AX35:AX66" si="7">I35/J35</f>
        <v>0.17975933138696756</v>
      </c>
      <c r="AY35" s="31">
        <f t="shared" ref="AY35:AY66" si="8">X35/W35</f>
        <v>0.23176333227024748</v>
      </c>
      <c r="AZ35" s="31">
        <f t="shared" si="4"/>
        <v>1.1588166613512375E-2</v>
      </c>
      <c r="BA35" s="5">
        <v>0.78397049333534619</v>
      </c>
      <c r="BB35" s="33">
        <v>0.70551982976782746</v>
      </c>
      <c r="BC35" s="33">
        <v>1.1047978719842761E-5</v>
      </c>
      <c r="BD35" s="33">
        <v>0.51269406192333067</v>
      </c>
      <c r="BE35" s="33">
        <v>1.6647415625995133E-5</v>
      </c>
      <c r="BF35" s="31">
        <v>18.858525360687402</v>
      </c>
      <c r="BG35" s="31">
        <v>2.9813774917781311E-3</v>
      </c>
      <c r="BH35" s="31">
        <v>15.640000048961848</v>
      </c>
      <c r="BI35" s="31">
        <v>4.3143167370531558E-3</v>
      </c>
      <c r="BJ35" s="31">
        <v>38.778599195517401</v>
      </c>
      <c r="BK35" s="31">
        <v>9.2071458180989166E-3</v>
      </c>
      <c r="BL35" s="34">
        <v>0.82933698662750333</v>
      </c>
      <c r="BM35" s="34">
        <v>1.1923677262058796E-4</v>
      </c>
      <c r="BN35" s="34">
        <v>2.0562894959877704</v>
      </c>
      <c r="BO35" s="34">
        <v>2.0787956014835731E-4</v>
      </c>
    </row>
    <row r="36" spans="1:67" x14ac:dyDescent="0.25">
      <c r="A36" t="s">
        <v>96</v>
      </c>
      <c r="B36" t="s">
        <v>300</v>
      </c>
      <c r="C36">
        <v>192</v>
      </c>
      <c r="D36">
        <v>3</v>
      </c>
      <c r="G36">
        <v>4</v>
      </c>
      <c r="H36">
        <v>4</v>
      </c>
      <c r="I36" s="4">
        <v>48.55645166030407</v>
      </c>
      <c r="J36" s="4">
        <v>235.80062641840988</v>
      </c>
      <c r="K36" s="4">
        <v>20.224751203941388</v>
      </c>
      <c r="L36" s="4">
        <v>99.034696533281107</v>
      </c>
      <c r="M36" s="4">
        <v>4.0821219391137484</v>
      </c>
      <c r="N36" s="5">
        <v>0.53876864828402915</v>
      </c>
      <c r="O36" s="5">
        <v>0.10249053808618633</v>
      </c>
      <c r="P36" s="5">
        <v>3.1698486053584392E-2</v>
      </c>
      <c r="Q36" s="5">
        <v>0.69055630822111391</v>
      </c>
      <c r="R36" s="5">
        <v>1.7833517686162623</v>
      </c>
      <c r="S36" s="3">
        <v>324.99305304334388</v>
      </c>
      <c r="T36" s="4">
        <v>11.947032662978929</v>
      </c>
      <c r="U36" s="4">
        <v>25.092040776798417</v>
      </c>
      <c r="V36" s="5">
        <v>3.1688530400342216</v>
      </c>
      <c r="W36" s="4">
        <v>13.900522136277731</v>
      </c>
      <c r="X36" s="5">
        <v>3.5925267620897117</v>
      </c>
      <c r="Y36" s="5">
        <v>0.97059526319640599</v>
      </c>
      <c r="Z36" s="5">
        <v>3.3713755094451709</v>
      </c>
      <c r="AA36" s="5">
        <v>0.58170865751201595</v>
      </c>
      <c r="AB36" s="5">
        <v>3.7654156081374199</v>
      </c>
      <c r="AC36" s="31">
        <v>0.82793618404807345</v>
      </c>
      <c r="AD36" s="5">
        <v>2.4832976162227594</v>
      </c>
      <c r="AE36" s="31">
        <v>0.37540004651619502</v>
      </c>
      <c r="AF36" s="5">
        <v>2.5316620708537032</v>
      </c>
      <c r="AG36" s="31">
        <v>0.37957493618862098</v>
      </c>
      <c r="AH36" s="5">
        <v>3.2864624959909028</v>
      </c>
      <c r="AI36" s="5">
        <v>0.38435250155366441</v>
      </c>
      <c r="AJ36" s="5">
        <v>0.27333461749516291</v>
      </c>
      <c r="AK36" s="4">
        <v>6.7946910037674151</v>
      </c>
      <c r="AL36" s="4">
        <v>5.3013171727516744</v>
      </c>
      <c r="AM36" s="4">
        <v>1.5529672759169024</v>
      </c>
      <c r="AN36" s="4">
        <v>19.122555446976811</v>
      </c>
      <c r="AO36" s="4">
        <v>149.48158403673716</v>
      </c>
      <c r="AP36" s="4">
        <v>53.070364544754732</v>
      </c>
      <c r="AQ36" s="4">
        <v>18.582162072192759</v>
      </c>
      <c r="AR36" s="4">
        <v>13.980784447210914</v>
      </c>
      <c r="AS36" s="4">
        <v>28.480845913104059</v>
      </c>
      <c r="AT36" s="4">
        <v>51.596410225804654</v>
      </c>
      <c r="AU36" s="4">
        <v>16.168596873900107</v>
      </c>
      <c r="AV36" s="31">
        <f t="shared" si="5"/>
        <v>4.7190471431877414</v>
      </c>
      <c r="AW36" s="31">
        <f t="shared" si="6"/>
        <v>0.49674180454607786</v>
      </c>
      <c r="AX36" s="31">
        <f t="shared" si="7"/>
        <v>0.20592163980999958</v>
      </c>
      <c r="AY36" s="31">
        <f t="shared" si="8"/>
        <v>0.25844545455698364</v>
      </c>
      <c r="AZ36" s="31">
        <f t="shared" si="4"/>
        <v>1.2922272727849182E-2</v>
      </c>
      <c r="BA36" s="5">
        <v>0.8501265872065259</v>
      </c>
      <c r="BB36" s="33"/>
      <c r="BC36" s="33"/>
      <c r="BD36" s="33"/>
      <c r="BE36" s="33"/>
      <c r="BF36" s="31"/>
      <c r="BG36" s="31"/>
      <c r="BH36" s="31"/>
      <c r="BI36" s="31"/>
      <c r="BJ36" s="31"/>
      <c r="BK36" s="31"/>
      <c r="BL36" s="34"/>
      <c r="BM36" s="34"/>
      <c r="BN36" s="34"/>
      <c r="BO36" s="34"/>
    </row>
    <row r="37" spans="1:67" x14ac:dyDescent="0.25">
      <c r="A37" t="s">
        <v>97</v>
      </c>
      <c r="B37" t="s">
        <v>301</v>
      </c>
      <c r="C37">
        <v>117</v>
      </c>
      <c r="D37">
        <v>8</v>
      </c>
      <c r="G37">
        <v>4</v>
      </c>
      <c r="H37">
        <v>4</v>
      </c>
      <c r="I37" s="4">
        <v>35.778354607939796</v>
      </c>
      <c r="J37" s="4">
        <v>325.92837452993024</v>
      </c>
      <c r="K37" s="4">
        <v>18.5382681775157</v>
      </c>
      <c r="L37" s="4">
        <v>96.014064950575019</v>
      </c>
      <c r="M37" s="4">
        <v>4.1073474377251458</v>
      </c>
      <c r="N37" s="5">
        <v>0.64179749788175744</v>
      </c>
      <c r="O37" s="5">
        <v>0.10676129933717279</v>
      </c>
      <c r="P37" s="5">
        <v>3.6728289981786129E-2</v>
      </c>
      <c r="Q37" s="5">
        <v>0.83279974796290857</v>
      </c>
      <c r="R37" s="5">
        <v>0.87985636350863872</v>
      </c>
      <c r="S37" s="3">
        <v>246.25705308343342</v>
      </c>
      <c r="T37" s="4">
        <v>13.909469159705536</v>
      </c>
      <c r="U37" s="4">
        <v>28.517769030796316</v>
      </c>
      <c r="V37" s="5">
        <v>3.669725389983264</v>
      </c>
      <c r="W37" s="4">
        <v>16.12306876203305</v>
      </c>
      <c r="X37" s="5">
        <v>3.7868651602444712</v>
      </c>
      <c r="Y37" s="5">
        <v>1.0128066850331117</v>
      </c>
      <c r="Z37" s="5">
        <v>3.5042514610883071</v>
      </c>
      <c r="AA37" s="5">
        <v>0.56012194558118267</v>
      </c>
      <c r="AB37" s="5">
        <v>3.4999377050775449</v>
      </c>
      <c r="AC37" s="31">
        <v>0.73695017058934831</v>
      </c>
      <c r="AD37" s="5">
        <v>2.272590103359164</v>
      </c>
      <c r="AE37" s="31">
        <v>0.33180492757691349</v>
      </c>
      <c r="AF37" s="5">
        <v>2.1388147402034674</v>
      </c>
      <c r="AG37" s="31">
        <v>0.30710990839550534</v>
      </c>
      <c r="AH37" s="5">
        <v>3.0248052529758902</v>
      </c>
      <c r="AI37" s="5">
        <v>0.34652728052153692</v>
      </c>
      <c r="AJ37" s="5">
        <v>0.15895018323938198</v>
      </c>
      <c r="AK37" s="4">
        <v>6.0365716559013558</v>
      </c>
      <c r="AL37" s="4">
        <v>4.8224383907040957</v>
      </c>
      <c r="AM37" s="4">
        <v>1.1731032134281494</v>
      </c>
      <c r="AN37" s="4">
        <v>28.679989197352821</v>
      </c>
      <c r="AO37" s="4">
        <v>182.8421159407026</v>
      </c>
      <c r="AP37" s="4">
        <v>237.35624859157849</v>
      </c>
      <c r="AQ37" s="4">
        <v>29.181501277077896</v>
      </c>
      <c r="AR37" s="4">
        <v>46.616268078448684</v>
      </c>
      <c r="AS37" s="4">
        <v>40.757298211646223</v>
      </c>
      <c r="AT37" s="4">
        <v>40.762457548084228</v>
      </c>
      <c r="AU37" s="4">
        <v>15.413843568620681</v>
      </c>
      <c r="AV37" s="31">
        <f t="shared" si="5"/>
        <v>6.5033538895389862</v>
      </c>
      <c r="AW37" s="31">
        <f t="shared" si="6"/>
        <v>0.68456356731989398</v>
      </c>
      <c r="AX37" s="31">
        <f t="shared" si="7"/>
        <v>0.10977367238903664</v>
      </c>
      <c r="AY37" s="31">
        <f t="shared" si="8"/>
        <v>0.23487248092384638</v>
      </c>
      <c r="AZ37" s="31">
        <f t="shared" si="4"/>
        <v>1.174362404619232E-2</v>
      </c>
      <c r="BA37" s="5">
        <v>0.84749668487397511</v>
      </c>
      <c r="BB37" s="33"/>
      <c r="BC37" s="33"/>
      <c r="BD37" s="33"/>
      <c r="BE37" s="33"/>
      <c r="BF37" s="31"/>
      <c r="BG37" s="31"/>
      <c r="BH37" s="31"/>
      <c r="BI37" s="31"/>
      <c r="BJ37" s="31"/>
      <c r="BK37" s="31"/>
      <c r="BL37" s="34"/>
      <c r="BM37" s="34"/>
      <c r="BN37" s="34"/>
      <c r="BO37" s="34"/>
    </row>
    <row r="38" spans="1:67" x14ac:dyDescent="0.25">
      <c r="A38" t="s">
        <v>98</v>
      </c>
      <c r="B38" t="s">
        <v>301</v>
      </c>
      <c r="C38">
        <v>117</v>
      </c>
      <c r="D38">
        <v>8</v>
      </c>
      <c r="G38">
        <v>3</v>
      </c>
      <c r="H38">
        <v>3</v>
      </c>
      <c r="I38" s="4">
        <v>31.8063331</v>
      </c>
      <c r="J38" s="32">
        <v>399.9319064</v>
      </c>
      <c r="K38" s="4">
        <v>19.192556239999998</v>
      </c>
      <c r="L38" s="32">
        <v>109.32159900000001</v>
      </c>
      <c r="M38" s="4">
        <v>3.9395720355179189</v>
      </c>
      <c r="N38" s="5">
        <v>0.63022567356229997</v>
      </c>
      <c r="O38" s="5">
        <v>8.1150649140236675E-2</v>
      </c>
      <c r="P38" s="5">
        <v>3.575664047436352E-2</v>
      </c>
      <c r="Q38" s="5">
        <v>0.76685965739786244</v>
      </c>
      <c r="R38" s="5">
        <v>0.75803985799999996</v>
      </c>
      <c r="S38" s="3">
        <v>248.18540419999999</v>
      </c>
      <c r="T38" s="4">
        <v>13.808864175596581</v>
      </c>
      <c r="U38" s="4">
        <v>28.135210428915038</v>
      </c>
      <c r="V38" s="5">
        <v>3.7066226928608734</v>
      </c>
      <c r="W38" s="4">
        <v>15.283855870609511</v>
      </c>
      <c r="X38" s="5">
        <v>3.4271711192835195</v>
      </c>
      <c r="Y38" s="5">
        <v>0.89790752945219676</v>
      </c>
      <c r="Z38" s="5">
        <v>3.2341994545861943</v>
      </c>
      <c r="AA38" s="5">
        <v>0.52298842209762997</v>
      </c>
      <c r="AB38" s="5">
        <v>3.329553255128435</v>
      </c>
      <c r="AC38" s="31">
        <v>0.69249255045949265</v>
      </c>
      <c r="AD38" s="5">
        <v>1.9782393357276065</v>
      </c>
      <c r="AE38" s="31">
        <v>0.30679278448678987</v>
      </c>
      <c r="AF38" s="5">
        <v>1.8126454769710285</v>
      </c>
      <c r="AG38" s="31">
        <v>0.27155470842529728</v>
      </c>
      <c r="AH38" s="5">
        <v>2.7244303112823509</v>
      </c>
      <c r="AI38" s="5">
        <v>0.31426420889604795</v>
      </c>
      <c r="AJ38" s="5">
        <v>0.13130090958161011</v>
      </c>
      <c r="AK38" s="4">
        <v>5.8379633069999999</v>
      </c>
      <c r="AL38" s="5">
        <v>5.778685512</v>
      </c>
      <c r="AM38" s="5">
        <v>0.94385337499999999</v>
      </c>
      <c r="AN38" s="4">
        <v>30.495730980000001</v>
      </c>
      <c r="AO38" s="32">
        <v>190.5314022</v>
      </c>
      <c r="AP38" s="4">
        <v>197.6709286</v>
      </c>
      <c r="AQ38" s="4">
        <v>28.044304220000001</v>
      </c>
      <c r="AR38" s="4">
        <v>29.608088590000001</v>
      </c>
      <c r="AS38" s="4">
        <v>58.341852490000001</v>
      </c>
      <c r="AT38" s="4">
        <v>62.763578459999998</v>
      </c>
      <c r="AU38" s="4">
        <v>16.138801950000001</v>
      </c>
      <c r="AV38" s="31">
        <f t="shared" si="5"/>
        <v>7.618072232564475</v>
      </c>
      <c r="AW38" s="31">
        <f t="shared" si="6"/>
        <v>0.80190234026994478</v>
      </c>
      <c r="AX38" s="31">
        <f t="shared" si="7"/>
        <v>7.9529371353002906E-2</v>
      </c>
      <c r="AY38" s="31">
        <f t="shared" si="8"/>
        <v>0.22423471853551613</v>
      </c>
      <c r="AZ38" s="31">
        <f t="shared" si="4"/>
        <v>1.1211735926775808E-2</v>
      </c>
      <c r="BA38" s="5">
        <v>0.82210884348756263</v>
      </c>
      <c r="BB38" s="33"/>
      <c r="BC38" s="33"/>
      <c r="BD38" s="33"/>
      <c r="BE38" s="33"/>
      <c r="BF38" s="31"/>
      <c r="BG38" s="31"/>
      <c r="BH38" s="31"/>
      <c r="BI38" s="31"/>
      <c r="BJ38" s="31"/>
      <c r="BK38" s="31"/>
      <c r="BL38" s="34"/>
      <c r="BM38" s="34"/>
      <c r="BN38" s="34"/>
      <c r="BO38" s="34"/>
    </row>
    <row r="39" spans="1:67" x14ac:dyDescent="0.25">
      <c r="A39" t="s">
        <v>99</v>
      </c>
      <c r="B39" t="s">
        <v>300</v>
      </c>
      <c r="C39">
        <v>192</v>
      </c>
      <c r="D39">
        <v>3</v>
      </c>
      <c r="G39">
        <v>4</v>
      </c>
      <c r="H39">
        <v>4</v>
      </c>
      <c r="I39" s="4">
        <v>47.433495200329396</v>
      </c>
      <c r="J39" s="4">
        <v>221.91675097960703</v>
      </c>
      <c r="K39" s="4">
        <v>17.420603010911389</v>
      </c>
      <c r="L39" s="4">
        <v>102.66985311228285</v>
      </c>
      <c r="M39" s="4">
        <v>3.6386991013154231</v>
      </c>
      <c r="N39" s="5">
        <v>0.74644626453319851</v>
      </c>
      <c r="O39" s="5">
        <v>8.1243294441569913E-2</v>
      </c>
      <c r="P39" s="5">
        <v>3.3576799879285267E-2</v>
      </c>
      <c r="Q39" s="5">
        <v>0.67870040348769578</v>
      </c>
      <c r="R39" s="5">
        <v>1.6388560129900933</v>
      </c>
      <c r="S39" s="3">
        <v>335.05785130521298</v>
      </c>
      <c r="T39" s="4">
        <v>11.259194725321736</v>
      </c>
      <c r="U39" s="4">
        <v>24.621967749143877</v>
      </c>
      <c r="V39" s="5">
        <v>3.0911392198257808</v>
      </c>
      <c r="W39" s="4">
        <v>13.573493415731113</v>
      </c>
      <c r="X39" s="5">
        <v>3.4503100458579206</v>
      </c>
      <c r="Y39" s="5">
        <v>0.88818732698403891</v>
      </c>
      <c r="Z39" s="5">
        <v>3.0303322872103795</v>
      </c>
      <c r="AA39" s="5">
        <v>0.51904107021593537</v>
      </c>
      <c r="AB39" s="5">
        <v>3.2921023957075306</v>
      </c>
      <c r="AC39" s="31">
        <v>0.72590141861599522</v>
      </c>
      <c r="AD39" s="5">
        <v>2.1793669761919658</v>
      </c>
      <c r="AE39" s="31">
        <v>0.32195534591636454</v>
      </c>
      <c r="AF39" s="5">
        <v>2.1849809567266592</v>
      </c>
      <c r="AG39" s="31">
        <v>0.31082660316218236</v>
      </c>
      <c r="AH39" s="5">
        <v>3.3231141490940392</v>
      </c>
      <c r="AI39" s="5">
        <v>0.33631560164975749</v>
      </c>
      <c r="AJ39" s="5">
        <v>0.2569432859634635</v>
      </c>
      <c r="AK39" s="4">
        <v>5.7158176906478051</v>
      </c>
      <c r="AL39" s="4">
        <v>5.10444469659563</v>
      </c>
      <c r="AM39" s="4">
        <v>1.4206064252493567</v>
      </c>
      <c r="AN39" s="4">
        <v>14.981702050573144</v>
      </c>
      <c r="AO39" s="4">
        <v>132.03129933094883</v>
      </c>
      <c r="AP39" s="4">
        <v>20.016369878945373</v>
      </c>
      <c r="AQ39" s="4">
        <v>13.812215868412297</v>
      </c>
      <c r="AR39" s="4">
        <v>5.6777421882057686</v>
      </c>
      <c r="AS39" s="4">
        <v>20.430349886604056</v>
      </c>
      <c r="AT39" s="4">
        <v>38.003537753706517</v>
      </c>
      <c r="AU39" s="4">
        <v>17.604747171218133</v>
      </c>
      <c r="AV39" s="31">
        <f t="shared" si="5"/>
        <v>5.1529944417406925</v>
      </c>
      <c r="AW39" s="31">
        <f t="shared" si="6"/>
        <v>0.5424204675516533</v>
      </c>
      <c r="AX39" s="31">
        <f t="shared" si="7"/>
        <v>0.21374454605586887</v>
      </c>
      <c r="AY39" s="31">
        <f t="shared" si="8"/>
        <v>0.25419469698634511</v>
      </c>
      <c r="AZ39" s="31">
        <f t="shared" si="4"/>
        <v>1.2709734849317256E-2</v>
      </c>
      <c r="BA39" s="5">
        <v>0.83729671120214277</v>
      </c>
      <c r="BB39" s="33"/>
      <c r="BC39" s="33"/>
      <c r="BD39" s="33"/>
      <c r="BE39" s="33"/>
      <c r="BF39" s="31"/>
      <c r="BG39" s="31"/>
      <c r="BH39" s="31"/>
      <c r="BI39" s="31"/>
      <c r="BJ39" s="31"/>
      <c r="BK39" s="31"/>
      <c r="BL39" s="34"/>
      <c r="BM39" s="34"/>
      <c r="BN39" s="34"/>
      <c r="BO39" s="34"/>
    </row>
    <row r="40" spans="1:67" x14ac:dyDescent="0.25">
      <c r="A40" t="s">
        <v>100</v>
      </c>
      <c r="B40" t="s">
        <v>302</v>
      </c>
      <c r="C40">
        <v>171</v>
      </c>
      <c r="D40">
        <v>18</v>
      </c>
      <c r="E40">
        <v>164.9</v>
      </c>
      <c r="F40">
        <v>5.8</v>
      </c>
      <c r="G40">
        <v>2</v>
      </c>
      <c r="H40">
        <v>2</v>
      </c>
      <c r="I40" s="4">
        <v>49.377229280000002</v>
      </c>
      <c r="J40" s="32">
        <v>240.2974701</v>
      </c>
      <c r="K40" s="4">
        <v>24.679387569999999</v>
      </c>
      <c r="L40" s="32">
        <v>111.8640122</v>
      </c>
      <c r="M40" s="4">
        <v>4.4942632159988989</v>
      </c>
      <c r="N40" s="5">
        <v>0.93882913586559369</v>
      </c>
      <c r="O40" s="5">
        <v>0.11139808777382666</v>
      </c>
      <c r="P40" s="5">
        <v>4.1186287971634115E-2</v>
      </c>
      <c r="Q40" s="5">
        <v>0.91213804494104544</v>
      </c>
      <c r="R40" s="5">
        <v>1.9060831460000001</v>
      </c>
      <c r="S40" s="3">
        <v>322.97431840000002</v>
      </c>
      <c r="T40" s="4">
        <v>15.088192561759012</v>
      </c>
      <c r="U40" s="4">
        <v>30.554767959403296</v>
      </c>
      <c r="V40" s="5">
        <v>4.0303320253363237</v>
      </c>
      <c r="W40" s="4">
        <v>17.452441643653909</v>
      </c>
      <c r="X40" s="5">
        <v>4.0590227441479918</v>
      </c>
      <c r="Y40" s="5">
        <v>0.98982413210537068</v>
      </c>
      <c r="Z40" s="5">
        <v>4.0190619310015245</v>
      </c>
      <c r="AA40" s="5">
        <v>0.69709604519322566</v>
      </c>
      <c r="AB40" s="5">
        <v>4.3847261022855184</v>
      </c>
      <c r="AC40" s="31">
        <v>0.93045977582844119</v>
      </c>
      <c r="AD40" s="5">
        <v>2.6448335413771247</v>
      </c>
      <c r="AE40" s="31">
        <v>0.4097951589884668</v>
      </c>
      <c r="AF40" s="5">
        <v>2.5336178631471693</v>
      </c>
      <c r="AG40" s="31">
        <v>0.37129149065746742</v>
      </c>
      <c r="AH40" s="5">
        <v>3.3958539587529288</v>
      </c>
      <c r="AI40" s="5">
        <v>0.36838816713386396</v>
      </c>
      <c r="AJ40" s="5">
        <v>0.25427944706632538</v>
      </c>
      <c r="AK40" s="4">
        <v>8.0422178080000002</v>
      </c>
      <c r="AL40" s="5">
        <v>3.437659257</v>
      </c>
      <c r="AM40" s="5">
        <v>1.2892553840000001</v>
      </c>
      <c r="AN40" s="4">
        <v>25.048775169999999</v>
      </c>
      <c r="AO40" s="32">
        <v>199.8339886</v>
      </c>
      <c r="AP40" s="4">
        <v>51.429174719999999</v>
      </c>
      <c r="AQ40" s="4">
        <v>22.432556510000001</v>
      </c>
      <c r="AR40" s="4">
        <v>27.39106482</v>
      </c>
      <c r="AS40" s="4">
        <v>35.158303660000001</v>
      </c>
      <c r="AT40" s="4">
        <v>71.972290709999996</v>
      </c>
      <c r="AU40" s="4">
        <v>16.60972271</v>
      </c>
      <c r="AV40" s="31">
        <f t="shared" si="5"/>
        <v>5.9551966305672472</v>
      </c>
      <c r="AW40" s="31">
        <f t="shared" si="6"/>
        <v>0.62686280321760535</v>
      </c>
      <c r="AX40" s="31">
        <f t="shared" si="7"/>
        <v>0.20548376668073795</v>
      </c>
      <c r="AY40" s="31">
        <f t="shared" si="8"/>
        <v>0.23257621065439527</v>
      </c>
      <c r="AZ40" s="31">
        <f t="shared" si="4"/>
        <v>1.1628810532719764E-2</v>
      </c>
      <c r="BA40" s="5">
        <v>0.74702295484855163</v>
      </c>
      <c r="BB40" s="33">
        <v>0.70516343641008428</v>
      </c>
      <c r="BC40" s="33">
        <v>5.4118638065192236E-6</v>
      </c>
      <c r="BD40" s="33">
        <v>0.51277060145604014</v>
      </c>
      <c r="BE40" s="33">
        <v>4.4411659875038528E-5</v>
      </c>
      <c r="BF40" s="31">
        <v>18.839643942727935</v>
      </c>
      <c r="BG40" s="31">
        <v>2.9911955145418847E-3</v>
      </c>
      <c r="BH40" s="31">
        <v>15.632654747172374</v>
      </c>
      <c r="BI40" s="31">
        <v>4.3195384744859604E-3</v>
      </c>
      <c r="BJ40" s="31">
        <v>38.750487846619826</v>
      </c>
      <c r="BK40" s="31">
        <v>9.2227863791080056E-3</v>
      </c>
      <c r="BL40" s="34">
        <v>0.82977827534933291</v>
      </c>
      <c r="BM40" s="34">
        <v>1.192630599239695E-4</v>
      </c>
      <c r="BN40" s="34">
        <v>2.0568582074148321</v>
      </c>
      <c r="BO40" s="34">
        <v>2.0788912735221146E-4</v>
      </c>
    </row>
    <row r="41" spans="1:67" x14ac:dyDescent="0.25">
      <c r="A41" t="s">
        <v>101</v>
      </c>
      <c r="B41" t="s">
        <v>300</v>
      </c>
      <c r="C41">
        <v>192</v>
      </c>
      <c r="D41">
        <v>3</v>
      </c>
      <c r="G41">
        <v>3</v>
      </c>
      <c r="H41">
        <v>3</v>
      </c>
      <c r="I41" s="4">
        <v>36.644174159999999</v>
      </c>
      <c r="J41" s="32">
        <v>258.75930590000002</v>
      </c>
      <c r="K41" s="4">
        <v>18.3790288</v>
      </c>
      <c r="L41" s="32">
        <v>96.032856050000007</v>
      </c>
      <c r="M41" s="4">
        <v>3.7761079655420855</v>
      </c>
      <c r="N41" s="5">
        <v>0.56910257484172377</v>
      </c>
      <c r="O41" s="5">
        <v>8.2282511330044605E-2</v>
      </c>
      <c r="P41" s="5">
        <v>3.8414968294215972E-2</v>
      </c>
      <c r="Q41" s="5">
        <v>0.66413248503308819</v>
      </c>
      <c r="R41" s="5">
        <v>0.81425471000000005</v>
      </c>
      <c r="S41" s="3">
        <v>298.25122140000002</v>
      </c>
      <c r="T41" s="4">
        <v>11.174731604013378</v>
      </c>
      <c r="U41" s="4">
        <v>23.961399647171788</v>
      </c>
      <c r="V41" s="5">
        <v>2.9727592858633569</v>
      </c>
      <c r="W41" s="4">
        <v>12.490207930217778</v>
      </c>
      <c r="X41" s="5">
        <v>3.0916657680742707</v>
      </c>
      <c r="Y41" s="5">
        <v>0.88363770876385417</v>
      </c>
      <c r="Z41" s="5">
        <v>2.9645235603084763</v>
      </c>
      <c r="AA41" s="5">
        <v>0.52446571684268983</v>
      </c>
      <c r="AB41" s="5">
        <v>3.4641150193620645</v>
      </c>
      <c r="AC41" s="31">
        <v>0.73062882741134505</v>
      </c>
      <c r="AD41" s="5">
        <v>2.078296575701073</v>
      </c>
      <c r="AE41" s="31">
        <v>0.33089692315621483</v>
      </c>
      <c r="AF41" s="5">
        <v>2.0442868572374779</v>
      </c>
      <c r="AG41" s="31">
        <v>0.31149860354256698</v>
      </c>
      <c r="AH41" s="5">
        <v>2.8541887966259578</v>
      </c>
      <c r="AI41" s="5">
        <v>0.31878065577085934</v>
      </c>
      <c r="AJ41" s="5">
        <v>0.19586896117640407</v>
      </c>
      <c r="AK41" s="4">
        <v>5.8350000470000003</v>
      </c>
      <c r="AL41" s="5">
        <v>3.9793862249999998</v>
      </c>
      <c r="AM41" s="5">
        <v>1.0895446310000001</v>
      </c>
      <c r="AN41" s="4">
        <v>22.873566889999999</v>
      </c>
      <c r="AO41" s="32">
        <v>180.33151369999999</v>
      </c>
      <c r="AP41" s="4">
        <v>31.34137965</v>
      </c>
      <c r="AQ41" s="4">
        <v>21.608221589999999</v>
      </c>
      <c r="AR41" s="4">
        <v>14.406146229999999</v>
      </c>
      <c r="AS41" s="4">
        <v>19.722650260000002</v>
      </c>
      <c r="AT41" s="4">
        <v>66.361707940000002</v>
      </c>
      <c r="AU41" s="4">
        <v>16.20724139</v>
      </c>
      <c r="AV41" s="31">
        <f t="shared" si="5"/>
        <v>5.4663226760231751</v>
      </c>
      <c r="AW41" s="31">
        <f t="shared" si="6"/>
        <v>0.57540238694980861</v>
      </c>
      <c r="AX41" s="31">
        <f t="shared" si="7"/>
        <v>0.14161490359755985</v>
      </c>
      <c r="AY41" s="31">
        <f t="shared" si="8"/>
        <v>0.24752716570831057</v>
      </c>
      <c r="AZ41" s="31">
        <f t="shared" si="4"/>
        <v>1.2376358285415529E-2</v>
      </c>
      <c r="BA41" s="5">
        <v>0.8897121474873072</v>
      </c>
      <c r="BB41" s="33"/>
      <c r="BC41" s="33"/>
      <c r="BD41" s="33"/>
      <c r="BE41" s="33"/>
      <c r="BF41" s="31"/>
      <c r="BG41" s="31"/>
      <c r="BH41" s="31"/>
      <c r="BI41" s="31"/>
      <c r="BJ41" s="31"/>
      <c r="BK41" s="31"/>
      <c r="BL41" s="34"/>
      <c r="BM41" s="34"/>
      <c r="BN41" s="34"/>
      <c r="BO41" s="34"/>
    </row>
    <row r="42" spans="1:67" x14ac:dyDescent="0.25">
      <c r="A42" t="s">
        <v>102</v>
      </c>
      <c r="B42" t="s">
        <v>303</v>
      </c>
      <c r="C42">
        <v>28</v>
      </c>
      <c r="D42">
        <v>5</v>
      </c>
      <c r="G42">
        <v>3</v>
      </c>
      <c r="H42">
        <v>3</v>
      </c>
      <c r="I42" s="4">
        <v>40.786753169999997</v>
      </c>
      <c r="J42" s="32">
        <v>268.76931969999998</v>
      </c>
      <c r="K42" s="4">
        <v>20.009458590000001</v>
      </c>
      <c r="L42" s="32">
        <v>109.8327675</v>
      </c>
      <c r="M42" s="4">
        <v>5.2189155704712498</v>
      </c>
      <c r="N42" s="5">
        <v>0.56926984614324216</v>
      </c>
      <c r="O42" s="5">
        <v>9.8705266770827707E-2</v>
      </c>
      <c r="P42" s="5">
        <v>4.2340710528518795E-2</v>
      </c>
      <c r="Q42" s="5">
        <v>0.70557397180905002</v>
      </c>
      <c r="R42" s="5">
        <v>1.7248952209999999</v>
      </c>
      <c r="S42" s="3">
        <v>306.37031560000003</v>
      </c>
      <c r="T42" s="4">
        <v>13.23672848774423</v>
      </c>
      <c r="U42" s="4">
        <v>28.995082156457478</v>
      </c>
      <c r="V42" s="5">
        <v>3.5967117378546511</v>
      </c>
      <c r="W42" s="4">
        <v>15.398061898645611</v>
      </c>
      <c r="X42" s="5">
        <v>3.72513684874894</v>
      </c>
      <c r="Y42" s="5">
        <v>1.099664646407347</v>
      </c>
      <c r="Z42" s="5">
        <v>3.5262615434119917</v>
      </c>
      <c r="AA42" s="5">
        <v>0.62459584063345031</v>
      </c>
      <c r="AB42" s="5">
        <v>3.9557751271545092</v>
      </c>
      <c r="AC42" s="31">
        <v>0.84601285941634574</v>
      </c>
      <c r="AD42" s="5">
        <v>2.3528245273881714</v>
      </c>
      <c r="AE42" s="31">
        <v>0.36990745243611245</v>
      </c>
      <c r="AF42" s="5">
        <v>2.3309327000743219</v>
      </c>
      <c r="AG42" s="31">
        <v>0.33955357087523469</v>
      </c>
      <c r="AH42" s="5">
        <v>3.4253192016396574</v>
      </c>
      <c r="AI42" s="5">
        <v>0.40969612364662705</v>
      </c>
      <c r="AJ42" s="5">
        <v>0.20062959764865992</v>
      </c>
      <c r="AK42" s="4">
        <v>7.7870511469999997</v>
      </c>
      <c r="AL42" s="5">
        <v>3.8087585719999999</v>
      </c>
      <c r="AM42" s="5">
        <v>1.067194679</v>
      </c>
      <c r="AN42" s="4">
        <v>29.874102319999999</v>
      </c>
      <c r="AO42" s="32">
        <v>213.6354254</v>
      </c>
      <c r="AP42" s="4">
        <v>29.057521009999999</v>
      </c>
      <c r="AQ42" s="4">
        <v>22.69978253</v>
      </c>
      <c r="AR42" s="4">
        <v>8.6184431729999993</v>
      </c>
      <c r="AS42" s="4">
        <v>10.35043967</v>
      </c>
      <c r="AT42" s="4">
        <v>86.492159979999997</v>
      </c>
      <c r="AU42" s="4">
        <v>18.769583690000001</v>
      </c>
      <c r="AV42" s="31">
        <f t="shared" si="5"/>
        <v>5.6787261542652763</v>
      </c>
      <c r="AW42" s="31">
        <f t="shared" si="6"/>
        <v>0.5977606478173989</v>
      </c>
      <c r="AX42" s="31">
        <f t="shared" si="7"/>
        <v>0.15175375379721959</v>
      </c>
      <c r="AY42" s="31">
        <f t="shared" si="8"/>
        <v>0.24192244928412693</v>
      </c>
      <c r="AZ42" s="31">
        <f t="shared" si="4"/>
        <v>1.2096122464206348E-2</v>
      </c>
      <c r="BA42" s="5">
        <v>0.92487041565602979</v>
      </c>
      <c r="BB42" s="33"/>
      <c r="BC42" s="33"/>
      <c r="BD42" s="33"/>
      <c r="BE42" s="33"/>
      <c r="BF42" s="31"/>
      <c r="BG42" s="31"/>
      <c r="BH42" s="31"/>
      <c r="BI42" s="31"/>
      <c r="BJ42" s="31"/>
      <c r="BK42" s="31"/>
      <c r="BL42" s="34"/>
      <c r="BM42" s="34"/>
      <c r="BN42" s="34"/>
      <c r="BO42" s="34"/>
    </row>
    <row r="43" spans="1:67" x14ac:dyDescent="0.25">
      <c r="A43" t="s">
        <v>106</v>
      </c>
      <c r="B43" t="s">
        <v>304</v>
      </c>
      <c r="C43">
        <v>87.5</v>
      </c>
      <c r="D43">
        <v>8.5</v>
      </c>
      <c r="G43">
        <v>4</v>
      </c>
      <c r="H43">
        <v>4</v>
      </c>
      <c r="I43" s="4">
        <v>50.219367784181841</v>
      </c>
      <c r="J43" s="4">
        <v>326.08399060203379</v>
      </c>
      <c r="K43" s="4">
        <v>20.729766693937254</v>
      </c>
      <c r="L43" s="4">
        <v>111.33515668977779</v>
      </c>
      <c r="M43" s="4">
        <v>4.4658505804272526</v>
      </c>
      <c r="N43" s="5">
        <v>0.77598795967134881</v>
      </c>
      <c r="O43" s="5">
        <v>0.11365238944942578</v>
      </c>
      <c r="P43" s="5">
        <v>4.4165682174769537E-2</v>
      </c>
      <c r="Q43" s="5">
        <v>0.93419955899640839</v>
      </c>
      <c r="R43" s="5">
        <v>1.9415819176183797</v>
      </c>
      <c r="S43" s="3">
        <v>302.97145931366384</v>
      </c>
      <c r="T43" s="4">
        <v>14.293132630469819</v>
      </c>
      <c r="U43" s="4">
        <v>31.63734743069551</v>
      </c>
      <c r="V43" s="5">
        <v>3.9303088298753539</v>
      </c>
      <c r="W43" s="4">
        <v>16.556955617711704</v>
      </c>
      <c r="X43" s="5">
        <v>4.0483522007696466</v>
      </c>
      <c r="Y43" s="5">
        <v>1.0001288564664175</v>
      </c>
      <c r="Z43" s="5">
        <v>3.6846234247398861</v>
      </c>
      <c r="AA43" s="5">
        <v>0.62429412935750084</v>
      </c>
      <c r="AB43" s="5">
        <v>4.0179151723914579</v>
      </c>
      <c r="AC43" s="31">
        <v>0.825759300694621</v>
      </c>
      <c r="AD43" s="5">
        <v>2.4735186945946399</v>
      </c>
      <c r="AE43" s="31">
        <v>0.35982608862820886</v>
      </c>
      <c r="AF43" s="5">
        <v>2.369330581725928</v>
      </c>
      <c r="AG43" s="31">
        <v>0.34576311781654018</v>
      </c>
      <c r="AH43" s="5">
        <v>3.4557900154089389</v>
      </c>
      <c r="AI43" s="5">
        <v>0.4127241349144134</v>
      </c>
      <c r="AJ43" s="5">
        <v>0.21309566157682608</v>
      </c>
      <c r="AK43" s="4">
        <v>5.1692731767006439</v>
      </c>
      <c r="AL43" s="4">
        <v>5.7890046095209753</v>
      </c>
      <c r="AM43" s="4">
        <v>1.6347064710513155</v>
      </c>
      <c r="AN43" s="4">
        <v>24.826009933973115</v>
      </c>
      <c r="AO43" s="4">
        <v>181.32693584801689</v>
      </c>
      <c r="AP43" s="4">
        <v>171.10766008958541</v>
      </c>
      <c r="AQ43" s="4">
        <v>23.75086347487462</v>
      </c>
      <c r="AR43" s="4">
        <v>40.216337474496264</v>
      </c>
      <c r="AS43" s="4">
        <v>42.750029177537968</v>
      </c>
      <c r="AT43" s="4">
        <v>50.758952897331227</v>
      </c>
      <c r="AU43" s="4">
        <v>17.527406973714335</v>
      </c>
      <c r="AV43" s="31">
        <f t="shared" si="5"/>
        <v>6.0325615769742233</v>
      </c>
      <c r="AW43" s="31">
        <f t="shared" si="6"/>
        <v>0.63500648178676045</v>
      </c>
      <c r="AX43" s="31">
        <f t="shared" si="7"/>
        <v>0.15400746197770748</v>
      </c>
      <c r="AY43" s="31">
        <f t="shared" si="8"/>
        <v>0.24451066332743843</v>
      </c>
      <c r="AZ43" s="31">
        <f t="shared" si="4"/>
        <v>1.2225533166371922E-2</v>
      </c>
      <c r="BA43" s="5">
        <v>0.7893493587261583</v>
      </c>
      <c r="BB43" s="33"/>
      <c r="BC43" s="33"/>
      <c r="BD43" s="33"/>
      <c r="BE43" s="33"/>
      <c r="BF43" s="31"/>
      <c r="BG43" s="31"/>
      <c r="BH43" s="31"/>
      <c r="BI43" s="31"/>
      <c r="BJ43" s="31"/>
      <c r="BK43" s="31"/>
      <c r="BL43" s="34"/>
      <c r="BM43" s="34"/>
      <c r="BN43" s="34"/>
      <c r="BO43" s="34"/>
    </row>
    <row r="44" spans="1:67" x14ac:dyDescent="0.25">
      <c r="A44" t="s">
        <v>107</v>
      </c>
      <c r="B44" t="s">
        <v>285</v>
      </c>
      <c r="C44">
        <v>99</v>
      </c>
      <c r="D44">
        <v>3</v>
      </c>
      <c r="G44">
        <v>4</v>
      </c>
      <c r="H44">
        <v>4</v>
      </c>
      <c r="I44" s="4">
        <v>60.253753203084969</v>
      </c>
      <c r="J44" s="4">
        <v>294.44577497100249</v>
      </c>
      <c r="K44" s="4">
        <v>25.385665742718611</v>
      </c>
      <c r="L44" s="4">
        <v>130.30341690429839</v>
      </c>
      <c r="M44" s="4">
        <v>6.0124720685037127</v>
      </c>
      <c r="N44" s="5">
        <v>1.2857536548173742</v>
      </c>
      <c r="O44" s="5">
        <v>0.21752753802753907</v>
      </c>
      <c r="P44" s="5">
        <v>4.6029953875559623E-2</v>
      </c>
      <c r="Q44" s="5">
        <v>1.0703676292746565</v>
      </c>
      <c r="R44" s="5">
        <v>1.6451613664647646</v>
      </c>
      <c r="S44" s="3">
        <v>380.03559139367411</v>
      </c>
      <c r="T44" s="4">
        <v>18.515365059721024</v>
      </c>
      <c r="U44" s="4">
        <v>39.534302631023515</v>
      </c>
      <c r="V44" s="5">
        <v>5.0581678700555672</v>
      </c>
      <c r="W44" s="4">
        <v>21.670127907967025</v>
      </c>
      <c r="X44" s="5">
        <v>5.0356775376866736</v>
      </c>
      <c r="Y44" s="5">
        <v>1.1895380821941322</v>
      </c>
      <c r="Z44" s="5">
        <v>4.6942052963759187</v>
      </c>
      <c r="AA44" s="5">
        <v>0.77332299733394305</v>
      </c>
      <c r="AB44" s="5">
        <v>4.8335057218159365</v>
      </c>
      <c r="AC44" s="31">
        <v>0.96755062440448225</v>
      </c>
      <c r="AD44" s="5">
        <v>2.7745835599681929</v>
      </c>
      <c r="AE44" s="31">
        <v>0.42123451060586042</v>
      </c>
      <c r="AF44" s="5">
        <v>2.6224988913384535</v>
      </c>
      <c r="AG44" s="31">
        <v>0.38270273163124202</v>
      </c>
      <c r="AH44" s="5">
        <v>3.8573776328419744</v>
      </c>
      <c r="AI44" s="5">
        <v>0.4725191862411402</v>
      </c>
      <c r="AJ44" s="5">
        <v>0.39310120812204674</v>
      </c>
      <c r="AK44" s="4">
        <v>5.4181026998961768</v>
      </c>
      <c r="AL44" s="4">
        <v>6.4765218024707751</v>
      </c>
      <c r="AM44" s="4">
        <v>1.7326527689338782</v>
      </c>
      <c r="AN44" s="4">
        <v>19.59109932064187</v>
      </c>
      <c r="AO44" s="4">
        <v>186.32376867725307</v>
      </c>
      <c r="AP44" s="4">
        <v>12.65315655287781</v>
      </c>
      <c r="AQ44" s="4">
        <v>19.867741013403133</v>
      </c>
      <c r="AR44" s="4">
        <v>7.3446880475995702</v>
      </c>
      <c r="AS44" s="4">
        <v>22.533288351164487</v>
      </c>
      <c r="AT44" s="4">
        <v>101.52071015823819</v>
      </c>
      <c r="AU44" s="4">
        <v>17.974787655808992</v>
      </c>
      <c r="AV44" s="31">
        <f t="shared" si="5"/>
        <v>7.0601993849733429</v>
      </c>
      <c r="AW44" s="31">
        <f t="shared" si="6"/>
        <v>0.74317888262877396</v>
      </c>
      <c r="AX44" s="31">
        <f t="shared" si="7"/>
        <v>0.20463446354093162</v>
      </c>
      <c r="AY44" s="31">
        <f t="shared" si="8"/>
        <v>0.23237876394053522</v>
      </c>
      <c r="AZ44" s="31">
        <f t="shared" si="4"/>
        <v>1.1618938197026762E-2</v>
      </c>
      <c r="BA44" s="5">
        <v>0.74579137363448345</v>
      </c>
      <c r="BB44" s="33"/>
      <c r="BC44" s="33"/>
      <c r="BD44" s="33"/>
      <c r="BE44" s="33"/>
      <c r="BF44" s="31"/>
      <c r="BG44" s="31"/>
      <c r="BH44" s="31"/>
      <c r="BI44" s="31"/>
      <c r="BJ44" s="31"/>
      <c r="BK44" s="31"/>
      <c r="BL44" s="34"/>
      <c r="BM44" s="34"/>
      <c r="BN44" s="34"/>
      <c r="BO44" s="34"/>
    </row>
    <row r="45" spans="1:67" x14ac:dyDescent="0.25">
      <c r="A45" t="s">
        <v>108</v>
      </c>
      <c r="B45" t="s">
        <v>304</v>
      </c>
      <c r="C45">
        <v>87.5</v>
      </c>
      <c r="D45">
        <v>8.5</v>
      </c>
      <c r="G45">
        <v>4</v>
      </c>
      <c r="H45">
        <v>4</v>
      </c>
      <c r="I45" s="4">
        <v>34.896140083299208</v>
      </c>
      <c r="J45" s="4">
        <v>239.92055421794984</v>
      </c>
      <c r="K45" s="4">
        <v>20.464676169179249</v>
      </c>
      <c r="L45" s="4">
        <v>92.058190295758251</v>
      </c>
      <c r="M45" s="4">
        <v>3.6022271954114751</v>
      </c>
      <c r="N45" s="5">
        <v>0.52524338821168015</v>
      </c>
      <c r="O45" s="5">
        <v>0.15909632558232284</v>
      </c>
      <c r="P45" s="5">
        <v>3.9740087621307547E-2</v>
      </c>
      <c r="Q45" s="5">
        <v>0.71558270326903151</v>
      </c>
      <c r="R45" s="5">
        <v>1.6944427976944321</v>
      </c>
      <c r="S45" s="3">
        <v>254.16005246293733</v>
      </c>
      <c r="T45" s="4">
        <v>12.285945206410787</v>
      </c>
      <c r="U45" s="4">
        <v>27.362008061219608</v>
      </c>
      <c r="V45" s="5">
        <v>3.5189187461093403</v>
      </c>
      <c r="W45" s="4">
        <v>15.68763709652227</v>
      </c>
      <c r="X45" s="5">
        <v>3.7866274977762151</v>
      </c>
      <c r="Y45" s="5">
        <v>0.89637386918829043</v>
      </c>
      <c r="Z45" s="5">
        <v>3.6890908993365872</v>
      </c>
      <c r="AA45" s="5">
        <v>0.61059128522277928</v>
      </c>
      <c r="AB45" s="5">
        <v>3.855136693075647</v>
      </c>
      <c r="AC45" s="31">
        <v>0.78410514658504238</v>
      </c>
      <c r="AD45" s="5">
        <v>2.3131097786410888</v>
      </c>
      <c r="AE45" s="31">
        <v>0.34282605440516584</v>
      </c>
      <c r="AF45" s="5">
        <v>2.2597381762858375</v>
      </c>
      <c r="AG45" s="31">
        <v>0.33205637094494644</v>
      </c>
      <c r="AH45" s="5">
        <v>2.8988179830049603</v>
      </c>
      <c r="AI45" s="5">
        <v>0.29432189866968977</v>
      </c>
      <c r="AJ45" s="5">
        <v>0.36156515322284272</v>
      </c>
      <c r="AK45" s="4">
        <v>7.4931796997252214</v>
      </c>
      <c r="AL45" s="4">
        <v>4.2582789210037904</v>
      </c>
      <c r="AM45" s="4">
        <v>1.1126630461402243</v>
      </c>
      <c r="AN45" s="4">
        <v>26.534094497993649</v>
      </c>
      <c r="AO45" s="4">
        <v>187.83460895564201</v>
      </c>
      <c r="AP45" s="4">
        <v>75.365175047436793</v>
      </c>
      <c r="AQ45" s="4">
        <v>25.424106043378028</v>
      </c>
      <c r="AR45" s="4">
        <v>33.852624089779511</v>
      </c>
      <c r="AS45" s="4">
        <v>306.33748605461898</v>
      </c>
      <c r="AT45" s="4">
        <v>52.090695611769128</v>
      </c>
      <c r="AU45" s="4">
        <v>17.590192043242368</v>
      </c>
      <c r="AV45" s="31">
        <f t="shared" si="5"/>
        <v>5.4368888109879503</v>
      </c>
      <c r="AW45" s="31">
        <f t="shared" si="6"/>
        <v>0.57230408536715416</v>
      </c>
      <c r="AX45" s="31">
        <f t="shared" si="7"/>
        <v>0.14544873071441258</v>
      </c>
      <c r="AY45" s="31">
        <f t="shared" si="8"/>
        <v>0.2413765358337909</v>
      </c>
      <c r="AZ45" s="31">
        <f t="shared" si="4"/>
        <v>1.2068826791689545E-2</v>
      </c>
      <c r="BA45" s="5">
        <v>0.73105864697177692</v>
      </c>
      <c r="BB45" s="33"/>
      <c r="BC45" s="33"/>
      <c r="BD45" s="33"/>
      <c r="BE45" s="33"/>
      <c r="BF45" s="31"/>
      <c r="BG45" s="31"/>
      <c r="BH45" s="31"/>
      <c r="BI45" s="31"/>
      <c r="BJ45" s="31"/>
      <c r="BK45" s="31"/>
      <c r="BL45" s="34"/>
      <c r="BM45" s="34"/>
      <c r="BN45" s="34"/>
      <c r="BO45" s="34"/>
    </row>
    <row r="46" spans="1:67" x14ac:dyDescent="0.25">
      <c r="A46" t="s">
        <v>109</v>
      </c>
      <c r="B46" t="s">
        <v>303</v>
      </c>
      <c r="C46">
        <v>28</v>
      </c>
      <c r="D46">
        <v>5</v>
      </c>
      <c r="E46">
        <v>28.3</v>
      </c>
      <c r="F46">
        <v>5.0999999999999996</v>
      </c>
      <c r="G46">
        <v>3</v>
      </c>
      <c r="H46">
        <v>3</v>
      </c>
      <c r="I46" s="4">
        <v>45.969583460000003</v>
      </c>
      <c r="J46" s="32">
        <v>271.96001890000002</v>
      </c>
      <c r="K46" s="4">
        <v>22.517251389999998</v>
      </c>
      <c r="L46" s="32">
        <v>114.1272184</v>
      </c>
      <c r="M46" s="4">
        <v>5.3073201182826439</v>
      </c>
      <c r="N46" s="5">
        <v>0.59896138501125584</v>
      </c>
      <c r="O46" s="5">
        <v>0.11423048067284289</v>
      </c>
      <c r="P46" s="5">
        <v>4.862125992867216E-2</v>
      </c>
      <c r="Q46" s="5">
        <v>0.8806524612753196</v>
      </c>
      <c r="R46" s="5">
        <v>1.45741527</v>
      </c>
      <c r="S46" s="3">
        <v>312.10829369999999</v>
      </c>
      <c r="T46" s="4">
        <v>16.131920073726103</v>
      </c>
      <c r="U46" s="4">
        <v>35.44568745724915</v>
      </c>
      <c r="V46" s="5">
        <v>4.3727935023021525</v>
      </c>
      <c r="W46" s="4">
        <v>18.064177591727884</v>
      </c>
      <c r="X46" s="5">
        <v>4.3365984325055935</v>
      </c>
      <c r="Y46" s="5">
        <v>1.0951288025218193</v>
      </c>
      <c r="Z46" s="5">
        <v>4.1841250841635906</v>
      </c>
      <c r="AA46" s="5">
        <v>0.69123946745471854</v>
      </c>
      <c r="AB46" s="5">
        <v>4.5130507105530082</v>
      </c>
      <c r="AC46" s="31">
        <v>0.91804555682483036</v>
      </c>
      <c r="AD46" s="5">
        <v>2.5819917306791234</v>
      </c>
      <c r="AE46" s="31">
        <v>0.40218084343303423</v>
      </c>
      <c r="AF46" s="5">
        <v>2.5145561033002553</v>
      </c>
      <c r="AG46" s="31">
        <v>0.36952768036683625</v>
      </c>
      <c r="AH46" s="5">
        <v>3.5482563461476309</v>
      </c>
      <c r="AI46" s="5">
        <v>0.43872715683611246</v>
      </c>
      <c r="AJ46" s="5">
        <v>0.3782074348895732</v>
      </c>
      <c r="AK46" s="4">
        <v>7.9769862390000004</v>
      </c>
      <c r="AL46" s="5">
        <v>4.5627915530000003</v>
      </c>
      <c r="AM46" s="5">
        <v>1.233840611</v>
      </c>
      <c r="AN46" s="4">
        <v>29.661534769999999</v>
      </c>
      <c r="AO46" s="32">
        <v>216.27805040000001</v>
      </c>
      <c r="AP46" s="4">
        <v>27.225597820000001</v>
      </c>
      <c r="AQ46" s="4">
        <v>22.207469159999999</v>
      </c>
      <c r="AR46" s="4">
        <v>5.2252773890000004</v>
      </c>
      <c r="AS46" s="4">
        <v>13.43634643</v>
      </c>
      <c r="AT46" s="4">
        <v>78.371990949999997</v>
      </c>
      <c r="AU46" s="4">
        <v>19.050508310000001</v>
      </c>
      <c r="AV46" s="31">
        <f t="shared" si="5"/>
        <v>6.4154146541226886</v>
      </c>
      <c r="AW46" s="31">
        <f t="shared" si="6"/>
        <v>0.67530680569712587</v>
      </c>
      <c r="AX46" s="31">
        <f t="shared" si="7"/>
        <v>0.16903066725003821</v>
      </c>
      <c r="AY46" s="31">
        <f t="shared" si="8"/>
        <v>0.24006619789275371</v>
      </c>
      <c r="AZ46" s="31">
        <f t="shared" si="4"/>
        <v>1.2003309894637687E-2</v>
      </c>
      <c r="BA46" s="5">
        <v>0.7836773023602317</v>
      </c>
      <c r="BB46" s="33">
        <v>0.7057509886107336</v>
      </c>
      <c r="BC46" s="33">
        <v>4.2376352414617051E-6</v>
      </c>
      <c r="BD46" s="33">
        <v>0.51270956310092142</v>
      </c>
      <c r="BE46" s="33">
        <v>4.4391598374581861E-5</v>
      </c>
      <c r="BF46" s="31">
        <v>18.84700308378174</v>
      </c>
      <c r="BG46" s="31">
        <v>1.6040290633449982E-3</v>
      </c>
      <c r="BH46" s="31">
        <v>15.629110388056279</v>
      </c>
      <c r="BI46" s="31">
        <v>2.2488534795707016E-3</v>
      </c>
      <c r="BJ46" s="31">
        <v>38.752385431385335</v>
      </c>
      <c r="BK46" s="31">
        <v>6.764608459788329E-3</v>
      </c>
      <c r="BL46" s="34">
        <v>0.82926621125050515</v>
      </c>
      <c r="BM46" s="34">
        <v>6.4818664378074665E-5</v>
      </c>
      <c r="BN46" s="34">
        <v>2.0561557522303509</v>
      </c>
      <c r="BO46" s="34">
        <v>2.3995188485768048E-4</v>
      </c>
    </row>
    <row r="47" spans="1:67" x14ac:dyDescent="0.25">
      <c r="A47" t="s">
        <v>110</v>
      </c>
      <c r="B47" t="s">
        <v>292</v>
      </c>
      <c r="C47">
        <v>203.5</v>
      </c>
      <c r="D47">
        <v>3.5</v>
      </c>
      <c r="E47">
        <v>205.1</v>
      </c>
      <c r="F47">
        <v>6</v>
      </c>
      <c r="G47">
        <v>4</v>
      </c>
      <c r="H47">
        <v>4</v>
      </c>
      <c r="I47" s="4">
        <v>41.746070457319483</v>
      </c>
      <c r="J47" s="4">
        <v>258.99700596748465</v>
      </c>
      <c r="K47" s="4">
        <v>17.090605970256366</v>
      </c>
      <c r="L47" s="4">
        <v>88.091430424222935</v>
      </c>
      <c r="M47" s="4">
        <v>3.9942080780391875</v>
      </c>
      <c r="N47" s="5">
        <v>0.50505404973968215</v>
      </c>
      <c r="O47" s="5">
        <v>0.10424301600347624</v>
      </c>
      <c r="P47" s="5">
        <v>3.4648087456108756E-2</v>
      </c>
      <c r="Q47" s="5">
        <v>0.64029371053075035</v>
      </c>
      <c r="R47" s="5">
        <v>1.1465828600036516</v>
      </c>
      <c r="S47" s="3">
        <v>297.50472519281158</v>
      </c>
      <c r="T47" s="4">
        <v>10.877324982837958</v>
      </c>
      <c r="U47" s="4">
        <v>22.910107159695848</v>
      </c>
      <c r="V47" s="5">
        <v>2.8792996198426057</v>
      </c>
      <c r="W47" s="4">
        <v>12.710353203963187</v>
      </c>
      <c r="X47" s="5">
        <v>3.1667566833347207</v>
      </c>
      <c r="Y47" s="5">
        <v>0.83173199867989034</v>
      </c>
      <c r="Z47" s="5">
        <v>3.0079314365665444</v>
      </c>
      <c r="AA47" s="5">
        <v>0.51461391132837342</v>
      </c>
      <c r="AB47" s="5">
        <v>3.1552234467174514</v>
      </c>
      <c r="AC47" s="31">
        <v>0.6965327985872618</v>
      </c>
      <c r="AD47" s="5">
        <v>1.9646393073746276</v>
      </c>
      <c r="AE47" s="31">
        <v>0.31077446291740657</v>
      </c>
      <c r="AF47" s="5">
        <v>2.0494230147353392</v>
      </c>
      <c r="AG47" s="31">
        <v>0.30426210326801251</v>
      </c>
      <c r="AH47" s="5">
        <v>2.8026431736056763</v>
      </c>
      <c r="AI47" s="5">
        <v>0.34671886593051598</v>
      </c>
      <c r="AJ47" s="5">
        <v>0.20707904025834886</v>
      </c>
      <c r="AK47" s="4">
        <v>4.9085312752128578</v>
      </c>
      <c r="AL47" s="4">
        <v>4.5218212017250252</v>
      </c>
      <c r="AM47" s="4">
        <v>1.3873414890744942</v>
      </c>
      <c r="AN47" s="4">
        <v>23.850759984126309</v>
      </c>
      <c r="AO47" s="4">
        <v>170.21706267486894</v>
      </c>
      <c r="AP47" s="4">
        <v>59.105010135962935</v>
      </c>
      <c r="AQ47" s="4">
        <v>19.828624836544329</v>
      </c>
      <c r="AR47" s="4">
        <v>14.670575787592497</v>
      </c>
      <c r="AS47" s="4">
        <v>30.115616053396234</v>
      </c>
      <c r="AT47" s="4">
        <v>35.591277262941318</v>
      </c>
      <c r="AU47" s="4">
        <v>17.13874225212183</v>
      </c>
      <c r="AV47" s="31">
        <f t="shared" si="5"/>
        <v>5.3075060173668671</v>
      </c>
      <c r="AW47" s="31">
        <f t="shared" si="6"/>
        <v>0.55868484393335471</v>
      </c>
      <c r="AX47" s="31">
        <f t="shared" si="7"/>
        <v>0.16118360249523667</v>
      </c>
      <c r="AY47" s="31">
        <f t="shared" si="8"/>
        <v>0.24914781143511427</v>
      </c>
      <c r="AZ47" s="31">
        <f t="shared" si="4"/>
        <v>1.2457390571755714E-2</v>
      </c>
      <c r="BA47" s="5">
        <v>0.82146884486528926</v>
      </c>
      <c r="BB47" s="33">
        <v>0.70480899490087179</v>
      </c>
      <c r="BC47" s="33">
        <v>9.4827220874072425E-6</v>
      </c>
      <c r="BD47" s="33">
        <v>0.51282412488082785</v>
      </c>
      <c r="BE47" s="33">
        <v>4.4989490583064736E-6</v>
      </c>
      <c r="BF47" s="31">
        <v>18.830260657011181</v>
      </c>
      <c r="BG47" s="31">
        <v>2.9804814767768065E-3</v>
      </c>
      <c r="BH47" s="31">
        <v>15.628670592386728</v>
      </c>
      <c r="BI47" s="31">
        <v>4.3115504789264739E-3</v>
      </c>
      <c r="BJ47" s="31">
        <v>38.730293557754415</v>
      </c>
      <c r="BK47" s="31">
        <v>9.1904716751964807E-3</v>
      </c>
      <c r="BL47" s="34">
        <v>0.82998017768091581</v>
      </c>
      <c r="BM47" s="34">
        <v>1.1920162757069784E-4</v>
      </c>
      <c r="BN47" s="34">
        <v>2.0568107203480497</v>
      </c>
      <c r="BO47" s="34">
        <v>2.0727188792587291E-4</v>
      </c>
    </row>
    <row r="48" spans="1:67" x14ac:dyDescent="0.25">
      <c r="A48" t="s">
        <v>112</v>
      </c>
      <c r="B48" t="s">
        <v>305</v>
      </c>
      <c r="C48">
        <v>30</v>
      </c>
      <c r="D48">
        <v>6</v>
      </c>
      <c r="E48">
        <v>30.1</v>
      </c>
      <c r="F48">
        <v>6</v>
      </c>
      <c r="G48">
        <v>6</v>
      </c>
      <c r="H48">
        <v>6</v>
      </c>
      <c r="I48" s="4">
        <v>58.214402849999999</v>
      </c>
      <c r="J48" s="32">
        <v>272.15864770000002</v>
      </c>
      <c r="K48" s="4">
        <v>22.767289430000002</v>
      </c>
      <c r="L48" s="32">
        <v>125.63765859999999</v>
      </c>
      <c r="M48" s="4">
        <v>5.3387127950000002</v>
      </c>
      <c r="N48" s="5">
        <v>0.60251474400000005</v>
      </c>
      <c r="O48" s="5">
        <v>7.4344083000000005E-2</v>
      </c>
      <c r="P48" s="5">
        <v>2.2739995999999998E-2</v>
      </c>
      <c r="Q48" s="5">
        <v>0.16684912399999999</v>
      </c>
      <c r="R48" s="5">
        <v>1.4862868810000001</v>
      </c>
      <c r="S48" s="3">
        <v>317.5974721</v>
      </c>
      <c r="T48" s="4">
        <v>14.779149159999999</v>
      </c>
      <c r="U48" s="4">
        <v>32.59385632</v>
      </c>
      <c r="V48" s="5">
        <v>4.0583402409999998</v>
      </c>
      <c r="W48" s="4">
        <v>16.513653519999998</v>
      </c>
      <c r="X48" s="5">
        <v>3.795525912</v>
      </c>
      <c r="Y48" s="5">
        <v>1.008289746</v>
      </c>
      <c r="Z48" s="5">
        <v>3.9498626849999998</v>
      </c>
      <c r="AA48" s="5">
        <v>0.61219570599999995</v>
      </c>
      <c r="AB48" s="5">
        <v>3.8639320540000002</v>
      </c>
      <c r="AC48" s="31">
        <v>0.80145895899999997</v>
      </c>
      <c r="AD48" s="5">
        <v>2.291847856</v>
      </c>
      <c r="AE48" s="31">
        <v>0.35014415599999998</v>
      </c>
      <c r="AF48" s="5">
        <v>2.2463273080000001</v>
      </c>
      <c r="AG48" s="31">
        <v>0.33842178699999997</v>
      </c>
      <c r="AH48" s="5">
        <v>3.3705148290000002</v>
      </c>
      <c r="AI48" s="5">
        <v>0.39457732000000001</v>
      </c>
      <c r="AJ48" s="5">
        <v>0.24894150200000001</v>
      </c>
      <c r="AK48" s="4">
        <v>7.5050058719999999</v>
      </c>
      <c r="AL48" s="5">
        <v>5.7452780480000003</v>
      </c>
      <c r="AM48" s="5">
        <v>1.403485058</v>
      </c>
      <c r="AN48" s="4">
        <v>24.228371119999998</v>
      </c>
      <c r="AO48" s="32">
        <v>184.74496859999999</v>
      </c>
      <c r="AP48" s="4">
        <v>69.075503690000005</v>
      </c>
      <c r="AQ48" s="4">
        <v>21.905843959999999</v>
      </c>
      <c r="AR48" s="4">
        <v>18.011201310000001</v>
      </c>
      <c r="AS48" s="4">
        <v>27.92210764</v>
      </c>
      <c r="AT48" s="4">
        <v>76.366380359999994</v>
      </c>
      <c r="AU48" s="4">
        <v>16.91008862</v>
      </c>
      <c r="AV48" s="31">
        <f t="shared" si="5"/>
        <v>6.5792500974216885</v>
      </c>
      <c r="AW48" s="31">
        <f t="shared" si="6"/>
        <v>0.69255264183386078</v>
      </c>
      <c r="AX48" s="31">
        <f t="shared" si="7"/>
        <v>0.21389878051631719</v>
      </c>
      <c r="AY48" s="31">
        <f t="shared" si="8"/>
        <v>0.22984168266599314</v>
      </c>
      <c r="AZ48" s="31">
        <f t="shared" si="4"/>
        <v>1.1492084133299657E-2</v>
      </c>
      <c r="BA48" s="5">
        <v>0.79379319657118375</v>
      </c>
      <c r="BB48" s="33">
        <v>0.70561236646510961</v>
      </c>
      <c r="BC48" s="33">
        <v>1.1241595235341051E-5</v>
      </c>
      <c r="BD48" s="33">
        <v>0.51269126205937021</v>
      </c>
      <c r="BE48" s="33">
        <v>1.8017517399435135E-5</v>
      </c>
      <c r="BF48" s="31">
        <v>18.854526234570983</v>
      </c>
      <c r="BG48" s="31">
        <v>1.5028326200183597E-3</v>
      </c>
      <c r="BH48" s="31">
        <v>15.638676905382933</v>
      </c>
      <c r="BI48" s="31">
        <v>2.198058373838407E-3</v>
      </c>
      <c r="BJ48" s="31">
        <v>38.774810797154252</v>
      </c>
      <c r="BK48" s="31">
        <v>6.6520203935260822E-3</v>
      </c>
      <c r="BL48" s="34">
        <v>0.82944271353496035</v>
      </c>
      <c r="BM48" s="34">
        <v>6.4687079836393938E-5</v>
      </c>
      <c r="BN48" s="34">
        <v>2.0565247134879083</v>
      </c>
      <c r="BO48" s="34">
        <v>2.3968105049305093E-4</v>
      </c>
    </row>
    <row r="49" spans="1:67" x14ac:dyDescent="0.25">
      <c r="A49" t="s">
        <v>113</v>
      </c>
      <c r="B49" t="s">
        <v>305</v>
      </c>
      <c r="C49">
        <v>30</v>
      </c>
      <c r="D49">
        <v>6</v>
      </c>
      <c r="G49">
        <v>6</v>
      </c>
      <c r="H49">
        <v>6</v>
      </c>
      <c r="I49" s="4">
        <v>53.208208970000001</v>
      </c>
      <c r="J49" s="32">
        <v>291.1398322</v>
      </c>
      <c r="K49" s="4">
        <v>21.125820569999998</v>
      </c>
      <c r="L49" s="32">
        <v>120.8267572</v>
      </c>
      <c r="M49" s="4">
        <v>5.8341581480000002</v>
      </c>
      <c r="N49" s="5">
        <v>0.79720417899999996</v>
      </c>
      <c r="O49" s="5">
        <v>6.8422523999999998E-2</v>
      </c>
      <c r="P49" s="5">
        <v>2.7078128999999999E-2</v>
      </c>
      <c r="Q49" s="5">
        <v>1.424074989</v>
      </c>
      <c r="R49" s="5">
        <v>3.0493123309999999</v>
      </c>
      <c r="S49" s="3">
        <v>313.47295989999998</v>
      </c>
      <c r="T49" s="4">
        <v>14.52451291</v>
      </c>
      <c r="U49" s="4">
        <v>31.584169710000001</v>
      </c>
      <c r="V49" s="5">
        <v>3.859427283</v>
      </c>
      <c r="W49" s="4">
        <v>15.67105544</v>
      </c>
      <c r="X49" s="5">
        <v>3.492683864</v>
      </c>
      <c r="Y49" s="5">
        <v>0.96238745800000003</v>
      </c>
      <c r="Z49" s="5">
        <v>3.6357329570000001</v>
      </c>
      <c r="AA49" s="5">
        <v>0.56931028699999997</v>
      </c>
      <c r="AB49" s="5">
        <v>3.5818678070000001</v>
      </c>
      <c r="AC49" s="31">
        <v>0.75177640999999995</v>
      </c>
      <c r="AD49" s="5">
        <v>2.1890229809999999</v>
      </c>
      <c r="AE49" s="31">
        <v>0.33596203499999999</v>
      </c>
      <c r="AF49" s="5">
        <v>2.1115165450000002</v>
      </c>
      <c r="AG49" s="31">
        <v>0.32230060199999999</v>
      </c>
      <c r="AH49" s="5">
        <v>3.2033860829999998</v>
      </c>
      <c r="AI49" s="5">
        <v>0.43380431899999999</v>
      </c>
      <c r="AJ49" s="5">
        <v>0.26256237399999999</v>
      </c>
      <c r="AK49" s="4">
        <v>9.0910196719999998</v>
      </c>
      <c r="AL49" s="5">
        <v>5.4926805310000004</v>
      </c>
      <c r="AM49" s="5">
        <v>1.254408067</v>
      </c>
      <c r="AN49" s="4">
        <v>23.66772894</v>
      </c>
      <c r="AO49" s="32">
        <v>186.3361908</v>
      </c>
      <c r="AP49" s="4">
        <v>42.561066959999998</v>
      </c>
      <c r="AQ49" s="4">
        <v>19.863659439999999</v>
      </c>
      <c r="AR49" s="4">
        <v>13.2811913</v>
      </c>
      <c r="AS49" s="4">
        <v>20.43203351</v>
      </c>
      <c r="AT49" s="4">
        <v>74.173658529999997</v>
      </c>
      <c r="AU49" s="4">
        <v>16.920929780000002</v>
      </c>
      <c r="AV49" s="31">
        <f t="shared" si="5"/>
        <v>6.8787113908217083</v>
      </c>
      <c r="AW49" s="31">
        <f t="shared" si="6"/>
        <v>0.72407488324439129</v>
      </c>
      <c r="AX49" s="31">
        <f t="shared" si="7"/>
        <v>0.18275825938323806</v>
      </c>
      <c r="AY49" s="31">
        <f t="shared" si="8"/>
        <v>0.22287483299210381</v>
      </c>
      <c r="AZ49" s="31">
        <f t="shared" si="4"/>
        <v>1.1143741649605191E-2</v>
      </c>
      <c r="BA49" s="5">
        <v>0.82323405595631827</v>
      </c>
      <c r="BB49" s="33"/>
      <c r="BC49" s="33"/>
      <c r="BD49" s="33"/>
      <c r="BE49" s="33"/>
      <c r="BF49" s="31"/>
      <c r="BG49" s="31"/>
      <c r="BH49" s="31"/>
      <c r="BI49" s="31"/>
      <c r="BJ49" s="31"/>
      <c r="BK49" s="31"/>
      <c r="BL49" s="34"/>
      <c r="BM49" s="34"/>
      <c r="BN49" s="34"/>
      <c r="BO49" s="34"/>
    </row>
    <row r="50" spans="1:67" x14ac:dyDescent="0.25">
      <c r="A50" t="s">
        <v>126</v>
      </c>
      <c r="B50" t="s">
        <v>299</v>
      </c>
      <c r="C50">
        <v>140</v>
      </c>
      <c r="D50">
        <v>10</v>
      </c>
      <c r="G50">
        <v>6</v>
      </c>
      <c r="H50">
        <v>6</v>
      </c>
      <c r="I50" s="4">
        <v>44.966238590000003</v>
      </c>
      <c r="J50" s="32">
        <v>231.3087664</v>
      </c>
      <c r="K50" s="4">
        <v>24.646315120000001</v>
      </c>
      <c r="L50" s="32">
        <v>104.3691061</v>
      </c>
      <c r="M50" s="4">
        <v>4.2096548409999999</v>
      </c>
      <c r="N50" s="5">
        <v>0.81160189599999999</v>
      </c>
      <c r="O50" s="5">
        <v>7.9156104000000005E-2</v>
      </c>
      <c r="P50" s="5">
        <v>3.3521996999999998E-2</v>
      </c>
      <c r="Q50" s="5">
        <v>1.1607922070000001</v>
      </c>
      <c r="R50" s="5">
        <v>2.8942596549999999</v>
      </c>
      <c r="S50" s="3">
        <v>266.58935250000002</v>
      </c>
      <c r="T50" s="4">
        <v>11.924510010000001</v>
      </c>
      <c r="U50" s="4">
        <v>25.24767714</v>
      </c>
      <c r="V50" s="5">
        <v>3.3909388649999999</v>
      </c>
      <c r="W50" s="4">
        <v>14.41677458</v>
      </c>
      <c r="X50" s="5">
        <v>3.5211818949999998</v>
      </c>
      <c r="Y50" s="5">
        <v>0.96341675999999998</v>
      </c>
      <c r="Z50" s="5">
        <v>3.7816266820000002</v>
      </c>
      <c r="AA50" s="5">
        <v>0.62118001199999995</v>
      </c>
      <c r="AB50" s="5">
        <v>4.0846855839999998</v>
      </c>
      <c r="AC50" s="31">
        <v>0.86862681399999997</v>
      </c>
      <c r="AD50" s="5">
        <v>2.5082346000000002</v>
      </c>
      <c r="AE50" s="31">
        <v>0.38497520400000002</v>
      </c>
      <c r="AF50" s="5">
        <v>2.4420176169999999</v>
      </c>
      <c r="AG50" s="31">
        <v>0.37107864200000001</v>
      </c>
      <c r="AH50" s="5">
        <v>2.8466129169999999</v>
      </c>
      <c r="AI50" s="5">
        <v>0.33531593300000001</v>
      </c>
      <c r="AJ50" s="5">
        <v>0.22514916200000001</v>
      </c>
      <c r="AK50" s="4">
        <v>7.3201362750000003</v>
      </c>
      <c r="AL50" s="5">
        <v>4.1212903929999998</v>
      </c>
      <c r="AM50" s="5">
        <v>1.113402832</v>
      </c>
      <c r="AN50" s="4">
        <v>26.521668819999999</v>
      </c>
      <c r="AO50" s="32">
        <v>221.4723467</v>
      </c>
      <c r="AP50" s="4">
        <v>59.748748380000002</v>
      </c>
      <c r="AQ50" s="4">
        <v>27.437070219999999</v>
      </c>
      <c r="AR50" s="4">
        <v>30.33457336</v>
      </c>
      <c r="AS50" s="4">
        <v>49.852582990000002</v>
      </c>
      <c r="AT50" s="4">
        <v>78.46627402</v>
      </c>
      <c r="AU50" s="4">
        <v>16.151913789999998</v>
      </c>
      <c r="AV50" s="31">
        <f t="shared" si="5"/>
        <v>4.8830565049932648</v>
      </c>
      <c r="AW50" s="31">
        <f t="shared" si="6"/>
        <v>0.51400594789402909</v>
      </c>
      <c r="AX50" s="31">
        <f t="shared" si="7"/>
        <v>0.19439919761726768</v>
      </c>
      <c r="AY50" s="31">
        <f t="shared" si="8"/>
        <v>0.24424200263801307</v>
      </c>
      <c r="AZ50" s="31">
        <f t="shared" si="4"/>
        <v>1.2212100131900654E-2</v>
      </c>
      <c r="BA50" s="5">
        <v>0.80478457049893892</v>
      </c>
      <c r="BB50" s="33"/>
      <c r="BC50" s="33"/>
      <c r="BD50" s="33"/>
      <c r="BE50" s="33"/>
      <c r="BF50" s="31"/>
      <c r="BG50" s="31"/>
      <c r="BH50" s="31"/>
      <c r="BI50" s="31"/>
      <c r="BJ50" s="31"/>
      <c r="BK50" s="31"/>
      <c r="BL50" s="34"/>
      <c r="BM50" s="34"/>
      <c r="BN50" s="34"/>
      <c r="BO50" s="34"/>
    </row>
    <row r="51" spans="1:67" x14ac:dyDescent="0.25">
      <c r="A51" t="s">
        <v>132</v>
      </c>
      <c r="B51" t="s">
        <v>301</v>
      </c>
      <c r="C51">
        <v>117</v>
      </c>
      <c r="D51">
        <v>8</v>
      </c>
      <c r="G51">
        <v>6</v>
      </c>
      <c r="H51">
        <v>6</v>
      </c>
      <c r="I51" s="4">
        <v>31.21351439</v>
      </c>
      <c r="J51" s="32">
        <v>323.92075790000001</v>
      </c>
      <c r="K51" s="4">
        <v>18.314437219999999</v>
      </c>
      <c r="L51" s="32">
        <v>97.391617519999997</v>
      </c>
      <c r="M51" s="4">
        <v>3.9776109850000001</v>
      </c>
      <c r="N51" s="5">
        <v>0.57376072</v>
      </c>
      <c r="O51" s="5">
        <v>6.1667481000000003E-2</v>
      </c>
      <c r="P51" s="5">
        <v>1.9811986E-2</v>
      </c>
      <c r="Q51" s="5">
        <v>0.89372357099999999</v>
      </c>
      <c r="R51" s="5">
        <v>1.642045889</v>
      </c>
      <c r="S51" s="3">
        <v>237.49717440000001</v>
      </c>
      <c r="T51" s="4">
        <v>11.57092213</v>
      </c>
      <c r="U51" s="4">
        <v>24.913251599999999</v>
      </c>
      <c r="V51" s="5">
        <v>3.200440526</v>
      </c>
      <c r="W51" s="4">
        <v>13.188333439999999</v>
      </c>
      <c r="X51" s="5">
        <v>3.022628772</v>
      </c>
      <c r="Y51" s="5">
        <v>0.90446735199999995</v>
      </c>
      <c r="Z51" s="5">
        <v>3.1536404679999999</v>
      </c>
      <c r="AA51" s="5">
        <v>0.50121294800000005</v>
      </c>
      <c r="AB51" s="5">
        <v>3.1097755550000001</v>
      </c>
      <c r="AC51" s="31">
        <v>0.65854725599999997</v>
      </c>
      <c r="AD51" s="5">
        <v>1.860226854</v>
      </c>
      <c r="AE51" s="31">
        <v>0.28477918600000002</v>
      </c>
      <c r="AF51" s="5">
        <v>1.819153552</v>
      </c>
      <c r="AG51" s="31">
        <v>0.26913267000000002</v>
      </c>
      <c r="AH51" s="5">
        <v>2.7016314349999999</v>
      </c>
      <c r="AI51" s="5">
        <v>0.33320852699999998</v>
      </c>
      <c r="AJ51" s="5">
        <v>0.15170056600000001</v>
      </c>
      <c r="AK51" s="4">
        <v>5.9484308439999998</v>
      </c>
      <c r="AL51" s="5">
        <v>3.7995907529999999</v>
      </c>
      <c r="AM51" s="5">
        <v>0.93338927299999996</v>
      </c>
      <c r="AN51" s="4">
        <v>28.49065066</v>
      </c>
      <c r="AO51" s="32">
        <v>191.08346900000001</v>
      </c>
      <c r="AP51" s="4">
        <v>254.94599640000001</v>
      </c>
      <c r="AQ51" s="4">
        <v>30.172321870000001</v>
      </c>
      <c r="AR51" s="4">
        <v>54.19095162</v>
      </c>
      <c r="AS51" s="4">
        <v>27.128783769999998</v>
      </c>
      <c r="AT51" s="4">
        <v>69.722292640000006</v>
      </c>
      <c r="AU51" s="4">
        <v>15.45093464</v>
      </c>
      <c r="AV51" s="31">
        <f t="shared" si="5"/>
        <v>6.3606077218048931</v>
      </c>
      <c r="AW51" s="31">
        <f t="shared" si="6"/>
        <v>0.66953765492683193</v>
      </c>
      <c r="AX51" s="31">
        <f t="shared" si="7"/>
        <v>9.6361574949253972E-2</v>
      </c>
      <c r="AY51" s="31">
        <f t="shared" si="8"/>
        <v>0.2291895928891528</v>
      </c>
      <c r="AZ51" s="31">
        <f t="shared" si="4"/>
        <v>1.1459479644457642E-2</v>
      </c>
      <c r="BA51" s="5">
        <v>0.89298342961602684</v>
      </c>
      <c r="BB51" s="33"/>
      <c r="BC51" s="33"/>
      <c r="BD51" s="33"/>
      <c r="BE51" s="33"/>
      <c r="BF51" s="31"/>
      <c r="BG51" s="31"/>
      <c r="BH51" s="31"/>
      <c r="BI51" s="31"/>
      <c r="BJ51" s="31"/>
      <c r="BK51" s="31"/>
      <c r="BL51" s="34"/>
      <c r="BM51" s="34"/>
      <c r="BN51" s="34"/>
      <c r="BO51" s="34"/>
    </row>
    <row r="52" spans="1:67" x14ac:dyDescent="0.25">
      <c r="A52" t="s">
        <v>133</v>
      </c>
      <c r="B52" t="s">
        <v>306</v>
      </c>
      <c r="G52">
        <v>6</v>
      </c>
      <c r="H52">
        <v>6</v>
      </c>
      <c r="I52" s="4">
        <v>37.337398620000002</v>
      </c>
      <c r="J52" s="32">
        <v>440.65805160000002</v>
      </c>
      <c r="K52" s="4">
        <v>18.77863193</v>
      </c>
      <c r="L52" s="32">
        <v>102.5565467</v>
      </c>
      <c r="M52" s="4">
        <v>4.0084389859999998</v>
      </c>
      <c r="N52" s="5">
        <v>0.60346998699999999</v>
      </c>
      <c r="O52" s="5">
        <v>5.6035481999999998E-2</v>
      </c>
      <c r="P52" s="5">
        <v>2.1908266999999999E-2</v>
      </c>
      <c r="Q52" s="5">
        <v>0.90450218599999999</v>
      </c>
      <c r="R52" s="5">
        <v>0.884904617</v>
      </c>
      <c r="S52" s="3">
        <v>257.86890870000002</v>
      </c>
      <c r="T52" s="4">
        <v>12.40412832</v>
      </c>
      <c r="U52" s="4">
        <v>26.39329742</v>
      </c>
      <c r="V52" s="5">
        <v>3.3059875440000002</v>
      </c>
      <c r="W52" s="4">
        <v>13.719696669999999</v>
      </c>
      <c r="X52" s="5">
        <v>3.102639409</v>
      </c>
      <c r="Y52" s="5">
        <v>0.89561871500000001</v>
      </c>
      <c r="Z52" s="5">
        <v>3.1945771679999999</v>
      </c>
      <c r="AA52" s="5">
        <v>0.50554240100000003</v>
      </c>
      <c r="AB52" s="5">
        <v>3.1888948510000001</v>
      </c>
      <c r="AC52" s="31">
        <v>0.67015680799999999</v>
      </c>
      <c r="AD52" s="5">
        <v>1.9141543759999999</v>
      </c>
      <c r="AE52" s="31">
        <v>0.29188824800000002</v>
      </c>
      <c r="AF52" s="5">
        <v>1.8795598979999999</v>
      </c>
      <c r="AG52" s="31">
        <v>0.28028269099999997</v>
      </c>
      <c r="AH52" s="5">
        <v>2.7625310019999998</v>
      </c>
      <c r="AI52" s="5">
        <v>0.329314838</v>
      </c>
      <c r="AJ52" s="5">
        <v>6.5173250000000002E-2</v>
      </c>
      <c r="AK52" s="4">
        <v>5.9180560020000001</v>
      </c>
      <c r="AL52" s="5">
        <v>4.0793699200000004</v>
      </c>
      <c r="AM52" s="5">
        <v>1.048011596</v>
      </c>
      <c r="AN52" s="4">
        <v>25.057642950000002</v>
      </c>
      <c r="AO52" s="32">
        <v>189.9599398</v>
      </c>
      <c r="AP52" s="4">
        <v>61.42764828</v>
      </c>
      <c r="AQ52" s="4">
        <v>25.3483135</v>
      </c>
      <c r="AR52" s="4">
        <v>27.282121069999999</v>
      </c>
      <c r="AS52" s="4">
        <v>110.8627675</v>
      </c>
      <c r="AT52" s="4">
        <v>69.498354149999997</v>
      </c>
      <c r="AU52" s="4">
        <v>16.973279940000001</v>
      </c>
      <c r="AV52" s="31">
        <f t="shared" si="5"/>
        <v>6.5994855142413771</v>
      </c>
      <c r="AW52" s="31">
        <f t="shared" si="6"/>
        <v>0.69468268570962</v>
      </c>
      <c r="AX52" s="31">
        <f t="shared" si="7"/>
        <v>8.4731002836395244E-2</v>
      </c>
      <c r="AY52" s="31">
        <f t="shared" si="8"/>
        <v>0.22614489836239215</v>
      </c>
      <c r="AZ52" s="31">
        <f t="shared" si="4"/>
        <v>1.1307244918119609E-2</v>
      </c>
      <c r="BA52" s="5">
        <v>0.86716115909804736</v>
      </c>
      <c r="BB52" s="33"/>
      <c r="BC52" s="33"/>
      <c r="BD52" s="33"/>
      <c r="BE52" s="33"/>
      <c r="BF52" s="31"/>
      <c r="BG52" s="31"/>
      <c r="BH52" s="31"/>
      <c r="BI52" s="31"/>
      <c r="BJ52" s="31"/>
      <c r="BK52" s="31"/>
      <c r="BL52" s="34"/>
      <c r="BM52" s="34"/>
      <c r="BN52" s="34"/>
      <c r="BO52" s="34"/>
    </row>
    <row r="53" spans="1:67" x14ac:dyDescent="0.25">
      <c r="A53" t="s">
        <v>136</v>
      </c>
      <c r="B53" t="s">
        <v>303</v>
      </c>
      <c r="C53">
        <v>28</v>
      </c>
      <c r="D53">
        <v>5</v>
      </c>
      <c r="G53">
        <v>9</v>
      </c>
      <c r="H53">
        <v>9</v>
      </c>
      <c r="I53" s="4">
        <v>39.693317180000001</v>
      </c>
      <c r="J53" s="32">
        <v>257.5635843</v>
      </c>
      <c r="K53" s="4">
        <v>21.011076979999999</v>
      </c>
      <c r="L53" s="32">
        <v>118.594683</v>
      </c>
      <c r="M53" s="4">
        <v>5.032930693</v>
      </c>
      <c r="N53" s="5">
        <v>0.44430605699999998</v>
      </c>
      <c r="O53" s="5">
        <v>6.3546712000000005E-2</v>
      </c>
      <c r="P53" s="5">
        <v>1.5867030000000001E-2</v>
      </c>
      <c r="Q53" s="5">
        <v>1.060915769</v>
      </c>
      <c r="R53" s="5">
        <v>2.1579527390000002</v>
      </c>
      <c r="S53" s="3">
        <v>299.200357</v>
      </c>
      <c r="T53" s="4">
        <v>13.478226980000001</v>
      </c>
      <c r="U53" s="4">
        <v>30.234613159999999</v>
      </c>
      <c r="V53" s="5">
        <v>3.7391186749999998</v>
      </c>
      <c r="W53" s="4">
        <v>15.611750300000001</v>
      </c>
      <c r="X53" s="5">
        <v>3.6024331410000001</v>
      </c>
      <c r="Y53" s="5">
        <v>0.98553762700000003</v>
      </c>
      <c r="Z53" s="5">
        <v>3.6028253000000001</v>
      </c>
      <c r="AA53" s="5">
        <v>0.59490903699999997</v>
      </c>
      <c r="AB53" s="5">
        <v>3.7300353799999999</v>
      </c>
      <c r="AC53" s="31">
        <v>0.77104326700000003</v>
      </c>
      <c r="AD53" s="5">
        <v>2.178690155</v>
      </c>
      <c r="AE53" s="31">
        <v>0.33381498900000001</v>
      </c>
      <c r="AF53" s="5">
        <v>2.0440432039999998</v>
      </c>
      <c r="AG53" s="31">
        <v>0.29494153499999998</v>
      </c>
      <c r="AH53" s="5">
        <v>3.477953222</v>
      </c>
      <c r="AI53" s="5">
        <v>0.46107253399999998</v>
      </c>
      <c r="AJ53" s="5">
        <v>0.10630664300000001</v>
      </c>
      <c r="AK53" s="4">
        <v>8.8004430320000004</v>
      </c>
      <c r="AL53" s="5">
        <v>4.9331445799999996</v>
      </c>
      <c r="AM53" s="5">
        <v>1.132159001</v>
      </c>
      <c r="AN53" s="4">
        <v>25.9022085</v>
      </c>
      <c r="AO53" s="32">
        <v>194.19790979999999</v>
      </c>
      <c r="AP53" s="4">
        <v>25.129807119999999</v>
      </c>
      <c r="AQ53" s="4">
        <v>20.40729528</v>
      </c>
      <c r="AR53" s="4">
        <v>6.5867715799999997</v>
      </c>
      <c r="AS53" s="4">
        <v>11.263955449999999</v>
      </c>
      <c r="AT53" s="4">
        <v>80.339841840000005</v>
      </c>
      <c r="AU53" s="4">
        <v>17.02283048</v>
      </c>
      <c r="AV53" s="31">
        <f t="shared" si="5"/>
        <v>6.5939051354806892</v>
      </c>
      <c r="AW53" s="31">
        <f t="shared" si="6"/>
        <v>0.69409527741902011</v>
      </c>
      <c r="AX53" s="31">
        <f t="shared" si="7"/>
        <v>0.15411075011973266</v>
      </c>
      <c r="AY53" s="31">
        <f t="shared" si="8"/>
        <v>0.23075139377549486</v>
      </c>
      <c r="AZ53" s="31">
        <f t="shared" si="4"/>
        <v>1.1537569688774743E-2</v>
      </c>
      <c r="BA53" s="5">
        <v>0.83387824637419516</v>
      </c>
      <c r="BB53" s="33"/>
      <c r="BC53" s="33"/>
      <c r="BD53" s="33"/>
      <c r="BE53" s="33"/>
      <c r="BF53" s="31"/>
      <c r="BG53" s="31"/>
      <c r="BH53" s="31"/>
      <c r="BI53" s="31"/>
      <c r="BJ53" s="31"/>
      <c r="BK53" s="31"/>
      <c r="BL53" s="34"/>
      <c r="BM53" s="34"/>
      <c r="BN53" s="34"/>
      <c r="BO53" s="34"/>
    </row>
    <row r="54" spans="1:67" x14ac:dyDescent="0.25">
      <c r="A54" t="s">
        <v>137</v>
      </c>
      <c r="B54" t="s">
        <v>303</v>
      </c>
      <c r="C54">
        <v>28</v>
      </c>
      <c r="D54">
        <v>5</v>
      </c>
      <c r="G54">
        <v>9</v>
      </c>
      <c r="H54">
        <v>9</v>
      </c>
      <c r="I54" s="4">
        <v>44.411757299999998</v>
      </c>
      <c r="J54" s="32">
        <v>266.50887419999998</v>
      </c>
      <c r="K54" s="4">
        <v>22.894564280000001</v>
      </c>
      <c r="L54" s="32">
        <v>124.5794858</v>
      </c>
      <c r="M54" s="4">
        <v>5.0613898649999998</v>
      </c>
      <c r="N54" s="5">
        <v>0.858753608</v>
      </c>
      <c r="O54" s="5">
        <v>6.7754581999999994E-2</v>
      </c>
      <c r="P54" s="5">
        <v>2.4928991000000001E-2</v>
      </c>
      <c r="Q54" s="5">
        <v>1.448624342</v>
      </c>
      <c r="R54" s="5">
        <v>1.3039315300000001</v>
      </c>
      <c r="S54" s="3">
        <v>287.7396425</v>
      </c>
      <c r="T54" s="4">
        <v>13.62346314</v>
      </c>
      <c r="U54" s="4">
        <v>31.087980000000002</v>
      </c>
      <c r="V54" s="5">
        <v>3.8940444269999999</v>
      </c>
      <c r="W54" s="4">
        <v>16.137341729999999</v>
      </c>
      <c r="X54" s="5">
        <v>3.8140444580000001</v>
      </c>
      <c r="Y54" s="5">
        <v>1.0007532649999999</v>
      </c>
      <c r="Z54" s="5">
        <v>3.8878214940000002</v>
      </c>
      <c r="AA54" s="5">
        <v>0.63758499599999996</v>
      </c>
      <c r="AB54" s="5">
        <v>3.9825494209999999</v>
      </c>
      <c r="AC54" s="31">
        <v>0.81977176200000001</v>
      </c>
      <c r="AD54" s="5">
        <v>2.362968688</v>
      </c>
      <c r="AE54" s="31">
        <v>0.35795048499999998</v>
      </c>
      <c r="AF54" s="5">
        <v>2.280944034</v>
      </c>
      <c r="AG54" s="31">
        <v>0.34192867599999999</v>
      </c>
      <c r="AH54" s="5">
        <v>4.1245585680000003</v>
      </c>
      <c r="AI54" s="5">
        <v>0.59024617899999998</v>
      </c>
      <c r="AJ54" s="5">
        <v>0.20841547199999999</v>
      </c>
      <c r="AK54" s="4">
        <v>8.2911430139999993</v>
      </c>
      <c r="AL54" s="5">
        <v>4.8900406700000003</v>
      </c>
      <c r="AM54" s="5">
        <v>1.0937445029999999</v>
      </c>
      <c r="AN54" s="4">
        <v>27.277295519999999</v>
      </c>
      <c r="AO54" s="32">
        <v>206.43726620000001</v>
      </c>
      <c r="AP54" s="4">
        <v>26.494178819999998</v>
      </c>
      <c r="AQ54" s="4">
        <v>21.72447034</v>
      </c>
      <c r="AR54" s="4">
        <v>6.6334568779999996</v>
      </c>
      <c r="AS54" s="4">
        <v>11.03668603</v>
      </c>
      <c r="AT54" s="4">
        <v>81.868389590000007</v>
      </c>
      <c r="AU54" s="4">
        <v>17.43550814</v>
      </c>
      <c r="AV54" s="31">
        <f t="shared" si="5"/>
        <v>5.9727301226716554</v>
      </c>
      <c r="AW54" s="31">
        <f t="shared" si="6"/>
        <v>0.62870843396543741</v>
      </c>
      <c r="AX54" s="31">
        <f t="shared" si="7"/>
        <v>0.1666426959826916</v>
      </c>
      <c r="AY54" s="31">
        <f t="shared" si="8"/>
        <v>0.2363489924061985</v>
      </c>
      <c r="AZ54" s="31">
        <f t="shared" si="4"/>
        <v>1.1817449620309926E-2</v>
      </c>
      <c r="BA54" s="5">
        <v>0.79219114385420486</v>
      </c>
      <c r="BB54" s="33"/>
      <c r="BC54" s="33"/>
      <c r="BD54" s="33"/>
      <c r="BE54" s="33"/>
      <c r="BF54" s="31"/>
      <c r="BG54" s="31"/>
      <c r="BH54" s="31"/>
      <c r="BI54" s="31"/>
      <c r="BJ54" s="31"/>
      <c r="BK54" s="31"/>
      <c r="BL54" s="34"/>
      <c r="BM54" s="34"/>
      <c r="BN54" s="34"/>
      <c r="BO54" s="34"/>
    </row>
    <row r="55" spans="1:67" x14ac:dyDescent="0.25">
      <c r="A55" t="s">
        <v>142</v>
      </c>
      <c r="B55" t="s">
        <v>299</v>
      </c>
      <c r="C55">
        <v>140</v>
      </c>
      <c r="D55">
        <v>10</v>
      </c>
      <c r="G55">
        <v>9</v>
      </c>
      <c r="H55">
        <v>9</v>
      </c>
      <c r="I55" s="4">
        <v>60.613590799999997</v>
      </c>
      <c r="J55" s="32">
        <v>251.70546100000001</v>
      </c>
      <c r="K55" s="4">
        <v>25.37907195</v>
      </c>
      <c r="L55" s="32">
        <v>135.73566070000001</v>
      </c>
      <c r="M55" s="4">
        <v>5.3380644540000004</v>
      </c>
      <c r="N55" s="5">
        <v>1.9870304050000001</v>
      </c>
      <c r="O55" s="5">
        <v>8.4878064000000003E-2</v>
      </c>
      <c r="P55" s="5">
        <v>2.2051524999999999E-2</v>
      </c>
      <c r="Q55" s="5">
        <v>1.709301457</v>
      </c>
      <c r="R55" s="5">
        <v>2.7449847109999999</v>
      </c>
      <c r="S55" s="3">
        <v>337.76809539999999</v>
      </c>
      <c r="T55" s="4">
        <v>17.384009580000001</v>
      </c>
      <c r="U55" s="4">
        <v>38.462553059999998</v>
      </c>
      <c r="V55" s="5">
        <v>4.8233491229999998</v>
      </c>
      <c r="W55" s="4">
        <v>19.893315730000001</v>
      </c>
      <c r="X55" s="5">
        <v>4.4817139460000002</v>
      </c>
      <c r="Y55" s="5">
        <v>1.0640386180000001</v>
      </c>
      <c r="Z55" s="5">
        <v>4.4639319239999997</v>
      </c>
      <c r="AA55" s="5">
        <v>0.69935164999999999</v>
      </c>
      <c r="AB55" s="5">
        <v>4.3278292619999998</v>
      </c>
      <c r="AC55" s="31">
        <v>0.89980494200000005</v>
      </c>
      <c r="AD55" s="5">
        <v>2.5787005280000002</v>
      </c>
      <c r="AE55" s="31">
        <v>0.38695723700000001</v>
      </c>
      <c r="AF55" s="5">
        <v>2.4559123889999999</v>
      </c>
      <c r="AG55" s="31">
        <v>0.361983465</v>
      </c>
      <c r="AH55" s="5">
        <v>4.0029820300000001</v>
      </c>
      <c r="AI55" s="5">
        <v>0.55872826900000006</v>
      </c>
      <c r="AJ55" s="5">
        <v>0.2261707</v>
      </c>
      <c r="AK55" s="4">
        <v>14.545996239999999</v>
      </c>
      <c r="AL55" s="5">
        <v>5.8478509269999996</v>
      </c>
      <c r="AM55" s="5">
        <v>1.533937112</v>
      </c>
      <c r="AN55" s="4">
        <v>21.432552139999999</v>
      </c>
      <c r="AO55" s="32">
        <v>162.9601491</v>
      </c>
      <c r="AP55" s="4">
        <v>21.05245081</v>
      </c>
      <c r="AQ55" s="4">
        <v>19.145018489999998</v>
      </c>
      <c r="AR55" s="4">
        <v>10.088548299999999</v>
      </c>
      <c r="AS55" s="4">
        <v>16.30813255</v>
      </c>
      <c r="AT55" s="4">
        <v>80.685348270000006</v>
      </c>
      <c r="AU55" s="4">
        <v>16.587292269999999</v>
      </c>
      <c r="AV55" s="31">
        <f t="shared" si="5"/>
        <v>7.0784322998909719</v>
      </c>
      <c r="AW55" s="31">
        <f t="shared" si="6"/>
        <v>0.74509813683062909</v>
      </c>
      <c r="AX55" s="31">
        <f t="shared" si="7"/>
        <v>0.24081158413960671</v>
      </c>
      <c r="AY55" s="31">
        <f t="shared" si="8"/>
        <v>0.22528742854271283</v>
      </c>
      <c r="AZ55" s="31">
        <f t="shared" si="4"/>
        <v>1.1264371427135642E-2</v>
      </c>
      <c r="BA55" s="5">
        <v>0.72514614635954844</v>
      </c>
      <c r="BB55" s="33">
        <v>0.70528402393988876</v>
      </c>
      <c r="BC55" s="33">
        <v>1.1123241074594378E-5</v>
      </c>
      <c r="BD55" s="33">
        <v>0.51272125839554195</v>
      </c>
      <c r="BE55" s="33">
        <v>1.6742702157417689E-5</v>
      </c>
      <c r="BF55" s="31">
        <v>18.846047735251723</v>
      </c>
      <c r="BG55" s="31">
        <v>2.9973804913298908E-3</v>
      </c>
      <c r="BH55" s="31">
        <v>15.630713976603129</v>
      </c>
      <c r="BI55" s="31">
        <v>4.3208183649232059E-3</v>
      </c>
      <c r="BJ55" s="31">
        <v>38.754445688393808</v>
      </c>
      <c r="BK55" s="31">
        <v>9.2228213311827002E-3</v>
      </c>
      <c r="BL55" s="34">
        <v>0.829393340136243</v>
      </c>
      <c r="BM55" s="34">
        <v>1.1922469434061329E-4</v>
      </c>
      <c r="BN55" s="34">
        <v>2.0563693063796307</v>
      </c>
      <c r="BO55" s="34">
        <v>2.0761906508381695E-4</v>
      </c>
    </row>
    <row r="56" spans="1:67" x14ac:dyDescent="0.25">
      <c r="A56" t="s">
        <v>143</v>
      </c>
      <c r="B56" t="s">
        <v>307</v>
      </c>
      <c r="C56">
        <v>70</v>
      </c>
      <c r="D56">
        <v>9</v>
      </c>
      <c r="G56">
        <v>6</v>
      </c>
      <c r="H56">
        <v>6</v>
      </c>
      <c r="I56" s="4">
        <v>71.688707910000005</v>
      </c>
      <c r="J56" s="32">
        <v>270.80592940000002</v>
      </c>
      <c r="K56" s="4">
        <v>21.238722119999998</v>
      </c>
      <c r="L56" s="32">
        <v>147.8287292</v>
      </c>
      <c r="M56" s="4">
        <v>6.5785373800000002</v>
      </c>
      <c r="N56" s="5">
        <v>0.77065461899999999</v>
      </c>
      <c r="O56" s="5">
        <v>7.5177768000000006E-2</v>
      </c>
      <c r="P56" s="5">
        <v>3.0764003000000002E-2</v>
      </c>
      <c r="Q56" s="5">
        <v>1.709741401</v>
      </c>
      <c r="R56" s="5">
        <v>4.7088874809999997</v>
      </c>
      <c r="S56" s="3">
        <v>382.71397039999999</v>
      </c>
      <c r="T56" s="4">
        <v>16.274792189999999</v>
      </c>
      <c r="U56" s="4">
        <v>35.013382350000001</v>
      </c>
      <c r="V56" s="5">
        <v>4.145959961</v>
      </c>
      <c r="W56" s="4">
        <v>16.440276090000001</v>
      </c>
      <c r="X56" s="5">
        <v>3.697030319</v>
      </c>
      <c r="Y56" s="5">
        <v>1.056969523</v>
      </c>
      <c r="Z56" s="5">
        <v>3.7138316100000002</v>
      </c>
      <c r="AA56" s="5">
        <v>0.59176118600000005</v>
      </c>
      <c r="AB56" s="5">
        <v>3.615454288</v>
      </c>
      <c r="AC56" s="31">
        <v>0.76480061700000002</v>
      </c>
      <c r="AD56" s="5">
        <v>2.1618533430000002</v>
      </c>
      <c r="AE56" s="31">
        <v>0.34184136599999998</v>
      </c>
      <c r="AF56" s="5">
        <v>2.1943451450000002</v>
      </c>
      <c r="AG56" s="31">
        <v>0.330649054</v>
      </c>
      <c r="AH56" s="5">
        <v>3.8979901259999998</v>
      </c>
      <c r="AI56" s="5">
        <v>0.49432939599999998</v>
      </c>
      <c r="AJ56" s="5">
        <v>0.27054931799999998</v>
      </c>
      <c r="AK56" s="4">
        <v>9.7960108540000004</v>
      </c>
      <c r="AL56" s="5">
        <v>7.0731106520000004</v>
      </c>
      <c r="AM56" s="5">
        <v>1.5507091209999999</v>
      </c>
      <c r="AN56" s="4">
        <v>21.837468730000001</v>
      </c>
      <c r="AO56" s="32">
        <v>163.8998211</v>
      </c>
      <c r="AP56" s="4">
        <v>33.1111912</v>
      </c>
      <c r="AQ56" s="4">
        <v>18.54998419</v>
      </c>
      <c r="AR56" s="4">
        <v>11.078431889999999</v>
      </c>
      <c r="AS56" s="4">
        <v>42.588568270000003</v>
      </c>
      <c r="AT56" s="4">
        <v>74.138312799999994</v>
      </c>
      <c r="AU56" s="4">
        <v>17.704834009999999</v>
      </c>
      <c r="AV56" s="31">
        <f t="shared" si="5"/>
        <v>7.416696606312585</v>
      </c>
      <c r="AW56" s="31">
        <f t="shared" si="6"/>
        <v>0.78070490592764141</v>
      </c>
      <c r="AX56" s="31">
        <f t="shared" si="7"/>
        <v>0.26472355339055587</v>
      </c>
      <c r="AY56" s="31">
        <f t="shared" si="8"/>
        <v>0.22487641319167165</v>
      </c>
      <c r="AZ56" s="31">
        <f t="shared" si="4"/>
        <v>1.1243820659583584E-2</v>
      </c>
      <c r="BA56" s="5">
        <v>0.86950854765971364</v>
      </c>
      <c r="BB56" s="33"/>
      <c r="BC56" s="33"/>
      <c r="BD56" s="33"/>
      <c r="BE56" s="33"/>
      <c r="BF56" s="31"/>
      <c r="BG56" s="31"/>
      <c r="BH56" s="31"/>
      <c r="BI56" s="31"/>
      <c r="BJ56" s="31"/>
      <c r="BK56" s="31"/>
      <c r="BL56" s="34"/>
      <c r="BM56" s="34"/>
      <c r="BN56" s="34"/>
      <c r="BO56" s="34"/>
    </row>
    <row r="57" spans="1:67" x14ac:dyDescent="0.25">
      <c r="A57" t="s">
        <v>153</v>
      </c>
      <c r="B57" t="s">
        <v>306</v>
      </c>
      <c r="G57">
        <v>9</v>
      </c>
      <c r="H57">
        <v>9</v>
      </c>
      <c r="I57" s="4">
        <v>49.471938160000001</v>
      </c>
      <c r="J57" s="32">
        <v>255.1163645</v>
      </c>
      <c r="K57" s="4">
        <v>20.38155836</v>
      </c>
      <c r="L57" s="32">
        <v>143.9849954</v>
      </c>
      <c r="M57" s="4">
        <v>5.9873634300000003</v>
      </c>
      <c r="N57" s="5">
        <v>3.8396997009999998</v>
      </c>
      <c r="O57" s="5">
        <v>7.9395457000000003E-2</v>
      </c>
      <c r="P57" s="5">
        <v>1.4983288000000001E-2</v>
      </c>
      <c r="Q57" s="5">
        <v>1.6516853890000001</v>
      </c>
      <c r="R57" s="5">
        <v>3.1559761169999998</v>
      </c>
      <c r="S57" s="3">
        <v>344.11344689999999</v>
      </c>
      <c r="T57" s="4">
        <v>14.772224400000001</v>
      </c>
      <c r="U57" s="4">
        <v>33.272491680000002</v>
      </c>
      <c r="V57" s="5">
        <v>3.9298287580000002</v>
      </c>
      <c r="W57" s="4">
        <v>16.256096889999998</v>
      </c>
      <c r="X57" s="5">
        <v>3.6918780670000002</v>
      </c>
      <c r="Y57" s="5">
        <v>0.95782875599999995</v>
      </c>
      <c r="Z57" s="5">
        <v>3.6980824769999998</v>
      </c>
      <c r="AA57" s="5">
        <v>0.596002955</v>
      </c>
      <c r="AB57" s="5">
        <v>3.6842344439999999</v>
      </c>
      <c r="AC57" s="31">
        <v>0.75263625700000003</v>
      </c>
      <c r="AD57" s="5">
        <v>2.1660411690000001</v>
      </c>
      <c r="AE57" s="31">
        <v>0.32782473899999998</v>
      </c>
      <c r="AF57" s="5">
        <v>2.0913128030000001</v>
      </c>
      <c r="AG57" s="31">
        <v>0.30784176099999999</v>
      </c>
      <c r="AH57" s="5">
        <v>4.0213059810000003</v>
      </c>
      <c r="AI57" s="5">
        <v>0.62625991299999995</v>
      </c>
      <c r="AJ57" s="5">
        <v>0.17462119500000001</v>
      </c>
      <c r="AK57" s="4">
        <v>12.71686688</v>
      </c>
      <c r="AL57" s="5">
        <v>5.9860835330000004</v>
      </c>
      <c r="AM57" s="5">
        <v>1.4119982040000001</v>
      </c>
      <c r="AN57" s="4">
        <v>21.768376060000001</v>
      </c>
      <c r="AO57" s="32">
        <v>173.9464011</v>
      </c>
      <c r="AP57" s="4">
        <v>22.565471630000001</v>
      </c>
      <c r="AQ57" s="4">
        <v>17.689488130000001</v>
      </c>
      <c r="AR57" s="4">
        <v>7.9768755069999999</v>
      </c>
      <c r="AS57" s="4">
        <v>9.8721473030000002</v>
      </c>
      <c r="AT57" s="4">
        <v>77.190100549999997</v>
      </c>
      <c r="AU57" s="4">
        <v>16.966941739999999</v>
      </c>
      <c r="AV57" s="31">
        <f t="shared" si="5"/>
        <v>7.0636130466992606</v>
      </c>
      <c r="AW57" s="31">
        <f t="shared" si="6"/>
        <v>0.74353821544202781</v>
      </c>
      <c r="AX57" s="31">
        <f t="shared" si="7"/>
        <v>0.19391910925416156</v>
      </c>
      <c r="AY57" s="31">
        <f t="shared" si="8"/>
        <v>0.22710728731391072</v>
      </c>
      <c r="AZ57" s="31">
        <f t="shared" si="4"/>
        <v>1.1355364365695536E-2</v>
      </c>
      <c r="BA57" s="5">
        <v>0.79017794085623871</v>
      </c>
      <c r="BB57" s="33"/>
      <c r="BC57" s="33"/>
      <c r="BD57" s="33"/>
      <c r="BE57" s="33"/>
      <c r="BF57" s="31"/>
      <c r="BG57" s="31"/>
      <c r="BH57" s="31"/>
      <c r="BI57" s="31"/>
      <c r="BJ57" s="31"/>
      <c r="BK57" s="31"/>
      <c r="BL57" s="34"/>
      <c r="BM57" s="34"/>
      <c r="BN57" s="34"/>
      <c r="BO57" s="34"/>
    </row>
    <row r="58" spans="1:67" x14ac:dyDescent="0.25">
      <c r="A58" t="s">
        <v>155</v>
      </c>
      <c r="B58" t="s">
        <v>306</v>
      </c>
      <c r="G58">
        <v>9</v>
      </c>
      <c r="H58">
        <v>9</v>
      </c>
      <c r="I58" s="4">
        <v>56.827804389999997</v>
      </c>
      <c r="J58" s="32">
        <v>256.18286860000001</v>
      </c>
      <c r="K58" s="4">
        <v>21.624177249999999</v>
      </c>
      <c r="L58" s="32">
        <v>146.01991649999999</v>
      </c>
      <c r="M58" s="4">
        <v>5.8336673100000001</v>
      </c>
      <c r="N58" s="5">
        <v>4.7884743189999996</v>
      </c>
      <c r="O58" s="5">
        <v>8.3410779000000004E-2</v>
      </c>
      <c r="P58" s="5">
        <v>2.0579892999999998E-2</v>
      </c>
      <c r="Q58" s="5">
        <v>2.0640479159999998</v>
      </c>
      <c r="R58" s="5">
        <v>3.9479385059999998</v>
      </c>
      <c r="S58" s="3">
        <v>345.50425569999999</v>
      </c>
      <c r="T58" s="4">
        <v>14.1490621</v>
      </c>
      <c r="U58" s="4">
        <v>31.408591950000002</v>
      </c>
      <c r="V58" s="5">
        <v>3.869810738</v>
      </c>
      <c r="W58" s="4">
        <v>15.81889668</v>
      </c>
      <c r="X58" s="5">
        <v>3.6715541209999998</v>
      </c>
      <c r="Y58" s="5">
        <v>0.95913673899999996</v>
      </c>
      <c r="Z58" s="5">
        <v>3.692530176</v>
      </c>
      <c r="AA58" s="5">
        <v>0.58320482500000004</v>
      </c>
      <c r="AB58" s="5">
        <v>3.6837419109999998</v>
      </c>
      <c r="AC58" s="31">
        <v>0.77227688000000005</v>
      </c>
      <c r="AD58" s="5">
        <v>2.2604381830000002</v>
      </c>
      <c r="AE58" s="31">
        <v>0.344887691</v>
      </c>
      <c r="AF58" s="5">
        <v>2.1865734140000002</v>
      </c>
      <c r="AG58" s="31">
        <v>0.32272271299999999</v>
      </c>
      <c r="AH58" s="5">
        <v>3.8915178259999998</v>
      </c>
      <c r="AI58" s="5">
        <v>0.66586870300000001</v>
      </c>
      <c r="AJ58" s="5">
        <v>0.22312391500000001</v>
      </c>
      <c r="AK58" s="4">
        <v>12.36995317</v>
      </c>
      <c r="AL58" s="5">
        <v>6.1720463849999998</v>
      </c>
      <c r="AM58" s="5">
        <v>1.6152894330000001</v>
      </c>
      <c r="AN58" s="4">
        <v>18.863016269999999</v>
      </c>
      <c r="AO58" s="32">
        <v>151.24992499999999</v>
      </c>
      <c r="AP58" s="4">
        <v>39.20405006</v>
      </c>
      <c r="AQ58" s="4">
        <v>17.705017130000002</v>
      </c>
      <c r="AR58" s="4">
        <v>15.84942487</v>
      </c>
      <c r="AS58" s="4">
        <v>16.146543130000001</v>
      </c>
      <c r="AT58" s="4">
        <v>74.474588760000003</v>
      </c>
      <c r="AU58" s="4">
        <v>16.911107439999999</v>
      </c>
      <c r="AV58" s="31">
        <f t="shared" si="5"/>
        <v>6.4708836252227471</v>
      </c>
      <c r="AW58" s="31">
        <f t="shared" si="6"/>
        <v>0.68114564476029038</v>
      </c>
      <c r="AX58" s="31">
        <f t="shared" si="7"/>
        <v>0.2218251544318916</v>
      </c>
      <c r="AY58" s="31">
        <f t="shared" si="8"/>
        <v>0.2320992541560743</v>
      </c>
      <c r="AZ58" s="31">
        <f t="shared" si="4"/>
        <v>1.1604962707803715E-2</v>
      </c>
      <c r="BA58" s="5">
        <v>0.79404028017980055</v>
      </c>
      <c r="BB58" s="33"/>
      <c r="BC58" s="33"/>
      <c r="BD58" s="33"/>
      <c r="BE58" s="33"/>
      <c r="BF58" s="31"/>
      <c r="BG58" s="31"/>
      <c r="BH58" s="31"/>
      <c r="BI58" s="31"/>
      <c r="BJ58" s="31"/>
      <c r="BK58" s="31"/>
      <c r="BL58" s="34"/>
      <c r="BM58" s="34"/>
      <c r="BN58" s="34"/>
      <c r="BO58" s="34"/>
    </row>
    <row r="59" spans="1:67" x14ac:dyDescent="0.25">
      <c r="A59" t="s">
        <v>160</v>
      </c>
      <c r="B59" t="s">
        <v>307</v>
      </c>
      <c r="C59">
        <v>70</v>
      </c>
      <c r="D59">
        <v>9</v>
      </c>
      <c r="E59">
        <v>68.3</v>
      </c>
      <c r="F59">
        <v>15.4</v>
      </c>
      <c r="G59">
        <v>9</v>
      </c>
      <c r="H59">
        <v>9</v>
      </c>
      <c r="I59" s="4">
        <v>63.69496693</v>
      </c>
      <c r="J59" s="32">
        <v>243.5749788</v>
      </c>
      <c r="K59" s="4">
        <v>23.436715450000001</v>
      </c>
      <c r="L59" s="32">
        <v>153.8413022</v>
      </c>
      <c r="M59" s="4">
        <v>5.8432674310000001</v>
      </c>
      <c r="N59" s="5">
        <v>1.471156372</v>
      </c>
      <c r="O59" s="5">
        <v>7.4862624000000003E-2</v>
      </c>
      <c r="P59" s="5">
        <v>1.4478441E-2</v>
      </c>
      <c r="Q59" s="5">
        <v>2.0005864409999998</v>
      </c>
      <c r="R59" s="5">
        <v>2.8688771750000002</v>
      </c>
      <c r="S59" s="3">
        <v>360.83183630000002</v>
      </c>
      <c r="T59" s="4">
        <v>14.98477295</v>
      </c>
      <c r="U59" s="4">
        <v>33.336171530000001</v>
      </c>
      <c r="V59" s="5">
        <v>4.0766136749999999</v>
      </c>
      <c r="W59" s="4">
        <v>16.461279279999999</v>
      </c>
      <c r="X59" s="5">
        <v>3.8087303179999998</v>
      </c>
      <c r="Y59" s="5">
        <v>0.99738923899999998</v>
      </c>
      <c r="Z59" s="5">
        <v>3.9734552249999999</v>
      </c>
      <c r="AA59" s="5">
        <v>0.63622220600000001</v>
      </c>
      <c r="AB59" s="5">
        <v>3.9536416380000001</v>
      </c>
      <c r="AC59" s="31">
        <v>0.82177480199999997</v>
      </c>
      <c r="AD59" s="5">
        <v>2.414735393</v>
      </c>
      <c r="AE59" s="31">
        <v>0.36902283499999999</v>
      </c>
      <c r="AF59" s="5">
        <v>2.2835848630000002</v>
      </c>
      <c r="AG59" s="31">
        <v>0.35376341300000003</v>
      </c>
      <c r="AH59" s="5">
        <v>4.7896956209999999</v>
      </c>
      <c r="AI59" s="5">
        <v>0.63138937299999998</v>
      </c>
      <c r="AJ59" s="5">
        <v>0.202530658</v>
      </c>
      <c r="AK59" s="4">
        <v>11.385021249999999</v>
      </c>
      <c r="AL59" s="5">
        <v>6.5018182900000001</v>
      </c>
      <c r="AM59" s="5">
        <v>1.604991963</v>
      </c>
      <c r="AN59" s="4">
        <v>21.47993743</v>
      </c>
      <c r="AO59" s="32">
        <v>176.51984870000001</v>
      </c>
      <c r="AP59" s="4">
        <v>33.112999930000001</v>
      </c>
      <c r="AQ59" s="4">
        <v>19.511154529999999</v>
      </c>
      <c r="AR59" s="4">
        <v>13.224877449999999</v>
      </c>
      <c r="AS59" s="4">
        <v>19.77507791</v>
      </c>
      <c r="AT59" s="4">
        <v>75.827046050000007</v>
      </c>
      <c r="AU59" s="4">
        <v>17.225120149999999</v>
      </c>
      <c r="AV59" s="31">
        <f t="shared" si="5"/>
        <v>6.5619514268079993</v>
      </c>
      <c r="AW59" s="31">
        <f t="shared" si="6"/>
        <v>0.69073172913768488</v>
      </c>
      <c r="AX59" s="31">
        <f t="shared" si="7"/>
        <v>0.26150045149875634</v>
      </c>
      <c r="AY59" s="31">
        <f t="shared" si="8"/>
        <v>0.23137511084132459</v>
      </c>
      <c r="AZ59" s="31">
        <f t="shared" si="4"/>
        <v>1.156875554206623E-2</v>
      </c>
      <c r="BA59" s="5">
        <v>0.78151875732608689</v>
      </c>
      <c r="BB59" s="33">
        <v>0.70548202032801355</v>
      </c>
      <c r="BC59" s="33">
        <v>1.1272313071638382E-5</v>
      </c>
      <c r="BD59" s="33"/>
      <c r="BE59" s="33"/>
      <c r="BF59" s="31">
        <v>18.853227968835196</v>
      </c>
      <c r="BG59" s="31">
        <v>2.9981272477032817E-3</v>
      </c>
      <c r="BH59" s="31">
        <v>15.634476169611407</v>
      </c>
      <c r="BI59" s="31">
        <v>4.32208174103415E-3</v>
      </c>
      <c r="BJ59" s="31">
        <v>38.762701687913044</v>
      </c>
      <c r="BK59" s="31">
        <v>9.2280746296989364E-3</v>
      </c>
      <c r="BL59" s="34">
        <v>0.82927701907371443</v>
      </c>
      <c r="BM59" s="34">
        <v>1.1923825117164219E-4</v>
      </c>
      <c r="BN59" s="34">
        <v>2.0560240490516035</v>
      </c>
      <c r="BO59" s="34">
        <v>2.0770191724671196E-4</v>
      </c>
    </row>
    <row r="60" spans="1:67" x14ac:dyDescent="0.25">
      <c r="A60" t="s">
        <v>163</v>
      </c>
      <c r="B60" t="s">
        <v>284</v>
      </c>
      <c r="C60">
        <v>124</v>
      </c>
      <c r="D60">
        <v>5</v>
      </c>
      <c r="E60">
        <v>124.4</v>
      </c>
      <c r="F60">
        <v>4.8</v>
      </c>
      <c r="G60">
        <v>9</v>
      </c>
      <c r="H60">
        <v>9</v>
      </c>
      <c r="I60" s="4">
        <v>63.841795570000002</v>
      </c>
      <c r="J60" s="32">
        <v>232.0499705</v>
      </c>
      <c r="K60" s="4">
        <v>23.432622240000001</v>
      </c>
      <c r="L60" s="32">
        <v>130.20134719999999</v>
      </c>
      <c r="M60" s="4">
        <v>5.431640872</v>
      </c>
      <c r="N60" s="5">
        <v>1.2605069360000001</v>
      </c>
      <c r="O60" s="5">
        <v>7.9364012999999997E-2</v>
      </c>
      <c r="P60" s="5">
        <v>4.8216489999999999E-3</v>
      </c>
      <c r="Q60" s="5">
        <v>1.639085318</v>
      </c>
      <c r="R60" s="5">
        <v>2.3582088510000001</v>
      </c>
      <c r="S60" s="3">
        <v>360.37865579999999</v>
      </c>
      <c r="T60" s="4">
        <v>17.578936420000002</v>
      </c>
      <c r="U60" s="4">
        <v>34.030104860000002</v>
      </c>
      <c r="V60" s="5">
        <v>4.3616798460000004</v>
      </c>
      <c r="W60" s="4">
        <v>17.36547375</v>
      </c>
      <c r="X60" s="5">
        <v>3.8816065530000001</v>
      </c>
      <c r="Y60" s="5">
        <v>0.942265295</v>
      </c>
      <c r="Z60" s="5">
        <v>3.946651052</v>
      </c>
      <c r="AA60" s="5">
        <v>0.61811247599999997</v>
      </c>
      <c r="AB60" s="5">
        <v>3.8917680269999999</v>
      </c>
      <c r="AC60" s="31">
        <v>0.788922028</v>
      </c>
      <c r="AD60" s="5">
        <v>2.3014635010000002</v>
      </c>
      <c r="AE60" s="31">
        <v>0.34788073800000002</v>
      </c>
      <c r="AF60" s="5">
        <v>2.1905307669999998</v>
      </c>
      <c r="AG60" s="31">
        <v>0.33085078600000001</v>
      </c>
      <c r="AH60" s="5">
        <v>3.8040128530000001</v>
      </c>
      <c r="AI60" s="5">
        <v>0.59297509699999995</v>
      </c>
      <c r="AJ60" s="5">
        <v>0.32875027200000001</v>
      </c>
      <c r="AK60" s="4">
        <v>18.646743059999999</v>
      </c>
      <c r="AL60" s="5">
        <v>6.0440598169999999</v>
      </c>
      <c r="AM60" s="5">
        <v>1.5808609629999999</v>
      </c>
      <c r="AN60" s="4">
        <v>20.193880490000002</v>
      </c>
      <c r="AO60" s="32">
        <v>153.83221169999999</v>
      </c>
      <c r="AP60" s="4">
        <v>24.144670659999999</v>
      </c>
      <c r="AQ60" s="4">
        <v>18.843352370000002</v>
      </c>
      <c r="AR60" s="4">
        <v>9.8417717739999997</v>
      </c>
      <c r="AS60" s="4">
        <v>20.8113606</v>
      </c>
      <c r="AT60" s="4">
        <v>66.726536390000007</v>
      </c>
      <c r="AU60" s="4">
        <v>16.563694250000001</v>
      </c>
      <c r="AV60" s="31">
        <f t="shared" si="5"/>
        <v>8.0249666815111222</v>
      </c>
      <c r="AW60" s="31">
        <f t="shared" si="6"/>
        <v>0.8447333348959063</v>
      </c>
      <c r="AX60" s="31">
        <f t="shared" si="7"/>
        <v>0.27512089500567294</v>
      </c>
      <c r="AY60" s="31">
        <f t="shared" si="8"/>
        <v>0.22352436846129811</v>
      </c>
      <c r="AZ60" s="31">
        <f t="shared" si="4"/>
        <v>1.1176218423064906E-2</v>
      </c>
      <c r="BA60" s="5">
        <v>0.73384117499684809</v>
      </c>
      <c r="BB60" s="33">
        <v>0.70542012161861878</v>
      </c>
      <c r="BC60" s="33">
        <v>1.5790773470474778E-5</v>
      </c>
      <c r="BD60" s="33">
        <v>0.51270722216772602</v>
      </c>
      <c r="BE60" s="33">
        <v>1.79890971510443E-5</v>
      </c>
      <c r="BF60" s="31">
        <v>18.846105362152677</v>
      </c>
      <c r="BG60" s="31">
        <v>2.9942647367884995E-3</v>
      </c>
      <c r="BH60" s="31">
        <v>15.633280541765561</v>
      </c>
      <c r="BI60" s="31">
        <v>4.3187494252517845E-3</v>
      </c>
      <c r="BJ60" s="31">
        <v>38.757940920331002</v>
      </c>
      <c r="BK60" s="31">
        <v>9.2156517174174831E-3</v>
      </c>
      <c r="BL60" s="34">
        <v>0.82952699012334707</v>
      </c>
      <c r="BM60" s="34">
        <v>1.1922147173466254E-4</v>
      </c>
      <c r="BN60" s="34">
        <v>2.0565484802078959</v>
      </c>
      <c r="BO60" s="34">
        <v>2.0755553644883476E-4</v>
      </c>
    </row>
    <row r="61" spans="1:67" x14ac:dyDescent="0.25">
      <c r="A61" t="s">
        <v>164</v>
      </c>
      <c r="B61" t="s">
        <v>284</v>
      </c>
      <c r="C61">
        <v>124</v>
      </c>
      <c r="D61">
        <v>5</v>
      </c>
      <c r="G61">
        <v>9</v>
      </c>
      <c r="H61">
        <v>9</v>
      </c>
      <c r="I61" s="4">
        <v>61.478269300000001</v>
      </c>
      <c r="J61" s="32">
        <v>234.33577199999999</v>
      </c>
      <c r="K61" s="4">
        <v>23.058561619999999</v>
      </c>
      <c r="L61" s="32">
        <v>133.8762298</v>
      </c>
      <c r="M61" s="4">
        <v>5.2307215740000004</v>
      </c>
      <c r="N61" s="5">
        <v>1.2322273640000001</v>
      </c>
      <c r="O61" s="5">
        <v>6.6159187999999994E-2</v>
      </c>
      <c r="P61" s="5">
        <v>1.0484658000000001E-2</v>
      </c>
      <c r="Q61" s="5">
        <v>1.7740944009999999</v>
      </c>
      <c r="R61" s="5">
        <v>2.7290620090000002</v>
      </c>
      <c r="S61" s="3">
        <v>338.46723909999997</v>
      </c>
      <c r="T61" s="4">
        <v>15.97795567</v>
      </c>
      <c r="U61" s="4">
        <v>33.675602529999999</v>
      </c>
      <c r="V61" s="5">
        <v>4.2377342560000004</v>
      </c>
      <c r="W61" s="4">
        <v>17.347505590000001</v>
      </c>
      <c r="X61" s="5">
        <v>3.7781338209999999</v>
      </c>
      <c r="Y61" s="5">
        <v>0.93026421000000004</v>
      </c>
      <c r="Z61" s="5">
        <v>3.8844268230000001</v>
      </c>
      <c r="AA61" s="5">
        <v>0.61185489199999998</v>
      </c>
      <c r="AB61" s="5">
        <v>3.7702107649999999</v>
      </c>
      <c r="AC61" s="31">
        <v>0.79298580500000004</v>
      </c>
      <c r="AD61" s="5">
        <v>2.3021256370000001</v>
      </c>
      <c r="AE61" s="31">
        <v>0.34846295799999999</v>
      </c>
      <c r="AF61" s="5">
        <v>2.2186282940000002</v>
      </c>
      <c r="AG61" s="31">
        <v>0.31776393200000003</v>
      </c>
      <c r="AH61" s="5">
        <v>3.6745722980000002</v>
      </c>
      <c r="AI61" s="5">
        <v>0.59579665699999995</v>
      </c>
      <c r="AJ61" s="5">
        <v>0.13873698000000001</v>
      </c>
      <c r="AK61" s="4">
        <v>10.771673079999999</v>
      </c>
      <c r="AL61" s="5">
        <v>5.9685435010000001</v>
      </c>
      <c r="AM61" s="5">
        <v>1.5884570760000001</v>
      </c>
      <c r="AN61" s="4">
        <v>21.004011630000001</v>
      </c>
      <c r="AO61" s="32">
        <v>162.06698969999999</v>
      </c>
      <c r="AP61" s="4">
        <v>27.631169100000001</v>
      </c>
      <c r="AQ61" s="4">
        <v>20.153004450000001</v>
      </c>
      <c r="AR61" s="4">
        <v>10.765871560000001</v>
      </c>
      <c r="AS61" s="4">
        <v>22.211922950000002</v>
      </c>
      <c r="AT61" s="4">
        <v>71.459899340000007</v>
      </c>
      <c r="AU61" s="4">
        <v>16.68865864</v>
      </c>
      <c r="AV61" s="31">
        <f t="shared" si="5"/>
        <v>7.2017271722398757</v>
      </c>
      <c r="AW61" s="31">
        <f t="shared" si="6"/>
        <v>0.75807654444630224</v>
      </c>
      <c r="AX61" s="31">
        <f t="shared" si="7"/>
        <v>0.26235119280038904</v>
      </c>
      <c r="AY61" s="31">
        <f t="shared" si="8"/>
        <v>0.21779118625434607</v>
      </c>
      <c r="AZ61" s="31">
        <f t="shared" si="4"/>
        <v>1.0889559312717303E-2</v>
      </c>
      <c r="BA61" s="5">
        <v>0.74020697524776813</v>
      </c>
      <c r="BB61" s="33"/>
      <c r="BC61" s="33"/>
      <c r="BD61" s="33"/>
      <c r="BE61" s="33"/>
      <c r="BF61" s="31"/>
      <c r="BG61" s="31"/>
      <c r="BH61" s="31"/>
      <c r="BI61" s="31"/>
      <c r="BJ61" s="31"/>
      <c r="BK61" s="31"/>
      <c r="BL61" s="34"/>
      <c r="BM61" s="34"/>
      <c r="BN61" s="34"/>
      <c r="BO61" s="34"/>
    </row>
    <row r="62" spans="1:67" x14ac:dyDescent="0.25">
      <c r="A62" t="s">
        <v>170</v>
      </c>
      <c r="B62" t="s">
        <v>284</v>
      </c>
      <c r="C62">
        <v>124</v>
      </c>
      <c r="D62">
        <v>5</v>
      </c>
      <c r="G62">
        <v>6</v>
      </c>
      <c r="H62">
        <v>6</v>
      </c>
      <c r="I62" s="4">
        <v>63.851320889999997</v>
      </c>
      <c r="J62" s="32">
        <v>258.58538549999997</v>
      </c>
      <c r="K62" s="4">
        <v>22.417711189999999</v>
      </c>
      <c r="L62" s="32">
        <v>128.9262463</v>
      </c>
      <c r="M62" s="4">
        <v>5.3466525349999996</v>
      </c>
      <c r="N62" s="5">
        <v>0.93331482499999996</v>
      </c>
      <c r="O62" s="5">
        <v>7.2284037999999995E-2</v>
      </c>
      <c r="P62" s="5">
        <v>2.6519001E-2</v>
      </c>
      <c r="Q62" s="5">
        <v>1.5894875390000001</v>
      </c>
      <c r="R62" s="5">
        <v>3.6430176849999998</v>
      </c>
      <c r="S62" s="3">
        <v>339.85627449999998</v>
      </c>
      <c r="T62" s="4">
        <v>14.931308019999999</v>
      </c>
      <c r="U62" s="4">
        <v>31.701690469999999</v>
      </c>
      <c r="V62" s="5">
        <v>3.9334364040000001</v>
      </c>
      <c r="W62" s="4">
        <v>15.993031889999999</v>
      </c>
      <c r="X62" s="5">
        <v>3.6664439999999998</v>
      </c>
      <c r="Y62" s="5">
        <v>0.97696554400000002</v>
      </c>
      <c r="Z62" s="5">
        <v>3.7217501209999999</v>
      </c>
      <c r="AA62" s="5">
        <v>0.59141257999999997</v>
      </c>
      <c r="AB62" s="5">
        <v>3.6978145520000001</v>
      </c>
      <c r="AC62" s="31">
        <v>0.78238475500000004</v>
      </c>
      <c r="AD62" s="5">
        <v>2.210691776</v>
      </c>
      <c r="AE62" s="31">
        <v>0.34671717099999999</v>
      </c>
      <c r="AF62" s="5">
        <v>2.2116551360000001</v>
      </c>
      <c r="AG62" s="31">
        <v>0.33210850400000003</v>
      </c>
      <c r="AH62" s="5">
        <v>3.6623284429999998</v>
      </c>
      <c r="AI62" s="5">
        <v>0.41949426299999998</v>
      </c>
      <c r="AJ62" s="5">
        <v>0.31247303599999998</v>
      </c>
      <c r="AK62" s="4">
        <v>9.3866994889999997</v>
      </c>
      <c r="AL62" s="5">
        <v>6.2234829490000001</v>
      </c>
      <c r="AM62" s="5">
        <v>1.6107243170000001</v>
      </c>
      <c r="AN62" s="4">
        <v>20.39141626</v>
      </c>
      <c r="AO62" s="32">
        <v>167.14512060000001</v>
      </c>
      <c r="AP62" s="4">
        <v>20.407688690000001</v>
      </c>
      <c r="AQ62" s="4">
        <v>18.958505630000001</v>
      </c>
      <c r="AR62" s="4">
        <v>8.2257611849999996</v>
      </c>
      <c r="AS62" s="4">
        <v>15.57281474</v>
      </c>
      <c r="AT62" s="4">
        <v>72.585412969999993</v>
      </c>
      <c r="AU62" s="4">
        <v>16.846825410000001</v>
      </c>
      <c r="AV62" s="31">
        <f t="shared" si="5"/>
        <v>6.7511918006370406</v>
      </c>
      <c r="AW62" s="31">
        <f t="shared" si="6"/>
        <v>0.71065176848810907</v>
      </c>
      <c r="AX62" s="31">
        <f t="shared" si="7"/>
        <v>0.24692548175735943</v>
      </c>
      <c r="AY62" s="31">
        <f t="shared" si="8"/>
        <v>0.2292525910795267</v>
      </c>
      <c r="AZ62" s="31">
        <f t="shared" si="4"/>
        <v>1.1462629553976336E-2</v>
      </c>
      <c r="BA62" s="5">
        <v>0.8061801758196554</v>
      </c>
      <c r="BB62" s="33"/>
      <c r="BC62" s="33"/>
      <c r="BD62" s="33"/>
      <c r="BE62" s="33"/>
      <c r="BF62" s="31"/>
      <c r="BG62" s="31"/>
      <c r="BH62" s="31"/>
      <c r="BI62" s="31"/>
      <c r="BJ62" s="31"/>
      <c r="BK62" s="31"/>
      <c r="BL62" s="34"/>
      <c r="BM62" s="34"/>
      <c r="BN62" s="34"/>
      <c r="BO62" s="34"/>
    </row>
    <row r="63" spans="1:67" x14ac:dyDescent="0.25">
      <c r="A63" t="s">
        <v>175</v>
      </c>
      <c r="B63" t="s">
        <v>302</v>
      </c>
      <c r="C63">
        <v>171</v>
      </c>
      <c r="D63">
        <v>18</v>
      </c>
      <c r="G63">
        <v>6</v>
      </c>
      <c r="H63">
        <v>6</v>
      </c>
      <c r="I63" s="4">
        <v>64.566507529999996</v>
      </c>
      <c r="J63" s="32">
        <v>217.77310180000001</v>
      </c>
      <c r="K63" s="4">
        <v>26.752717749999999</v>
      </c>
      <c r="L63" s="32">
        <v>124.0534603</v>
      </c>
      <c r="M63" s="4">
        <v>5.0452892489999996</v>
      </c>
      <c r="N63" s="5">
        <v>0.850239254</v>
      </c>
      <c r="O63" s="5">
        <v>6.1302834E-2</v>
      </c>
      <c r="P63" s="5">
        <v>7.4808896999999999E-2</v>
      </c>
      <c r="Q63" s="5">
        <v>2.1460624529999999</v>
      </c>
      <c r="R63" s="5">
        <v>1.8599346480000001</v>
      </c>
      <c r="S63" s="3">
        <v>327.60209420000001</v>
      </c>
      <c r="T63" s="4">
        <v>12.91482394</v>
      </c>
      <c r="U63" s="4">
        <v>28.67566566</v>
      </c>
      <c r="V63" s="5">
        <v>3.6643839859999998</v>
      </c>
      <c r="W63" s="4">
        <v>15.50820528</v>
      </c>
      <c r="X63" s="5">
        <v>3.7256888670000001</v>
      </c>
      <c r="Y63" s="5">
        <v>0.94557420800000003</v>
      </c>
      <c r="Z63" s="5">
        <v>3.9393049709999999</v>
      </c>
      <c r="AA63" s="5">
        <v>0.65711079900000002</v>
      </c>
      <c r="AB63" s="5">
        <v>4.183867835</v>
      </c>
      <c r="AC63" s="31">
        <v>0.91681869299999996</v>
      </c>
      <c r="AD63" s="5">
        <v>2.588923817</v>
      </c>
      <c r="AE63" s="31">
        <v>0.40631046900000001</v>
      </c>
      <c r="AF63" s="5">
        <v>2.6063219769999999</v>
      </c>
      <c r="AG63" s="31">
        <v>0.402599977</v>
      </c>
      <c r="AH63" s="5">
        <v>3.435346784</v>
      </c>
      <c r="AI63" s="5">
        <v>0.40065792</v>
      </c>
      <c r="AJ63" s="5">
        <v>0.50343655399999998</v>
      </c>
      <c r="AK63" s="4">
        <v>8.4958606490000008</v>
      </c>
      <c r="AL63" s="5">
        <v>5.42093486</v>
      </c>
      <c r="AM63" s="5">
        <v>1.473346381</v>
      </c>
      <c r="AN63" s="4">
        <v>18.357007670000002</v>
      </c>
      <c r="AO63" s="32">
        <v>156.51079440000001</v>
      </c>
      <c r="AP63" s="4">
        <v>32.039570959999999</v>
      </c>
      <c r="AQ63" s="4">
        <v>19.552172800000001</v>
      </c>
      <c r="AR63" s="4">
        <v>24.634126970000001</v>
      </c>
      <c r="AS63" s="4">
        <v>21.057965289999999</v>
      </c>
      <c r="AT63" s="4">
        <v>72.486332410000003</v>
      </c>
      <c r="AU63" s="4">
        <v>16.08440096</v>
      </c>
      <c r="AV63" s="31">
        <f t="shared" si="5"/>
        <v>4.9551912825696132</v>
      </c>
      <c r="AW63" s="31">
        <f t="shared" si="6"/>
        <v>0.52159908237574992</v>
      </c>
      <c r="AX63" s="31">
        <f t="shared" si="7"/>
        <v>0.29648522703826408</v>
      </c>
      <c r="AY63" s="31">
        <f t="shared" si="8"/>
        <v>0.24023984721203021</v>
      </c>
      <c r="AZ63" s="31">
        <f t="shared" si="4"/>
        <v>1.2011992360601511E-2</v>
      </c>
      <c r="BA63" s="5">
        <v>0.75237009433990221</v>
      </c>
      <c r="BB63" s="33"/>
      <c r="BC63" s="33"/>
      <c r="BD63" s="33"/>
      <c r="BE63" s="33"/>
      <c r="BF63" s="31"/>
      <c r="BG63" s="31"/>
      <c r="BH63" s="31"/>
      <c r="BI63" s="31"/>
      <c r="BJ63" s="31"/>
      <c r="BK63" s="31"/>
      <c r="BL63" s="34"/>
      <c r="BM63" s="34"/>
      <c r="BN63" s="34"/>
      <c r="BO63" s="34"/>
    </row>
    <row r="64" spans="1:67" x14ac:dyDescent="0.25">
      <c r="A64" t="s">
        <v>178</v>
      </c>
      <c r="B64" t="s">
        <v>301</v>
      </c>
      <c r="C64">
        <v>117</v>
      </c>
      <c r="D64">
        <v>8</v>
      </c>
      <c r="G64">
        <v>6</v>
      </c>
      <c r="H64">
        <v>6</v>
      </c>
      <c r="I64" s="4">
        <v>34.518809130000001</v>
      </c>
      <c r="J64" s="32">
        <v>400.427483</v>
      </c>
      <c r="K64" s="4">
        <v>18.249895009999999</v>
      </c>
      <c r="L64" s="32">
        <v>95.838148160000003</v>
      </c>
      <c r="M64" s="4">
        <v>3.8277524779999998</v>
      </c>
      <c r="N64" s="5">
        <v>0.53672816300000004</v>
      </c>
      <c r="O64" s="5">
        <v>5.8243888000000001E-2</v>
      </c>
      <c r="P64" s="5">
        <v>2.3343869E-2</v>
      </c>
      <c r="Q64" s="5">
        <v>0.98869719700000003</v>
      </c>
      <c r="R64" s="5">
        <v>1.600290701</v>
      </c>
      <c r="S64" s="3">
        <v>232.6126285</v>
      </c>
      <c r="T64" s="4">
        <v>12.21826907</v>
      </c>
      <c r="U64" s="4">
        <v>26.484530379999999</v>
      </c>
      <c r="V64" s="5">
        <v>3.3750428069999998</v>
      </c>
      <c r="W64" s="4">
        <v>13.93918646</v>
      </c>
      <c r="X64" s="5">
        <v>3.1707829830000001</v>
      </c>
      <c r="Y64" s="5">
        <v>0.89529610100000001</v>
      </c>
      <c r="Z64" s="5">
        <v>3.1865476510000001</v>
      </c>
      <c r="AA64" s="5">
        <v>0.50137810000000005</v>
      </c>
      <c r="AB64" s="5">
        <v>3.1063971339999998</v>
      </c>
      <c r="AC64" s="31">
        <v>0.64109430999999995</v>
      </c>
      <c r="AD64" s="5">
        <v>1.8045922599999999</v>
      </c>
      <c r="AE64" s="31">
        <v>0.279078092</v>
      </c>
      <c r="AF64" s="5">
        <v>1.758149159</v>
      </c>
      <c r="AG64" s="31">
        <v>0.26574315500000001</v>
      </c>
      <c r="AH64" s="5">
        <v>2.579477743</v>
      </c>
      <c r="AI64" s="5">
        <v>0.280819333</v>
      </c>
      <c r="AJ64" s="5">
        <v>0.13180077200000001</v>
      </c>
      <c r="AK64" s="4">
        <v>5.8443248470000002</v>
      </c>
      <c r="AL64" s="5">
        <v>3.7341752609999999</v>
      </c>
      <c r="AM64" s="5">
        <v>0.92182840499999996</v>
      </c>
      <c r="AN64" s="4">
        <v>27.01972172</v>
      </c>
      <c r="AO64" s="32">
        <v>190.53676419999999</v>
      </c>
      <c r="AP64" s="4">
        <v>183.3004363</v>
      </c>
      <c r="AQ64" s="4">
        <v>26.335362539999998</v>
      </c>
      <c r="AR64" s="4">
        <v>30.173219209999999</v>
      </c>
      <c r="AS64" s="4">
        <v>54.695675909999999</v>
      </c>
      <c r="AT64" s="4">
        <v>67.912754649999997</v>
      </c>
      <c r="AU64" s="4">
        <v>15.63070067</v>
      </c>
      <c r="AV64" s="31">
        <f t="shared" si="5"/>
        <v>6.9495065350140752</v>
      </c>
      <c r="AW64" s="31">
        <f t="shared" si="6"/>
        <v>0.73152700368569246</v>
      </c>
      <c r="AX64" s="31">
        <f t="shared" si="7"/>
        <v>8.620489500716913E-2</v>
      </c>
      <c r="AY64" s="31">
        <f t="shared" si="8"/>
        <v>0.22747259978901235</v>
      </c>
      <c r="AZ64" s="31">
        <f t="shared" si="4"/>
        <v>1.1373629989450618E-2</v>
      </c>
      <c r="BA64" s="5">
        <v>0.85856311408311725</v>
      </c>
      <c r="BB64" s="33"/>
      <c r="BC64" s="33"/>
      <c r="BD64" s="33"/>
      <c r="BE64" s="33"/>
      <c r="BF64" s="31"/>
      <c r="BG64" s="31"/>
      <c r="BH64" s="31"/>
      <c r="BI64" s="31"/>
      <c r="BJ64" s="31"/>
      <c r="BK64" s="31"/>
      <c r="BL64" s="34"/>
      <c r="BM64" s="34"/>
      <c r="BN64" s="34"/>
      <c r="BO64" s="34"/>
    </row>
    <row r="65" spans="1:67" x14ac:dyDescent="0.25">
      <c r="A65" t="s">
        <v>179</v>
      </c>
      <c r="B65" t="s">
        <v>302</v>
      </c>
      <c r="C65">
        <v>171</v>
      </c>
      <c r="D65">
        <v>18</v>
      </c>
      <c r="G65">
        <v>9</v>
      </c>
      <c r="H65">
        <v>9</v>
      </c>
      <c r="I65" s="4">
        <v>55.437729660000002</v>
      </c>
      <c r="J65" s="32">
        <v>243.25463070000001</v>
      </c>
      <c r="K65" s="4">
        <v>21.086194079999999</v>
      </c>
      <c r="L65" s="32">
        <v>142.61430770000001</v>
      </c>
      <c r="M65" s="4">
        <v>5.6424160189999997</v>
      </c>
      <c r="N65" s="5">
        <v>1.2424320289999999</v>
      </c>
      <c r="O65" s="5">
        <v>6.6076386000000001E-2</v>
      </c>
      <c r="P65" s="5">
        <v>1.3795441E-2</v>
      </c>
      <c r="Q65" s="5">
        <v>1.772441076</v>
      </c>
      <c r="R65" s="5">
        <v>3.5809820380000001</v>
      </c>
      <c r="S65" s="3">
        <v>355.6442801</v>
      </c>
      <c r="T65" s="4">
        <v>14.6401413</v>
      </c>
      <c r="U65" s="4">
        <v>31.617153890000001</v>
      </c>
      <c r="V65" s="5">
        <v>3.956456218</v>
      </c>
      <c r="W65" s="4">
        <v>16.15508625</v>
      </c>
      <c r="X65" s="5">
        <v>3.6914435569999999</v>
      </c>
      <c r="Y65" s="5">
        <v>0.90306528900000005</v>
      </c>
      <c r="Z65" s="5">
        <v>3.6996091780000002</v>
      </c>
      <c r="AA65" s="5">
        <v>0.58001841200000004</v>
      </c>
      <c r="AB65" s="5">
        <v>3.6583240080000001</v>
      </c>
      <c r="AC65" s="31">
        <v>0.75132907599999998</v>
      </c>
      <c r="AD65" s="5">
        <v>2.1804500290000002</v>
      </c>
      <c r="AE65" s="31">
        <v>0.33348151999999998</v>
      </c>
      <c r="AF65" s="5">
        <v>2.1298741030000001</v>
      </c>
      <c r="AG65" s="31">
        <v>0.31506279399999998</v>
      </c>
      <c r="AH65" s="5">
        <v>3.9959223129999999</v>
      </c>
      <c r="AI65" s="5">
        <v>0.67310057300000004</v>
      </c>
      <c r="AJ65" s="5">
        <v>0.29248862199999998</v>
      </c>
      <c r="AK65" s="4">
        <v>12.323665889999999</v>
      </c>
      <c r="AL65" s="5">
        <v>6.4060107039999998</v>
      </c>
      <c r="AM65" s="5">
        <v>1.643898383</v>
      </c>
      <c r="AN65" s="4">
        <v>18.723226319999998</v>
      </c>
      <c r="AO65" s="32">
        <v>160.3772275</v>
      </c>
      <c r="AP65" s="4">
        <v>17.722765890000002</v>
      </c>
      <c r="AQ65" s="4">
        <v>17.204751909999999</v>
      </c>
      <c r="AR65" s="4">
        <v>8.0830454360000008</v>
      </c>
      <c r="AS65" s="4">
        <v>15.08676869</v>
      </c>
      <c r="AT65" s="4">
        <v>66.252132009999997</v>
      </c>
      <c r="AU65" s="4">
        <v>16.605300270000001</v>
      </c>
      <c r="AV65" s="31">
        <f t="shared" si="5"/>
        <v>6.8737120562097367</v>
      </c>
      <c r="AW65" s="31">
        <f t="shared" si="6"/>
        <v>0.72354863749576293</v>
      </c>
      <c r="AX65" s="31">
        <f t="shared" si="7"/>
        <v>0.22789999721884022</v>
      </c>
      <c r="AY65" s="31">
        <f t="shared" si="8"/>
        <v>0.22850039299542582</v>
      </c>
      <c r="AZ65" s="31">
        <f t="shared" si="4"/>
        <v>1.1425019649771292E-2</v>
      </c>
      <c r="BA65" s="5">
        <v>0.74488994249413998</v>
      </c>
      <c r="BB65" s="33"/>
      <c r="BC65" s="33"/>
      <c r="BD65" s="33"/>
      <c r="BE65" s="33"/>
      <c r="BF65" s="31"/>
      <c r="BG65" s="31"/>
      <c r="BH65" s="31"/>
      <c r="BI65" s="31"/>
      <c r="BJ65" s="31"/>
      <c r="BK65" s="31"/>
      <c r="BL65" s="34"/>
      <c r="BM65" s="34"/>
      <c r="BN65" s="34"/>
      <c r="BO65" s="34"/>
    </row>
    <row r="66" spans="1:67" x14ac:dyDescent="0.25">
      <c r="A66" t="s">
        <v>180</v>
      </c>
      <c r="B66" t="s">
        <v>302</v>
      </c>
      <c r="C66">
        <v>171</v>
      </c>
      <c r="D66">
        <v>18</v>
      </c>
      <c r="E66">
        <v>151.80000000000001</v>
      </c>
      <c r="F66">
        <v>4</v>
      </c>
      <c r="G66">
        <v>9</v>
      </c>
      <c r="H66">
        <v>9</v>
      </c>
      <c r="I66" s="4">
        <v>90.070599819999998</v>
      </c>
      <c r="J66" s="32">
        <v>209.27695159999999</v>
      </c>
      <c r="K66" s="4">
        <v>22.24454691</v>
      </c>
      <c r="L66" s="32">
        <v>172.35703659999999</v>
      </c>
      <c r="M66" s="4">
        <v>6.4274951829999996</v>
      </c>
      <c r="N66" s="5">
        <v>1.2001684189999999</v>
      </c>
      <c r="O66" s="5">
        <v>7.9796820000000004E-2</v>
      </c>
      <c r="P66" s="5">
        <v>1.9836783E-2</v>
      </c>
      <c r="Q66" s="5">
        <v>2.1757689170000001</v>
      </c>
      <c r="R66" s="5">
        <v>2.9573736300000002</v>
      </c>
      <c r="S66" s="3">
        <v>426.32107489999999</v>
      </c>
      <c r="T66" s="4">
        <v>11.84295769</v>
      </c>
      <c r="U66" s="4">
        <v>26.080866950000001</v>
      </c>
      <c r="V66" s="5">
        <v>3.3029849769999999</v>
      </c>
      <c r="W66" s="4">
        <v>13.523665879999999</v>
      </c>
      <c r="X66" s="5">
        <v>3.3597555570000002</v>
      </c>
      <c r="Y66" s="5">
        <v>0.96288710799999999</v>
      </c>
      <c r="Z66" s="5">
        <v>3.3117108489999998</v>
      </c>
      <c r="AA66" s="5">
        <v>0.55810636800000002</v>
      </c>
      <c r="AB66" s="5">
        <v>3.6422801370000002</v>
      </c>
      <c r="AC66" s="31">
        <v>0.76086952299999999</v>
      </c>
      <c r="AD66" s="5">
        <v>2.2284780369999999</v>
      </c>
      <c r="AE66" s="31">
        <v>0.35935132400000003</v>
      </c>
      <c r="AF66" s="5">
        <v>2.2728417259999998</v>
      </c>
      <c r="AG66" s="31">
        <v>0.351275271</v>
      </c>
      <c r="AH66" s="5">
        <v>5.0587432530000003</v>
      </c>
      <c r="AI66" s="5">
        <v>0.67961289499999999</v>
      </c>
      <c r="AJ66" s="5">
        <v>0.425206168</v>
      </c>
      <c r="AK66" s="4">
        <v>14.32276512</v>
      </c>
      <c r="AL66" s="5">
        <v>7.9393742600000001</v>
      </c>
      <c r="AM66" s="5">
        <v>2.1704406619999999</v>
      </c>
      <c r="AN66" s="4">
        <v>16.912913750000001</v>
      </c>
      <c r="AO66" s="32">
        <v>132.3582423</v>
      </c>
      <c r="AP66" s="4">
        <v>41.617682760000001</v>
      </c>
      <c r="AQ66" s="4">
        <v>14.412094639999999</v>
      </c>
      <c r="AR66" s="4">
        <v>15.22947634</v>
      </c>
      <c r="AS66" s="4">
        <v>23.562274930000001</v>
      </c>
      <c r="AT66" s="4">
        <v>65.877269810000001</v>
      </c>
      <c r="AU66" s="4">
        <v>16.241436499999999</v>
      </c>
      <c r="AV66" s="31">
        <f t="shared" si="5"/>
        <v>5.2106389787389888</v>
      </c>
      <c r="AW66" s="31">
        <f t="shared" si="6"/>
        <v>0.54848831355147354</v>
      </c>
      <c r="AX66" s="31">
        <f t="shared" si="7"/>
        <v>0.43038948690420431</v>
      </c>
      <c r="AY66" s="31">
        <f t="shared" si="8"/>
        <v>0.24843526798223445</v>
      </c>
      <c r="AZ66" s="31">
        <f t="shared" si="4"/>
        <v>1.2421763399111723E-2</v>
      </c>
      <c r="BA66" s="5">
        <v>0.87992230603927934</v>
      </c>
      <c r="BB66" s="33">
        <v>0.7053080356162521</v>
      </c>
      <c r="BC66" s="33">
        <v>1.1141276615626027E-5</v>
      </c>
      <c r="BD66" s="33">
        <v>0.51273308166315257</v>
      </c>
      <c r="BE66" s="33">
        <v>1.6756849515458447E-5</v>
      </c>
      <c r="BF66" s="31">
        <v>18.834197991426702</v>
      </c>
      <c r="BG66" s="31">
        <v>2.5878773911053614E-3</v>
      </c>
      <c r="BH66" s="31">
        <v>15.624007351912157</v>
      </c>
      <c r="BI66" s="31">
        <v>2.8487679303965362E-3</v>
      </c>
      <c r="BJ66" s="31">
        <v>38.733730802744553</v>
      </c>
      <c r="BK66" s="31">
        <v>8.1108538735870303E-3</v>
      </c>
      <c r="BL66" s="34">
        <v>0.82955907051652589</v>
      </c>
      <c r="BM66" s="34">
        <v>6.6222952808101383E-5</v>
      </c>
      <c r="BN66" s="34">
        <v>2.0565632361898403</v>
      </c>
      <c r="BO66" s="34">
        <v>2.4107827545623436E-4</v>
      </c>
    </row>
    <row r="67" spans="1:67" x14ac:dyDescent="0.25">
      <c r="A67" t="s">
        <v>184</v>
      </c>
      <c r="B67" t="s">
        <v>308</v>
      </c>
      <c r="C67">
        <v>151</v>
      </c>
      <c r="D67">
        <v>1</v>
      </c>
      <c r="G67">
        <v>9</v>
      </c>
      <c r="H67">
        <v>9</v>
      </c>
      <c r="I67" s="4">
        <v>31.939070149999999</v>
      </c>
      <c r="J67" s="32">
        <v>324.59591269999999</v>
      </c>
      <c r="K67" s="4">
        <v>20.62961263</v>
      </c>
      <c r="L67" s="32">
        <v>94.297725110000002</v>
      </c>
      <c r="M67" s="4">
        <v>3.6768702879999999</v>
      </c>
      <c r="N67" s="5">
        <v>1.0542590860000001</v>
      </c>
      <c r="O67" s="5">
        <v>5.8681824E-2</v>
      </c>
      <c r="P67" s="5">
        <v>1.3542724000000001E-2</v>
      </c>
      <c r="Q67" s="5">
        <v>1.134248014</v>
      </c>
      <c r="R67" s="5">
        <v>1.0564113909999999</v>
      </c>
      <c r="S67" s="3">
        <v>219.5057971</v>
      </c>
      <c r="T67" s="4">
        <v>10.39861634</v>
      </c>
      <c r="U67" s="4">
        <v>23.257655190000001</v>
      </c>
      <c r="V67" s="5">
        <v>3.0601023829999998</v>
      </c>
      <c r="W67" s="4">
        <v>13.19596881</v>
      </c>
      <c r="X67" s="5">
        <v>3.2197413579999998</v>
      </c>
      <c r="Y67" s="5">
        <v>0.92869775600000004</v>
      </c>
      <c r="Z67" s="5">
        <v>3.3681742969999999</v>
      </c>
      <c r="AA67" s="5">
        <v>0.57273488699999997</v>
      </c>
      <c r="AB67" s="5">
        <v>3.5312769130000001</v>
      </c>
      <c r="AC67" s="31">
        <v>0.72780653200000001</v>
      </c>
      <c r="AD67" s="5">
        <v>2.1610241000000001</v>
      </c>
      <c r="AE67" s="31">
        <v>0.32482893699999998</v>
      </c>
      <c r="AF67" s="5">
        <v>2.132065753</v>
      </c>
      <c r="AG67" s="31">
        <v>0.31824228100000002</v>
      </c>
      <c r="AH67" s="5">
        <v>2.8540277600000001</v>
      </c>
      <c r="AI67" s="5">
        <v>0.46113790999999998</v>
      </c>
      <c r="AJ67" s="5">
        <v>9.5992969999999997E-2</v>
      </c>
      <c r="AK67" s="4">
        <v>5.0775088589999999</v>
      </c>
      <c r="AL67" s="5">
        <v>3.2929422719999999</v>
      </c>
      <c r="AM67" s="5">
        <v>0.93516038000000001</v>
      </c>
      <c r="AN67" s="4">
        <v>26.33568738</v>
      </c>
      <c r="AO67" s="32">
        <v>199.9542581</v>
      </c>
      <c r="AP67" s="4">
        <v>148.73740549999999</v>
      </c>
      <c r="AQ67" s="4">
        <v>29.271030629999998</v>
      </c>
      <c r="AR67" s="4">
        <v>41.818953180000001</v>
      </c>
      <c r="AS67" s="4">
        <v>60.487571930000001</v>
      </c>
      <c r="AT67" s="4">
        <v>85.065568420000005</v>
      </c>
      <c r="AU67" s="4">
        <v>15.29904524</v>
      </c>
      <c r="AV67" s="31">
        <f t="shared" ref="AV67:AV80" si="9">T67/AF67</f>
        <v>4.8772493650199351</v>
      </c>
      <c r="AW67" s="31">
        <f t="shared" ref="AW67:AW80" si="10">(T67*1.05)/(AF67*0.95)-AV67</f>
        <v>0.51339467000209904</v>
      </c>
      <c r="AX67" s="31">
        <f t="shared" ref="AX67:AX80" si="11">I67/J67</f>
        <v>9.8396402728332943E-2</v>
      </c>
      <c r="AY67" s="31">
        <f t="shared" ref="AY67:AY80" si="12">X67/W67</f>
        <v>0.24399431404839761</v>
      </c>
      <c r="AZ67" s="31">
        <f t="shared" si="4"/>
        <v>1.2199715702419881E-2</v>
      </c>
      <c r="BA67" s="5">
        <v>0.85963804028962743</v>
      </c>
      <c r="BB67" s="33"/>
      <c r="BC67" s="33"/>
      <c r="BD67" s="33"/>
      <c r="BE67" s="33"/>
      <c r="BF67" s="31"/>
      <c r="BG67" s="31"/>
      <c r="BH67" s="31"/>
      <c r="BI67" s="31"/>
      <c r="BJ67" s="31"/>
      <c r="BK67" s="31"/>
      <c r="BL67" s="34"/>
      <c r="BM67" s="34"/>
      <c r="BN67" s="34"/>
      <c r="BO67" s="34"/>
    </row>
    <row r="68" spans="1:67" x14ac:dyDescent="0.25">
      <c r="A68" t="s">
        <v>185</v>
      </c>
      <c r="B68" t="s">
        <v>302</v>
      </c>
      <c r="C68">
        <v>171</v>
      </c>
      <c r="D68">
        <v>18</v>
      </c>
      <c r="E68">
        <v>185.5</v>
      </c>
      <c r="F68">
        <v>22.4</v>
      </c>
      <c r="G68">
        <v>9</v>
      </c>
      <c r="H68">
        <v>9</v>
      </c>
      <c r="I68" s="4">
        <v>61.144121759999997</v>
      </c>
      <c r="J68" s="32">
        <v>204.68866299999999</v>
      </c>
      <c r="K68" s="4">
        <v>33.266884070000003</v>
      </c>
      <c r="L68" s="32">
        <v>138.40755999999999</v>
      </c>
      <c r="M68" s="4">
        <v>5.2067240239999997</v>
      </c>
      <c r="N68" s="5">
        <v>1.4838458510000001</v>
      </c>
      <c r="O68" s="5">
        <v>5.8991925000000001E-2</v>
      </c>
      <c r="P68" s="5">
        <v>9.364041E-3</v>
      </c>
      <c r="Q68" s="5">
        <v>1.803915994</v>
      </c>
      <c r="R68" s="5">
        <v>2.2460745879999999</v>
      </c>
      <c r="S68" s="3">
        <v>352.49210979999998</v>
      </c>
      <c r="T68" s="4">
        <v>16.094953369999999</v>
      </c>
      <c r="U68" s="4">
        <v>38.530335960000002</v>
      </c>
      <c r="V68" s="5">
        <v>5.0026608890000004</v>
      </c>
      <c r="W68" s="4">
        <v>22.109391550000002</v>
      </c>
      <c r="X68" s="5">
        <v>5.5601687889999996</v>
      </c>
      <c r="Y68" s="5">
        <v>1.2925640389999999</v>
      </c>
      <c r="Z68" s="5">
        <v>5.8264032639999996</v>
      </c>
      <c r="AA68" s="5">
        <v>0.94776936199999995</v>
      </c>
      <c r="AB68" s="5">
        <v>5.8724629970000004</v>
      </c>
      <c r="AC68" s="31">
        <v>1.196089615</v>
      </c>
      <c r="AD68" s="5">
        <v>3.4457134379999999</v>
      </c>
      <c r="AE68" s="31">
        <v>0.53695254100000001</v>
      </c>
      <c r="AF68" s="5">
        <v>3.4212722910000002</v>
      </c>
      <c r="AG68" s="31">
        <v>0.49281936900000001</v>
      </c>
      <c r="AH68" s="5">
        <v>3.867511854</v>
      </c>
      <c r="AI68" s="5">
        <v>0.53589170699999999</v>
      </c>
      <c r="AJ68" s="5">
        <v>0.15794792399999999</v>
      </c>
      <c r="AK68" s="4">
        <v>9.794314644</v>
      </c>
      <c r="AL68" s="5">
        <v>5.6004885529999999</v>
      </c>
      <c r="AM68" s="5">
        <v>1.5407380580000001</v>
      </c>
      <c r="AN68" s="4">
        <v>19.698634139999999</v>
      </c>
      <c r="AO68" s="32">
        <v>182.51366659999999</v>
      </c>
      <c r="AP68" s="4">
        <v>32.562861750000003</v>
      </c>
      <c r="AQ68" s="4">
        <v>27.916939169999999</v>
      </c>
      <c r="AR68" s="4">
        <v>20.165479139999999</v>
      </c>
      <c r="AS68" s="4">
        <v>37.250698800000002</v>
      </c>
      <c r="AT68" s="4">
        <v>118.5702762</v>
      </c>
      <c r="AU68" s="4">
        <v>16.714454929999999</v>
      </c>
      <c r="AV68" s="31">
        <f t="shared" si="9"/>
        <v>4.7043766181193432</v>
      </c>
      <c r="AW68" s="31">
        <f t="shared" si="10"/>
        <v>0.49519753874940431</v>
      </c>
      <c r="AX68" s="31">
        <f t="shared" si="11"/>
        <v>0.29871767622029949</v>
      </c>
      <c r="AY68" s="31">
        <f t="shared" si="12"/>
        <v>0.25148447782589473</v>
      </c>
      <c r="AZ68" s="31">
        <f t="shared" si="4"/>
        <v>1.2574223891294737E-2</v>
      </c>
      <c r="BA68" s="5">
        <v>0.69224019364560896</v>
      </c>
      <c r="BB68" s="33">
        <v>0.70524005122331856</v>
      </c>
      <c r="BC68" s="33">
        <v>1.1064479375096172E-5</v>
      </c>
      <c r="BD68" s="33">
        <v>0.51277448731038411</v>
      </c>
      <c r="BE68" s="33">
        <v>1.7186635471372895E-5</v>
      </c>
      <c r="BF68" s="31">
        <v>18.833547881338678</v>
      </c>
      <c r="BG68" s="31">
        <v>3.0230124217034532E-3</v>
      </c>
      <c r="BH68" s="31">
        <v>15.627465043233531</v>
      </c>
      <c r="BI68" s="31">
        <v>4.3378228301025942E-3</v>
      </c>
      <c r="BJ68" s="31">
        <v>38.736804301110709</v>
      </c>
      <c r="BK68" s="31">
        <v>9.2876547879972553E-3</v>
      </c>
      <c r="BL68" s="34">
        <v>0.82977130115202957</v>
      </c>
      <c r="BM68" s="34">
        <v>1.1931996487633321E-4</v>
      </c>
      <c r="BN68" s="34">
        <v>2.0567974218197072</v>
      </c>
      <c r="BO68" s="34">
        <v>2.086605615881052E-4</v>
      </c>
    </row>
    <row r="69" spans="1:67" x14ac:dyDescent="0.25">
      <c r="A69" t="s">
        <v>188</v>
      </c>
      <c r="B69" t="s">
        <v>299</v>
      </c>
      <c r="C69">
        <v>140</v>
      </c>
      <c r="D69">
        <v>10</v>
      </c>
      <c r="G69">
        <v>9</v>
      </c>
      <c r="H69">
        <v>9</v>
      </c>
      <c r="I69" s="4">
        <v>54.366044889999998</v>
      </c>
      <c r="J69" s="32">
        <v>237.1692482</v>
      </c>
      <c r="K69" s="4">
        <v>21.327131749999999</v>
      </c>
      <c r="L69" s="32">
        <v>125.2771406</v>
      </c>
      <c r="M69" s="4">
        <v>5.0119302149999996</v>
      </c>
      <c r="N69" s="5">
        <v>0.90938184399999999</v>
      </c>
      <c r="O69" s="5">
        <v>5.6356786999999998E-2</v>
      </c>
      <c r="P69" s="5">
        <v>1.0780236E-2</v>
      </c>
      <c r="Q69" s="5">
        <v>1.698503321</v>
      </c>
      <c r="R69" s="5">
        <v>1.9214474640000001</v>
      </c>
      <c r="S69" s="3">
        <v>317.47628020000002</v>
      </c>
      <c r="T69" s="4">
        <v>12.598347009999999</v>
      </c>
      <c r="U69" s="4">
        <v>28.18285959</v>
      </c>
      <c r="V69" s="5">
        <v>3.5142780390000001</v>
      </c>
      <c r="W69" s="4">
        <v>14.53382481</v>
      </c>
      <c r="X69" s="5">
        <v>3.4507926860000002</v>
      </c>
      <c r="Y69" s="5">
        <v>0.92725698199999995</v>
      </c>
      <c r="Z69" s="5">
        <v>3.555291569</v>
      </c>
      <c r="AA69" s="5">
        <v>0.56105364999999996</v>
      </c>
      <c r="AB69" s="5">
        <v>3.633407761</v>
      </c>
      <c r="AC69" s="31">
        <v>0.74877223000000004</v>
      </c>
      <c r="AD69" s="5">
        <v>2.1995705430000001</v>
      </c>
      <c r="AE69" s="31">
        <v>0.33153525900000003</v>
      </c>
      <c r="AF69" s="5">
        <v>2.1056325290000002</v>
      </c>
      <c r="AG69" s="31">
        <v>0.32257124300000001</v>
      </c>
      <c r="AH69" s="5">
        <v>3.3628292960000001</v>
      </c>
      <c r="AI69" s="5">
        <v>0.544468548</v>
      </c>
      <c r="AJ69" s="5">
        <v>0.200871786</v>
      </c>
      <c r="AK69" s="4">
        <v>13.687330579999999</v>
      </c>
      <c r="AL69" s="5">
        <v>5.3847806970000001</v>
      </c>
      <c r="AM69" s="5">
        <v>1.426138363</v>
      </c>
      <c r="AN69" s="4">
        <v>20.710315569999999</v>
      </c>
      <c r="AO69" s="32">
        <v>172.94566380000001</v>
      </c>
      <c r="AP69" s="4">
        <v>10.87411196</v>
      </c>
      <c r="AQ69" s="4">
        <v>20.054442399999999</v>
      </c>
      <c r="AR69" s="4">
        <v>5.0164117770000001</v>
      </c>
      <c r="AS69" s="4">
        <v>9.8611186499999999</v>
      </c>
      <c r="AT69" s="4">
        <v>69.294034789999998</v>
      </c>
      <c r="AU69" s="4">
        <v>17.181084120000001</v>
      </c>
      <c r="AV69" s="31">
        <f t="shared" si="9"/>
        <v>5.9831650758089134</v>
      </c>
      <c r="AW69" s="31">
        <f t="shared" si="10"/>
        <v>0.62980685008514925</v>
      </c>
      <c r="AX69" s="31">
        <f t="shared" si="11"/>
        <v>0.22922889583119233</v>
      </c>
      <c r="AY69" s="31">
        <f t="shared" si="12"/>
        <v>0.23743183443532923</v>
      </c>
      <c r="AZ69" s="31">
        <f t="shared" ref="AZ69:AZ80" si="13">0.05*AY69</f>
        <v>1.1871591721766462E-2</v>
      </c>
      <c r="BA69" s="5">
        <v>0.80696011046224569</v>
      </c>
      <c r="BB69" s="33"/>
      <c r="BC69" s="33"/>
      <c r="BD69" s="33"/>
      <c r="BE69" s="33"/>
      <c r="BF69" s="31"/>
      <c r="BG69" s="31"/>
      <c r="BH69" s="31"/>
      <c r="BI69" s="31"/>
      <c r="BJ69" s="31"/>
      <c r="BK69" s="31"/>
      <c r="BL69" s="34"/>
      <c r="BM69" s="34"/>
      <c r="BN69" s="34"/>
      <c r="BO69" s="34"/>
    </row>
    <row r="70" spans="1:67" x14ac:dyDescent="0.25">
      <c r="A70" t="s">
        <v>191</v>
      </c>
      <c r="B70" t="s">
        <v>308</v>
      </c>
      <c r="C70">
        <v>151</v>
      </c>
      <c r="D70">
        <v>1</v>
      </c>
      <c r="E70">
        <v>147.30000000000001</v>
      </c>
      <c r="F70">
        <v>7.4</v>
      </c>
      <c r="G70">
        <v>6</v>
      </c>
      <c r="H70">
        <v>6</v>
      </c>
      <c r="I70" s="4">
        <v>62.199699770000002</v>
      </c>
      <c r="J70" s="32">
        <v>279.71975509999999</v>
      </c>
      <c r="K70" s="4">
        <v>21.27942913</v>
      </c>
      <c r="L70" s="32">
        <v>128.80245400000001</v>
      </c>
      <c r="M70" s="4">
        <v>5.5073620869999997</v>
      </c>
      <c r="N70" s="5">
        <v>0.743004314</v>
      </c>
      <c r="O70" s="5">
        <v>7.6119803E-2</v>
      </c>
      <c r="P70" s="5">
        <v>3.1805844E-2</v>
      </c>
      <c r="Q70" s="5">
        <v>1.396213025</v>
      </c>
      <c r="R70" s="5">
        <v>2.7730917110000002</v>
      </c>
      <c r="S70" s="3">
        <v>355.0829536</v>
      </c>
      <c r="T70" s="4">
        <v>13.92615992</v>
      </c>
      <c r="U70" s="4">
        <v>30.013420700000001</v>
      </c>
      <c r="V70" s="5">
        <v>3.735111201</v>
      </c>
      <c r="W70" s="4">
        <v>15.28718514</v>
      </c>
      <c r="X70" s="5">
        <v>3.5361183879999998</v>
      </c>
      <c r="Y70" s="5">
        <v>1.0274431399999999</v>
      </c>
      <c r="Z70" s="5">
        <v>3.5756619949999999</v>
      </c>
      <c r="AA70" s="5">
        <v>0.57032810199999995</v>
      </c>
      <c r="AB70" s="5">
        <v>3.5522816879999999</v>
      </c>
      <c r="AC70" s="31">
        <v>0.75182574999999996</v>
      </c>
      <c r="AD70" s="5">
        <v>2.1268134330000001</v>
      </c>
      <c r="AE70" s="31">
        <v>0.33307668600000001</v>
      </c>
      <c r="AF70" s="5">
        <v>2.1632466290000001</v>
      </c>
      <c r="AG70" s="31">
        <v>0.32545908000000001</v>
      </c>
      <c r="AH70" s="5">
        <v>3.503577586</v>
      </c>
      <c r="AI70" s="5">
        <v>0.41548845899999998</v>
      </c>
      <c r="AJ70" s="5">
        <v>0.28678555700000002</v>
      </c>
      <c r="AK70" s="4">
        <v>8.3088405380000001</v>
      </c>
      <c r="AL70" s="5">
        <v>5.9244421200000001</v>
      </c>
      <c r="AM70" s="5">
        <v>1.51502564</v>
      </c>
      <c r="AN70" s="4">
        <v>19.792284800000001</v>
      </c>
      <c r="AO70" s="32">
        <v>175.51795089999999</v>
      </c>
      <c r="AP70" s="4">
        <v>12.978122969999999</v>
      </c>
      <c r="AQ70" s="4">
        <v>17.81971527</v>
      </c>
      <c r="AR70" s="4">
        <v>5.7817691809999996</v>
      </c>
      <c r="AS70" s="4">
        <v>7.9066366239999999</v>
      </c>
      <c r="AT70" s="4">
        <v>73.636109840000003</v>
      </c>
      <c r="AU70" s="4">
        <v>17.570487360000001</v>
      </c>
      <c r="AV70" s="31">
        <f t="shared" si="9"/>
        <v>6.437620072214151</v>
      </c>
      <c r="AW70" s="31">
        <f t="shared" si="10"/>
        <v>0.67764421812780551</v>
      </c>
      <c r="AX70" s="31">
        <f t="shared" si="11"/>
        <v>0.22236434372596806</v>
      </c>
      <c r="AY70" s="31">
        <f t="shared" si="12"/>
        <v>0.23131258996448575</v>
      </c>
      <c r="AZ70" s="31">
        <f t="shared" si="13"/>
        <v>1.1565629498224289E-2</v>
      </c>
      <c r="BA70" s="5">
        <v>0.88077538781718456</v>
      </c>
      <c r="BB70" s="33">
        <v>0.70539315645358003</v>
      </c>
      <c r="BC70" s="33">
        <v>1.1202467774716628E-5</v>
      </c>
      <c r="BD70" s="33">
        <v>0.51272280198162379</v>
      </c>
      <c r="BE70" s="33">
        <v>1.7997756606333416E-5</v>
      </c>
      <c r="BF70" s="31">
        <v>18.848284018363636</v>
      </c>
      <c r="BG70" s="31">
        <v>2.9882993760730735E-3</v>
      </c>
      <c r="BH70" s="31">
        <v>15.631442004637112</v>
      </c>
      <c r="BI70" s="31">
        <v>4.3179228164565622E-3</v>
      </c>
      <c r="BJ70" s="31">
        <v>38.758272544612531</v>
      </c>
      <c r="BK70" s="31">
        <v>9.2172703733758802E-3</v>
      </c>
      <c r="BL70" s="34">
        <v>0.82933356137930525</v>
      </c>
      <c r="BM70" s="34">
        <v>1.1925279632898503E-4</v>
      </c>
      <c r="BN70" s="34">
        <v>2.0563283599895938</v>
      </c>
      <c r="BO70" s="34">
        <v>2.0782431125271697E-4</v>
      </c>
    </row>
    <row r="71" spans="1:67" x14ac:dyDescent="0.25">
      <c r="A71" t="s">
        <v>192</v>
      </c>
      <c r="B71" t="s">
        <v>282</v>
      </c>
      <c r="C71">
        <v>56</v>
      </c>
      <c r="D71">
        <v>4.5</v>
      </c>
      <c r="G71">
        <v>9</v>
      </c>
      <c r="H71">
        <v>9</v>
      </c>
      <c r="I71" s="4">
        <v>46.617791949999997</v>
      </c>
      <c r="J71" s="32">
        <v>346.7403501</v>
      </c>
      <c r="K71" s="4">
        <v>19.120245600000001</v>
      </c>
      <c r="L71" s="32">
        <v>113.86689920000001</v>
      </c>
      <c r="M71" s="4">
        <v>4.5171462699999996</v>
      </c>
      <c r="N71" s="5">
        <v>0.826141334</v>
      </c>
      <c r="O71" s="5">
        <v>5.3552183000000003E-2</v>
      </c>
      <c r="P71" s="5">
        <v>1.2392867E-2</v>
      </c>
      <c r="Q71" s="5">
        <v>1.6261354130000001</v>
      </c>
      <c r="R71" s="5">
        <v>2.9372823690000001</v>
      </c>
      <c r="S71" s="3">
        <v>257.7039848</v>
      </c>
      <c r="T71" s="4">
        <v>11.70798705</v>
      </c>
      <c r="U71" s="4">
        <v>25.987682830000001</v>
      </c>
      <c r="V71" s="5">
        <v>3.1911056430000002</v>
      </c>
      <c r="W71" s="4">
        <v>12.93057829</v>
      </c>
      <c r="X71" s="5">
        <v>3.111766067</v>
      </c>
      <c r="Y71" s="5">
        <v>0.81069214000000001</v>
      </c>
      <c r="Z71" s="5">
        <v>3.1282850340000001</v>
      </c>
      <c r="AA71" s="5">
        <v>0.50984753500000002</v>
      </c>
      <c r="AB71" s="5">
        <v>3.2436305179999998</v>
      </c>
      <c r="AC71" s="31">
        <v>0.68588084999999999</v>
      </c>
      <c r="AD71" s="5">
        <v>1.9920591050000001</v>
      </c>
      <c r="AE71" s="31">
        <v>0.30022661</v>
      </c>
      <c r="AF71" s="5">
        <v>1.8852211459999999</v>
      </c>
      <c r="AG71" s="31">
        <v>0.28237190200000001</v>
      </c>
      <c r="AH71" s="5">
        <v>3.4566754610000001</v>
      </c>
      <c r="AI71" s="5">
        <v>0.58373768199999998</v>
      </c>
      <c r="AJ71" s="5">
        <v>0.13513524800000001</v>
      </c>
      <c r="AK71" s="4">
        <v>8.7666609419999997</v>
      </c>
      <c r="AL71" s="5">
        <v>4.6453839400000003</v>
      </c>
      <c r="AM71" s="5">
        <v>1.1554623289999999</v>
      </c>
      <c r="AN71" s="4">
        <v>26.56807457</v>
      </c>
      <c r="AO71" s="32">
        <v>188.84350839999999</v>
      </c>
      <c r="AP71" s="4">
        <v>178.37507690000001</v>
      </c>
      <c r="AQ71" s="4">
        <v>27.32186214</v>
      </c>
      <c r="AR71" s="4">
        <v>46.364109169999999</v>
      </c>
      <c r="AS71" s="4">
        <v>64.931869370000001</v>
      </c>
      <c r="AT71" s="4">
        <v>70.770468570000006</v>
      </c>
      <c r="AU71" s="4">
        <v>16.202873400000001</v>
      </c>
      <c r="AV71" s="31">
        <f t="shared" si="9"/>
        <v>6.2104051160478555</v>
      </c>
      <c r="AW71" s="31">
        <f t="shared" si="10"/>
        <v>0.65372685432082633</v>
      </c>
      <c r="AX71" s="31">
        <f t="shared" si="11"/>
        <v>0.13444582361572691</v>
      </c>
      <c r="AY71" s="31">
        <f t="shared" si="12"/>
        <v>0.24065173244467475</v>
      </c>
      <c r="AZ71" s="31">
        <f t="shared" si="13"/>
        <v>1.2032586622233738E-2</v>
      </c>
      <c r="BA71" s="5">
        <v>0.79204222409505776</v>
      </c>
      <c r="BB71" s="33"/>
      <c r="BC71" s="33"/>
      <c r="BD71" s="33"/>
      <c r="BE71" s="33"/>
      <c r="BF71" s="31"/>
      <c r="BG71" s="31"/>
      <c r="BH71" s="31"/>
      <c r="BI71" s="31"/>
      <c r="BJ71" s="31"/>
      <c r="BK71" s="31"/>
      <c r="BL71" s="34"/>
      <c r="BM71" s="34"/>
      <c r="BN71" s="34"/>
      <c r="BO71" s="34"/>
    </row>
    <row r="72" spans="1:67" x14ac:dyDescent="0.25">
      <c r="A72" t="s">
        <v>194</v>
      </c>
      <c r="B72" t="s">
        <v>282</v>
      </c>
      <c r="C72">
        <v>56</v>
      </c>
      <c r="D72">
        <v>4.5</v>
      </c>
      <c r="G72">
        <v>6</v>
      </c>
      <c r="H72">
        <v>6</v>
      </c>
      <c r="I72" s="4">
        <v>39.01868597</v>
      </c>
      <c r="J72" s="32">
        <v>312.84675279999999</v>
      </c>
      <c r="K72" s="4">
        <v>15.96096942</v>
      </c>
      <c r="L72" s="32">
        <v>96.204284150000007</v>
      </c>
      <c r="M72" s="4">
        <v>3.9882811390000001</v>
      </c>
      <c r="N72" s="5">
        <v>0.64746230000000005</v>
      </c>
      <c r="O72" s="5">
        <v>5.0879320999999998E-2</v>
      </c>
      <c r="P72" s="5">
        <v>2.2632149000000001E-2</v>
      </c>
      <c r="Q72" s="5">
        <v>1.702737629</v>
      </c>
      <c r="R72" s="5">
        <v>2.2056441699999998</v>
      </c>
      <c r="S72" s="3">
        <v>216.24009269999999</v>
      </c>
      <c r="T72" s="4">
        <v>8.1841698740000002</v>
      </c>
      <c r="U72" s="4">
        <v>18.094641469999999</v>
      </c>
      <c r="V72" s="5">
        <v>2.2098213680000001</v>
      </c>
      <c r="W72" s="4">
        <v>9.3032701180000004</v>
      </c>
      <c r="X72" s="5">
        <v>2.3312991869999999</v>
      </c>
      <c r="Y72" s="5">
        <v>0.70236881299999998</v>
      </c>
      <c r="Z72" s="5">
        <v>2.4134203080000001</v>
      </c>
      <c r="AA72" s="5">
        <v>0.41167686199999998</v>
      </c>
      <c r="AB72" s="5">
        <v>2.695439914</v>
      </c>
      <c r="AC72" s="31">
        <v>0.58793770300000003</v>
      </c>
      <c r="AD72" s="5">
        <v>1.673266363</v>
      </c>
      <c r="AE72" s="31">
        <v>0.26425913499999998</v>
      </c>
      <c r="AF72" s="5">
        <v>1.728368082</v>
      </c>
      <c r="AG72" s="31">
        <v>0.26244711599999998</v>
      </c>
      <c r="AH72" s="5">
        <v>2.7656282069999998</v>
      </c>
      <c r="AI72" s="5">
        <v>0.34645302</v>
      </c>
      <c r="AJ72" s="5">
        <v>8.9322577E-2</v>
      </c>
      <c r="AK72" s="4">
        <v>3.963238408</v>
      </c>
      <c r="AL72" s="5">
        <v>4.0948673800000002</v>
      </c>
      <c r="AM72" s="5">
        <v>1.0359194</v>
      </c>
      <c r="AN72" s="4">
        <v>27.822520659999999</v>
      </c>
      <c r="AO72" s="32">
        <v>188.1843303</v>
      </c>
      <c r="AP72" s="4">
        <v>258.69592940000001</v>
      </c>
      <c r="AQ72" s="4">
        <v>28.991814529999999</v>
      </c>
      <c r="AR72" s="4">
        <v>59.653553930000001</v>
      </c>
      <c r="AS72" s="4">
        <v>53.716795670000003</v>
      </c>
      <c r="AT72" s="4">
        <v>64.110202290000004</v>
      </c>
      <c r="AU72" s="4">
        <v>15.564359339999999</v>
      </c>
      <c r="AV72" s="31">
        <f t="shared" si="9"/>
        <v>4.7352007707348998</v>
      </c>
      <c r="AW72" s="31">
        <f t="shared" si="10"/>
        <v>0.49844218639314697</v>
      </c>
      <c r="AX72" s="31">
        <f t="shared" si="11"/>
        <v>0.12472140311759694</v>
      </c>
      <c r="AY72" s="31">
        <f t="shared" si="12"/>
        <v>0.25058921835338244</v>
      </c>
      <c r="AZ72" s="31">
        <f t="shared" si="13"/>
        <v>1.2529460917669122E-2</v>
      </c>
      <c r="BA72" s="5">
        <v>0.90260707431486131</v>
      </c>
      <c r="BB72" s="33"/>
      <c r="BC72" s="33"/>
      <c r="BD72" s="33"/>
      <c r="BE72" s="33"/>
      <c r="BF72" s="31"/>
      <c r="BG72" s="31"/>
      <c r="BH72" s="31"/>
      <c r="BI72" s="31"/>
      <c r="BJ72" s="31"/>
      <c r="BK72" s="31"/>
      <c r="BL72" s="34"/>
      <c r="BM72" s="34"/>
      <c r="BN72" s="34"/>
      <c r="BO72" s="34"/>
    </row>
    <row r="73" spans="1:67" x14ac:dyDescent="0.25">
      <c r="A73" t="s">
        <v>195</v>
      </c>
      <c r="B73" t="s">
        <v>287</v>
      </c>
      <c r="C73">
        <v>116</v>
      </c>
      <c r="D73">
        <v>14</v>
      </c>
      <c r="E73">
        <v>121.1</v>
      </c>
      <c r="F73">
        <v>12.2</v>
      </c>
      <c r="G73">
        <v>9</v>
      </c>
      <c r="H73">
        <v>9</v>
      </c>
      <c r="I73" s="4">
        <v>51.103726829999999</v>
      </c>
      <c r="J73" s="32">
        <v>245.62547760000001</v>
      </c>
      <c r="K73" s="4">
        <v>22.322495979999999</v>
      </c>
      <c r="L73" s="32">
        <v>138.49140410000001</v>
      </c>
      <c r="M73" s="4">
        <v>5.6000479429999999</v>
      </c>
      <c r="N73" s="5">
        <v>0.47885647799999997</v>
      </c>
      <c r="O73" s="5">
        <v>5.5815866999999998E-2</v>
      </c>
      <c r="P73" s="5">
        <v>1.7389233E-2</v>
      </c>
      <c r="Q73" s="5">
        <v>1.731367018</v>
      </c>
      <c r="R73" s="5">
        <v>1.771350043</v>
      </c>
      <c r="S73" s="3">
        <v>332.65618169999999</v>
      </c>
      <c r="T73" s="4">
        <v>13.342248</v>
      </c>
      <c r="U73" s="4">
        <v>29.307369560000001</v>
      </c>
      <c r="V73" s="5">
        <v>3.6666560700000002</v>
      </c>
      <c r="W73" s="4">
        <v>14.99206695</v>
      </c>
      <c r="X73" s="5">
        <v>3.6029478410000002</v>
      </c>
      <c r="Y73" s="5">
        <v>0.96797402200000005</v>
      </c>
      <c r="Z73" s="5">
        <v>3.670053131</v>
      </c>
      <c r="AA73" s="5">
        <v>0.60331564199999999</v>
      </c>
      <c r="AB73" s="5">
        <v>3.789911466</v>
      </c>
      <c r="AC73" s="31">
        <v>0.796434851</v>
      </c>
      <c r="AD73" s="5">
        <v>2.3670050929999999</v>
      </c>
      <c r="AE73" s="31">
        <v>0.34574454900000001</v>
      </c>
      <c r="AF73" s="5">
        <v>2.2213953929999999</v>
      </c>
      <c r="AG73" s="31">
        <v>0.344311439</v>
      </c>
      <c r="AH73" s="5">
        <v>3.725017523</v>
      </c>
      <c r="AI73" s="5">
        <v>0.50953917999999998</v>
      </c>
      <c r="AJ73" s="5">
        <v>0.282403391</v>
      </c>
      <c r="AK73" s="4">
        <v>14.12304206</v>
      </c>
      <c r="AL73" s="5">
        <v>5.4779656189999999</v>
      </c>
      <c r="AM73" s="5">
        <v>1.352571535</v>
      </c>
      <c r="AN73" s="4">
        <v>24.741988150000001</v>
      </c>
      <c r="AO73" s="32">
        <v>193.9905861</v>
      </c>
      <c r="AP73" s="4">
        <v>155.30174550000001</v>
      </c>
      <c r="AQ73" s="4">
        <v>26.037324380000001</v>
      </c>
      <c r="AR73" s="4">
        <v>46.178167539999997</v>
      </c>
      <c r="AS73" s="4">
        <v>43.349963410000001</v>
      </c>
      <c r="AT73" s="4">
        <v>77.619557080000007</v>
      </c>
      <c r="AU73" s="4">
        <v>16.97618357</v>
      </c>
      <c r="AV73" s="31">
        <f t="shared" si="9"/>
        <v>6.0062463630039593</v>
      </c>
      <c r="AW73" s="31">
        <f t="shared" si="10"/>
        <v>0.63223645926357541</v>
      </c>
      <c r="AX73" s="31">
        <f t="shared" si="11"/>
        <v>0.20805548076418273</v>
      </c>
      <c r="AY73" s="31">
        <f t="shared" si="12"/>
        <v>0.24032362268766416</v>
      </c>
      <c r="AZ73" s="31">
        <f t="shared" si="13"/>
        <v>1.2016181134383208E-2</v>
      </c>
      <c r="BA73" s="5">
        <v>0.81142342251253707</v>
      </c>
      <c r="BB73" s="33">
        <v>0.70547081386077204</v>
      </c>
      <c r="BC73" s="33">
        <v>1.1283211285790667E-5</v>
      </c>
      <c r="BD73" s="33">
        <v>0.51269029099575814</v>
      </c>
      <c r="BE73" s="33">
        <v>1.8548507351022213E-5</v>
      </c>
      <c r="BF73" s="31">
        <v>18.848434985122289</v>
      </c>
      <c r="BG73" s="31">
        <v>2.9957687886317387E-3</v>
      </c>
      <c r="BH73" s="31">
        <v>15.633155144296699</v>
      </c>
      <c r="BI73" s="31">
        <v>4.3185018272054879E-3</v>
      </c>
      <c r="BJ73" s="31">
        <v>38.75912567043283</v>
      </c>
      <c r="BK73" s="31">
        <v>9.2102870562290606E-3</v>
      </c>
      <c r="BL73" s="34">
        <v>0.82941780954012312</v>
      </c>
      <c r="BM73" s="34">
        <v>1.192070789789929E-4</v>
      </c>
      <c r="BN73" s="34">
        <v>2.0563571522507189</v>
      </c>
      <c r="BO73" s="34">
        <v>2.0719266268269483E-4</v>
      </c>
    </row>
    <row r="74" spans="1:67" x14ac:dyDescent="0.25">
      <c r="A74" t="s">
        <v>197</v>
      </c>
      <c r="B74" t="s">
        <v>300</v>
      </c>
      <c r="C74">
        <v>192</v>
      </c>
      <c r="D74">
        <v>3</v>
      </c>
      <c r="E74">
        <v>191.1</v>
      </c>
      <c r="F74">
        <v>4.2</v>
      </c>
      <c r="G74">
        <v>3</v>
      </c>
      <c r="H74">
        <v>3</v>
      </c>
      <c r="I74" s="4">
        <v>36.394003779999998</v>
      </c>
      <c r="J74" s="32">
        <v>260.26902250000001</v>
      </c>
      <c r="K74" s="4">
        <v>19.545193510000001</v>
      </c>
      <c r="L74" s="32">
        <v>95.206315380000007</v>
      </c>
      <c r="M74" s="4">
        <v>3.8890722605751309</v>
      </c>
      <c r="N74" s="5">
        <v>0.53309665513341675</v>
      </c>
      <c r="O74" s="5">
        <v>9.9903898657241044E-2</v>
      </c>
      <c r="P74" s="5">
        <v>3.6783673515538497E-2</v>
      </c>
      <c r="Q74" s="5">
        <v>0.68767201966115443</v>
      </c>
      <c r="R74" s="5">
        <v>0.83944506600000002</v>
      </c>
      <c r="S74" s="3">
        <v>301.80191189999999</v>
      </c>
      <c r="T74" s="4">
        <v>12.498321007673509</v>
      </c>
      <c r="U74" s="4">
        <v>25.499395591061187</v>
      </c>
      <c r="V74" s="5">
        <v>3.2383547314145606</v>
      </c>
      <c r="W74" s="4">
        <v>13.708314388924599</v>
      </c>
      <c r="X74" s="5">
        <v>3.2557948050587413</v>
      </c>
      <c r="Y74" s="5">
        <v>0.92318301488149168</v>
      </c>
      <c r="Z74" s="5">
        <v>3.3044031735386143</v>
      </c>
      <c r="AA74" s="5">
        <v>0.56990314673312659</v>
      </c>
      <c r="AB74" s="5">
        <v>3.7157808896440274</v>
      </c>
      <c r="AC74" s="31">
        <v>0.78257388488418422</v>
      </c>
      <c r="AD74" s="5">
        <v>2.1980254935004431</v>
      </c>
      <c r="AE74" s="31">
        <v>0.35520317258976331</v>
      </c>
      <c r="AF74" s="5">
        <v>2.1755030191271834</v>
      </c>
      <c r="AG74" s="31">
        <v>0.3286751630178989</v>
      </c>
      <c r="AH74" s="5">
        <v>2.9734675224389036</v>
      </c>
      <c r="AI74" s="5">
        <v>0.33681644484756618</v>
      </c>
      <c r="AJ74" s="5">
        <v>0.20672523302670512</v>
      </c>
      <c r="AK74" s="4">
        <v>6.1625218820000001</v>
      </c>
      <c r="AL74" s="5">
        <v>3.4328371820000001</v>
      </c>
      <c r="AM74" s="5">
        <v>1.1112402020000001</v>
      </c>
      <c r="AN74" s="4">
        <v>22.377877560000002</v>
      </c>
      <c r="AO74" s="32">
        <v>170.47405140000001</v>
      </c>
      <c r="AP74" s="4">
        <v>29.632423280000001</v>
      </c>
      <c r="AQ74" s="4">
        <v>20.43069363</v>
      </c>
      <c r="AR74" s="4">
        <v>12.60663403</v>
      </c>
      <c r="AS74" s="4">
        <v>26.668644440000001</v>
      </c>
      <c r="AT74" s="4">
        <v>67.143569729999996</v>
      </c>
      <c r="AU74" s="4">
        <v>17.180039489999999</v>
      </c>
      <c r="AV74" s="31">
        <f t="shared" si="9"/>
        <v>5.7450258160008723</v>
      </c>
      <c r="AW74" s="31">
        <f t="shared" si="10"/>
        <v>0.60473955957904124</v>
      </c>
      <c r="AX74" s="31">
        <f t="shared" si="11"/>
        <v>0.13983225291438592</v>
      </c>
      <c r="AY74" s="31">
        <f t="shared" si="12"/>
        <v>0.23750511643424269</v>
      </c>
      <c r="AZ74" s="31">
        <f t="shared" si="13"/>
        <v>1.1875255821712135E-2</v>
      </c>
      <c r="BA74" s="5">
        <v>0.85794960449399571</v>
      </c>
      <c r="BB74" s="33">
        <v>0.70494573197872668</v>
      </c>
      <c r="BC74" s="33">
        <v>4.380981815189615E-6</v>
      </c>
      <c r="BD74" s="33">
        <v>0.51284662096150946</v>
      </c>
      <c r="BE74" s="33">
        <v>4.5389982219511314E-5</v>
      </c>
      <c r="BF74" s="31">
        <v>18.829956141985416</v>
      </c>
      <c r="BG74" s="31">
        <v>2.9861467799596484E-3</v>
      </c>
      <c r="BH74" s="31">
        <v>15.624797776577514</v>
      </c>
      <c r="BI74" s="31">
        <v>4.3137453632644644E-3</v>
      </c>
      <c r="BJ74" s="31">
        <v>38.72381256857657</v>
      </c>
      <c r="BK74" s="31">
        <v>9.1945259354628273E-3</v>
      </c>
      <c r="BL74" s="34">
        <v>0.82978792591528761</v>
      </c>
      <c r="BM74" s="34">
        <v>1.1918640822518472E-4</v>
      </c>
      <c r="BN74" s="34">
        <v>2.0564997978317496</v>
      </c>
      <c r="BO74" s="34">
        <v>2.070791409892649E-4</v>
      </c>
    </row>
    <row r="75" spans="1:67" x14ac:dyDescent="0.25">
      <c r="A75" t="s">
        <v>198</v>
      </c>
      <c r="B75" t="s">
        <v>301</v>
      </c>
      <c r="C75">
        <v>117</v>
      </c>
      <c r="D75">
        <v>8</v>
      </c>
      <c r="E75">
        <v>116.8</v>
      </c>
      <c r="F75">
        <v>23.4</v>
      </c>
      <c r="G75">
        <v>10</v>
      </c>
      <c r="H75">
        <v>10</v>
      </c>
      <c r="I75" s="4">
        <v>30.45419882610819</v>
      </c>
      <c r="J75" s="32">
        <v>362.76130387626881</v>
      </c>
      <c r="K75" s="4">
        <v>19.351565754344811</v>
      </c>
      <c r="L75" s="32">
        <v>110.24594805971955</v>
      </c>
      <c r="M75" s="4">
        <v>3.7607128275771737</v>
      </c>
      <c r="N75" s="5">
        <v>0.94008561323870443</v>
      </c>
      <c r="O75" s="5">
        <v>0.19311444866325078</v>
      </c>
      <c r="P75" s="5">
        <v>4.7182129295558865E-2</v>
      </c>
      <c r="Q75" s="5">
        <v>1.0409111802564275</v>
      </c>
      <c r="R75" s="5">
        <v>1.82152241440023</v>
      </c>
      <c r="S75" s="3">
        <v>226.22714086592924</v>
      </c>
      <c r="T75" s="4">
        <v>12.481390384154407</v>
      </c>
      <c r="U75" s="4">
        <v>26.65214862243711</v>
      </c>
      <c r="V75" s="5">
        <v>3.2663595920664843</v>
      </c>
      <c r="W75" s="4">
        <v>14.195911208959632</v>
      </c>
      <c r="X75" s="5">
        <v>3.2852137987062604</v>
      </c>
      <c r="Y75" s="5">
        <v>0.93218389415860881</v>
      </c>
      <c r="Z75" s="5">
        <v>3.4464591221963494</v>
      </c>
      <c r="AA75" s="5">
        <v>0.57756919832937903</v>
      </c>
      <c r="AB75" s="5">
        <v>3.4039662247083524</v>
      </c>
      <c r="AC75" s="31">
        <v>0.72152199333562195</v>
      </c>
      <c r="AD75" s="5">
        <v>2.2283332918202698</v>
      </c>
      <c r="AE75" s="31">
        <v>0.34006469974094961</v>
      </c>
      <c r="AF75" s="5">
        <v>2.1541314971928225</v>
      </c>
      <c r="AG75" s="31">
        <v>0.33204450599026064</v>
      </c>
      <c r="AH75" s="5">
        <v>3.6567625580497736</v>
      </c>
      <c r="AI75" s="5">
        <v>0.30865816907856258</v>
      </c>
      <c r="AJ75" s="5">
        <v>0.32913103775547525</v>
      </c>
      <c r="AK75" s="4">
        <v>5.897535455395853</v>
      </c>
      <c r="AL75" s="5">
        <v>3.4237533973569332</v>
      </c>
      <c r="AM75" s="5">
        <v>0.82659628672329843</v>
      </c>
      <c r="AN75" s="4">
        <v>31.692279995508979</v>
      </c>
      <c r="AO75" s="32">
        <v>206.01326624634387</v>
      </c>
      <c r="AP75" s="4">
        <v>233.99021275484915</v>
      </c>
      <c r="AQ75" s="4">
        <v>32.536940938754164</v>
      </c>
      <c r="AR75" s="4">
        <v>47.921673827473739</v>
      </c>
      <c r="AS75" s="4">
        <v>55.369370769079424</v>
      </c>
      <c r="AT75" s="4">
        <v>84.429165385424767</v>
      </c>
      <c r="AU75" s="4">
        <v>18.540646928782401</v>
      </c>
      <c r="AV75" s="31">
        <f t="shared" si="9"/>
        <v>5.7941636341233824</v>
      </c>
      <c r="AW75" s="31">
        <f t="shared" si="10"/>
        <v>0.60991196148667193</v>
      </c>
      <c r="AX75" s="31">
        <f t="shared" si="11"/>
        <v>8.3951067825292505E-2</v>
      </c>
      <c r="AY75" s="31">
        <f t="shared" si="12"/>
        <v>0.23141972011157866</v>
      </c>
      <c r="AZ75" s="31">
        <f t="shared" si="13"/>
        <v>1.1570986005578933E-2</v>
      </c>
      <c r="BA75" s="5">
        <v>0.84446608263215217</v>
      </c>
      <c r="BB75" s="33">
        <v>0.7048245931946503</v>
      </c>
      <c r="BC75" s="33">
        <v>1.1186977213546747E-5</v>
      </c>
      <c r="BD75" s="33">
        <v>0.51273702451104997</v>
      </c>
      <c r="BE75" s="33">
        <v>1.696396680854337E-5</v>
      </c>
      <c r="BF75" s="31">
        <v>18.841823967342936</v>
      </c>
      <c r="BG75" s="31">
        <v>4.2563840163002287E-3</v>
      </c>
      <c r="BH75" s="31">
        <v>15.627480869494047</v>
      </c>
      <c r="BI75" s="31">
        <v>5.7143289869578517E-3</v>
      </c>
      <c r="BJ75" s="31">
        <v>38.746406364242617</v>
      </c>
      <c r="BK75" s="31">
        <v>1.5386988903410639E-2</v>
      </c>
      <c r="BL75" s="34">
        <v>0.82940766962192436</v>
      </c>
      <c r="BM75" s="34">
        <v>1.3616400534657044E-4</v>
      </c>
      <c r="BN75" s="34">
        <v>2.0564035950763895</v>
      </c>
      <c r="BO75" s="34">
        <v>3.8584640577814732E-4</v>
      </c>
    </row>
    <row r="76" spans="1:67" x14ac:dyDescent="0.25">
      <c r="A76" t="s">
        <v>202</v>
      </c>
      <c r="B76" t="s">
        <v>291</v>
      </c>
      <c r="C76">
        <v>217</v>
      </c>
      <c r="D76">
        <v>3</v>
      </c>
      <c r="G76">
        <v>4</v>
      </c>
      <c r="H76">
        <v>4</v>
      </c>
      <c r="I76" s="4">
        <v>23.674538881614847</v>
      </c>
      <c r="J76" s="4">
        <v>219.3739229602472</v>
      </c>
      <c r="K76" s="4">
        <v>17.523677130127339</v>
      </c>
      <c r="L76" s="4">
        <v>93.938401317334453</v>
      </c>
      <c r="M76" s="4">
        <v>3.4049891626599926</v>
      </c>
      <c r="N76" s="5">
        <v>0.64944808418744349</v>
      </c>
      <c r="O76" s="5">
        <v>0.1132751894025803</v>
      </c>
      <c r="P76" s="5">
        <v>3.2923191748783769E-2</v>
      </c>
      <c r="Q76" s="5">
        <v>0.66655095377673801</v>
      </c>
      <c r="R76" s="5">
        <v>1.4322316309635568</v>
      </c>
      <c r="S76" s="3">
        <v>307.25870466586395</v>
      </c>
      <c r="T76" s="4">
        <v>10.968260404580084</v>
      </c>
      <c r="U76" s="4">
        <v>21.858704368477216</v>
      </c>
      <c r="V76" s="5">
        <v>2.8602021333994605</v>
      </c>
      <c r="W76" s="4">
        <v>12.028721545240117</v>
      </c>
      <c r="X76" s="5">
        <v>2.9300615113666866</v>
      </c>
      <c r="Y76" s="5">
        <v>0.78561306164131028</v>
      </c>
      <c r="Z76" s="5">
        <v>2.8683095927088358</v>
      </c>
      <c r="AA76" s="5">
        <v>0.50957964821199953</v>
      </c>
      <c r="AB76" s="5">
        <v>3.1690558054032132</v>
      </c>
      <c r="AC76" s="31">
        <v>0.67891635658102845</v>
      </c>
      <c r="AD76" s="5">
        <v>2.00921923522941</v>
      </c>
      <c r="AE76" s="31">
        <v>0.31493477549817883</v>
      </c>
      <c r="AF76" s="5">
        <v>2.1494277038377922</v>
      </c>
      <c r="AG76" s="31">
        <v>0.31186238858000886</v>
      </c>
      <c r="AH76" s="5">
        <v>2.781966375199004</v>
      </c>
      <c r="AI76" s="5">
        <v>0.32414033309736301</v>
      </c>
      <c r="AJ76" s="5">
        <v>0.17686687117989505</v>
      </c>
      <c r="AK76" s="4">
        <v>6.0141630623884774</v>
      </c>
      <c r="AL76" s="4">
        <v>4.844579123933932</v>
      </c>
      <c r="AM76" s="4">
        <v>1.3976969420945007</v>
      </c>
      <c r="AN76" s="4">
        <v>21.983258776308734</v>
      </c>
      <c r="AO76" s="4">
        <v>161.30032559688399</v>
      </c>
      <c r="AP76" s="4">
        <v>102.00002659173921</v>
      </c>
      <c r="AQ76" s="4">
        <v>21.698944877105081</v>
      </c>
      <c r="AR76" s="4">
        <v>31.499462240766196</v>
      </c>
      <c r="AS76" s="4">
        <v>37.702837243822025</v>
      </c>
      <c r="AT76" s="4">
        <v>39.920873887109522</v>
      </c>
      <c r="AU76" s="4">
        <v>16.055739671102884</v>
      </c>
      <c r="AV76" s="31">
        <f t="shared" si="9"/>
        <v>5.1028747721992742</v>
      </c>
      <c r="AW76" s="31">
        <f t="shared" si="10"/>
        <v>0.53714471286308285</v>
      </c>
      <c r="AX76" s="31">
        <f t="shared" si="11"/>
        <v>0.10791865579166816</v>
      </c>
      <c r="AY76" s="31">
        <f t="shared" si="12"/>
        <v>0.2435887721190238</v>
      </c>
      <c r="AZ76" s="31">
        <f t="shared" si="13"/>
        <v>1.2179438605951191E-2</v>
      </c>
      <c r="BA76" s="5">
        <v>0.82604996088241756</v>
      </c>
      <c r="BB76" s="33">
        <v>0.70517033442716004</v>
      </c>
      <c r="BC76" s="33">
        <v>1.1501758002281135E-5</v>
      </c>
      <c r="BD76" s="33">
        <v>0.5126926220048621</v>
      </c>
      <c r="BE76" s="33">
        <v>7.1030578207894923E-5</v>
      </c>
      <c r="BF76" s="31"/>
      <c r="BG76" s="31"/>
      <c r="BH76" s="31"/>
      <c r="BI76" s="31"/>
      <c r="BJ76" s="31"/>
      <c r="BK76" s="31"/>
      <c r="BL76" s="34"/>
      <c r="BM76" s="34"/>
      <c r="BN76" s="34"/>
      <c r="BO76" s="34"/>
    </row>
    <row r="77" spans="1:67" x14ac:dyDescent="0.25">
      <c r="A77" t="s">
        <v>204</v>
      </c>
      <c r="B77" t="s">
        <v>309</v>
      </c>
      <c r="G77">
        <v>6</v>
      </c>
      <c r="H77">
        <v>6</v>
      </c>
      <c r="I77" s="4">
        <v>67.718418479999997</v>
      </c>
      <c r="J77" s="32">
        <v>198.7278192</v>
      </c>
      <c r="K77" s="4">
        <v>21.55579659</v>
      </c>
      <c r="L77" s="32">
        <v>136.12026850000001</v>
      </c>
      <c r="M77" s="4">
        <v>4.9279685740000003</v>
      </c>
      <c r="N77" s="5">
        <v>1.2635299069999999</v>
      </c>
      <c r="O77" s="5">
        <v>5.2576638000000002E-2</v>
      </c>
      <c r="P77" s="5">
        <v>1.5427625E-2</v>
      </c>
      <c r="Q77" s="5">
        <v>0.98518524399999996</v>
      </c>
      <c r="R77" s="5">
        <v>1.9273638129999999</v>
      </c>
      <c r="S77" s="3">
        <v>411.63399240000001</v>
      </c>
      <c r="T77" s="4">
        <v>12.08548423</v>
      </c>
      <c r="U77" s="4">
        <v>26.815914209999999</v>
      </c>
      <c r="V77" s="5">
        <v>3.2470089870000001</v>
      </c>
      <c r="W77" s="4">
        <v>13.13847709</v>
      </c>
      <c r="X77" s="5">
        <v>3.0574958259999998</v>
      </c>
      <c r="Y77" s="5">
        <v>0.80952113000000003</v>
      </c>
      <c r="Z77" s="5">
        <v>3.127306296</v>
      </c>
      <c r="AA77" s="5">
        <v>0.51551663599999997</v>
      </c>
      <c r="AB77" s="5">
        <v>3.3024067279999998</v>
      </c>
      <c r="AC77" s="31">
        <v>0.72552162399999998</v>
      </c>
      <c r="AD77" s="5">
        <v>2.0910302710000002</v>
      </c>
      <c r="AE77" s="31">
        <v>0.34110818399999998</v>
      </c>
      <c r="AF77" s="5">
        <v>2.2020331560000002</v>
      </c>
      <c r="AG77" s="31">
        <v>0.34898552199999999</v>
      </c>
      <c r="AH77" s="5">
        <v>3.7499454280000002</v>
      </c>
      <c r="AI77" s="5">
        <v>0.397222717</v>
      </c>
      <c r="AJ77" s="5">
        <v>0.27702093700000002</v>
      </c>
      <c r="AK77" s="4">
        <v>7.9622413390000002</v>
      </c>
      <c r="AL77" s="5">
        <v>6.2814171979999998</v>
      </c>
      <c r="AM77" s="5">
        <v>1.8338039020000001</v>
      </c>
      <c r="AN77" s="4">
        <v>11.45222826</v>
      </c>
      <c r="AO77" s="32">
        <v>99.543931319999999</v>
      </c>
      <c r="AP77" s="4">
        <v>19.617140240000001</v>
      </c>
      <c r="AQ77" s="4">
        <v>11.407517009999999</v>
      </c>
      <c r="AR77" s="4">
        <v>10.44730073</v>
      </c>
      <c r="AS77" s="4">
        <v>25.730903439999999</v>
      </c>
      <c r="AT77" s="4">
        <v>49.753047129999999</v>
      </c>
      <c r="AU77" s="4">
        <v>14.42187283</v>
      </c>
      <c r="AV77" s="31">
        <f t="shared" si="9"/>
        <v>5.4883298178640141</v>
      </c>
      <c r="AW77" s="31">
        <f t="shared" si="10"/>
        <v>0.5777189281962114</v>
      </c>
      <c r="AX77" s="31">
        <f t="shared" si="11"/>
        <v>0.3407596317043467</v>
      </c>
      <c r="AY77" s="31">
        <f t="shared" si="12"/>
        <v>0.23271310708659917</v>
      </c>
      <c r="AZ77" s="31">
        <f t="shared" si="13"/>
        <v>1.1635655354329959E-2</v>
      </c>
      <c r="BA77" s="5">
        <v>0.79801130566390888</v>
      </c>
      <c r="BB77" s="33"/>
      <c r="BC77" s="33"/>
      <c r="BD77" s="33"/>
      <c r="BE77" s="33"/>
      <c r="BF77" s="31"/>
      <c r="BG77" s="31"/>
      <c r="BH77" s="31"/>
      <c r="BI77" s="31"/>
      <c r="BJ77" s="31"/>
      <c r="BK77" s="31"/>
      <c r="BL77" s="34"/>
      <c r="BM77" s="34"/>
      <c r="BN77" s="34"/>
      <c r="BO77" s="34"/>
    </row>
    <row r="78" spans="1:67" x14ac:dyDescent="0.25">
      <c r="A78" t="s">
        <v>310</v>
      </c>
      <c r="B78" t="s">
        <v>311</v>
      </c>
      <c r="C78">
        <v>81</v>
      </c>
      <c r="D78">
        <v>5</v>
      </c>
      <c r="E78">
        <v>80.599999999999994</v>
      </c>
      <c r="F78">
        <v>4.8</v>
      </c>
      <c r="G78">
        <v>8</v>
      </c>
      <c r="H78">
        <v>8</v>
      </c>
      <c r="I78" s="4">
        <v>39.802838260000001</v>
      </c>
      <c r="J78" s="32">
        <v>239.63822970000001</v>
      </c>
      <c r="K78" s="4">
        <v>13.528366999999999</v>
      </c>
      <c r="L78" s="32">
        <v>67.074042989999995</v>
      </c>
      <c r="M78" s="4">
        <v>3.7490789100000002</v>
      </c>
      <c r="N78" s="5">
        <v>0.34162035299999999</v>
      </c>
      <c r="O78" s="5">
        <v>6.3734053999999998E-2</v>
      </c>
      <c r="P78" s="5">
        <v>2.8042191000000001E-2</v>
      </c>
      <c r="Q78" s="5">
        <v>0.372147644</v>
      </c>
      <c r="R78" s="5">
        <v>1.4582974470000001</v>
      </c>
      <c r="S78" s="3">
        <v>265.65529980000002</v>
      </c>
      <c r="T78" s="4">
        <v>7.4711103650000004</v>
      </c>
      <c r="U78" s="4">
        <v>15.76938328</v>
      </c>
      <c r="V78" s="5">
        <v>1.9929088210000001</v>
      </c>
      <c r="W78" s="4">
        <v>8.3190595090000006</v>
      </c>
      <c r="X78" s="5">
        <v>2.1374202100000002</v>
      </c>
      <c r="Y78" s="5">
        <v>0.86229270999999996</v>
      </c>
      <c r="Z78" s="5">
        <v>2.0466035910000002</v>
      </c>
      <c r="AA78" s="5">
        <v>0.37058247500000002</v>
      </c>
      <c r="AB78" s="5">
        <v>2.4858913440000001</v>
      </c>
      <c r="AC78" s="31">
        <v>0.53349809699999995</v>
      </c>
      <c r="AD78" s="5">
        <v>1.528684516</v>
      </c>
      <c r="AE78" s="31">
        <v>0.24734845</v>
      </c>
      <c r="AF78" s="5">
        <v>1.609725997</v>
      </c>
      <c r="AG78" s="31">
        <v>0.24495203500000001</v>
      </c>
      <c r="AH78" s="5">
        <v>1.7419142519999999</v>
      </c>
      <c r="AI78" s="5">
        <v>0.32138070899999999</v>
      </c>
      <c r="AJ78" s="5">
        <v>0.113573044</v>
      </c>
      <c r="AK78" s="4">
        <v>5.0300277969999998</v>
      </c>
      <c r="AL78" s="5">
        <v>2.7273379680000001</v>
      </c>
      <c r="AM78" s="5">
        <v>0.55703679900000003</v>
      </c>
      <c r="AN78" s="4">
        <v>25.638769889999999</v>
      </c>
      <c r="AO78" s="32">
        <v>203.96286570000001</v>
      </c>
      <c r="AP78" s="4">
        <v>62.513589969999998</v>
      </c>
      <c r="AQ78" s="4">
        <v>26.273246660000002</v>
      </c>
      <c r="AR78" s="4">
        <v>32.020675650000001</v>
      </c>
      <c r="AS78" s="4">
        <v>19.44623043</v>
      </c>
      <c r="AT78" s="4">
        <v>63.773191439999998</v>
      </c>
      <c r="AU78" s="4">
        <v>17.339918990000001</v>
      </c>
      <c r="AV78" s="31">
        <f t="shared" si="9"/>
        <v>4.6412311032583764</v>
      </c>
      <c r="AW78" s="31">
        <f t="shared" si="10"/>
        <v>0.48855064244825108</v>
      </c>
      <c r="AX78" s="31">
        <f t="shared" si="11"/>
        <v>0.16609552787061005</v>
      </c>
      <c r="AY78" s="31">
        <f t="shared" si="12"/>
        <v>0.25693051091744512</v>
      </c>
      <c r="AZ78" s="31">
        <f t="shared" si="13"/>
        <v>1.2846525545872256E-2</v>
      </c>
      <c r="BA78" s="5">
        <v>1.2567297437819029</v>
      </c>
      <c r="BB78" s="33">
        <v>0.70525297588199154</v>
      </c>
      <c r="BC78" s="33">
        <v>1.1318985371875086E-5</v>
      </c>
      <c r="BD78" s="33">
        <v>0.51267194336798083</v>
      </c>
      <c r="BE78" s="33">
        <v>3.0775289684514111E-5</v>
      </c>
      <c r="BF78" s="31">
        <v>18.834428363089568</v>
      </c>
      <c r="BG78" s="31">
        <v>2.9945771775854581E-3</v>
      </c>
      <c r="BH78" s="31">
        <v>15.629020617210179</v>
      </c>
      <c r="BI78" s="31">
        <v>4.3242807132307269E-3</v>
      </c>
      <c r="BJ78" s="31">
        <v>38.738545165296877</v>
      </c>
      <c r="BK78" s="31">
        <v>9.2458149668558746E-3</v>
      </c>
      <c r="BL78" s="34">
        <v>0.82981510299639794</v>
      </c>
      <c r="BM78" s="34">
        <v>1.1931978183198587E-4</v>
      </c>
      <c r="BN78" s="34">
        <v>2.0567936994440998</v>
      </c>
      <c r="BO78" s="34">
        <v>2.0854743717901674E-4</v>
      </c>
    </row>
    <row r="79" spans="1:67" x14ac:dyDescent="0.25">
      <c r="A79" t="s">
        <v>217</v>
      </c>
      <c r="B79" t="s">
        <v>299</v>
      </c>
      <c r="C79">
        <v>140</v>
      </c>
      <c r="D79">
        <v>10</v>
      </c>
      <c r="E79">
        <v>136.5</v>
      </c>
      <c r="F79">
        <v>7</v>
      </c>
      <c r="G79">
        <v>9</v>
      </c>
      <c r="H79">
        <v>9</v>
      </c>
      <c r="I79" s="4">
        <v>44.121060180000001</v>
      </c>
      <c r="J79" s="32">
        <v>270.13784559999999</v>
      </c>
      <c r="K79" s="4">
        <v>23.1251797</v>
      </c>
      <c r="L79" s="32">
        <v>121.11510579999999</v>
      </c>
      <c r="M79" s="4">
        <v>4.7220827879999998</v>
      </c>
      <c r="N79" s="5">
        <v>0.41703138099999998</v>
      </c>
      <c r="O79" s="5">
        <v>6.8745377999999996E-2</v>
      </c>
      <c r="P79" s="5">
        <v>1.3567060000000001E-2</v>
      </c>
      <c r="Q79" s="5">
        <v>1.5166186770000001</v>
      </c>
      <c r="R79" s="5">
        <v>1.320944836</v>
      </c>
      <c r="S79" s="3">
        <v>312.17405170000001</v>
      </c>
      <c r="T79" s="4">
        <v>13.784698819999999</v>
      </c>
      <c r="U79" s="4">
        <v>28.592035169999999</v>
      </c>
      <c r="V79" s="5">
        <v>3.644867836</v>
      </c>
      <c r="W79" s="4">
        <v>15.2574732</v>
      </c>
      <c r="X79" s="5">
        <v>3.6297752050000001</v>
      </c>
      <c r="Y79" s="5">
        <v>0.969915046</v>
      </c>
      <c r="Z79" s="5">
        <v>3.6870982730000001</v>
      </c>
      <c r="AA79" s="5">
        <v>0.59483267500000003</v>
      </c>
      <c r="AB79" s="5">
        <v>3.7805984590000001</v>
      </c>
      <c r="AC79" s="31">
        <v>0.80754795599999996</v>
      </c>
      <c r="AD79" s="5">
        <v>2.316513316</v>
      </c>
      <c r="AE79" s="31">
        <v>0.34854790699999999</v>
      </c>
      <c r="AF79" s="5">
        <v>2.25272936</v>
      </c>
      <c r="AG79" s="31">
        <v>0.332934909</v>
      </c>
      <c r="AH79" s="5">
        <v>3.265726157</v>
      </c>
      <c r="AI79" s="5">
        <v>0.54243426299999997</v>
      </c>
      <c r="AJ79" s="5">
        <v>0.111009106</v>
      </c>
      <c r="AK79" s="4">
        <v>7.661035085</v>
      </c>
      <c r="AL79" s="5">
        <v>4.5621486979999997</v>
      </c>
      <c r="AM79" s="5">
        <v>1.0758961300000001</v>
      </c>
      <c r="AN79" s="4">
        <v>23.657319529999999</v>
      </c>
      <c r="AO79" s="32">
        <v>194.5468918</v>
      </c>
      <c r="AP79" s="4">
        <v>11.107526719999999</v>
      </c>
      <c r="AQ79" s="4">
        <v>23.749165529999999</v>
      </c>
      <c r="AR79" s="4">
        <v>9.0119215530000005</v>
      </c>
      <c r="AS79" s="4">
        <v>23.609276619999999</v>
      </c>
      <c r="AT79" s="4">
        <v>73.007277290000005</v>
      </c>
      <c r="AU79" s="4">
        <v>17.351951750000001</v>
      </c>
      <c r="AV79" s="31">
        <f t="shared" si="9"/>
        <v>6.1191100292668974</v>
      </c>
      <c r="AW79" s="31">
        <f t="shared" si="10"/>
        <v>0.64411684518598999</v>
      </c>
      <c r="AX79" s="31">
        <f t="shared" si="11"/>
        <v>0.16332794867006967</v>
      </c>
      <c r="AY79" s="31">
        <f t="shared" si="12"/>
        <v>0.23790146359228082</v>
      </c>
      <c r="AZ79" s="31">
        <f t="shared" si="13"/>
        <v>1.1895073179614041E-2</v>
      </c>
      <c r="BA79" s="5">
        <v>0.80816581514315278</v>
      </c>
      <c r="BB79" s="33">
        <v>0.70526821286468244</v>
      </c>
      <c r="BC79" s="33">
        <v>1.122249874498592E-5</v>
      </c>
      <c r="BD79" s="33">
        <v>0.51274304908225377</v>
      </c>
      <c r="BE79" s="33">
        <v>1.8159551903088789E-5</v>
      </c>
      <c r="BF79" s="31">
        <v>18.841325135619865</v>
      </c>
      <c r="BG79" s="31">
        <v>3.0308346952652361E-3</v>
      </c>
      <c r="BH79" s="31">
        <v>15.627788555098251</v>
      </c>
      <c r="BI79" s="31">
        <v>4.3385744195719696E-3</v>
      </c>
      <c r="BJ79" s="31">
        <v>38.744655152596039</v>
      </c>
      <c r="BK79" s="31">
        <v>9.2784665647254287E-3</v>
      </c>
      <c r="BL79" s="34">
        <v>0.82944596156757366</v>
      </c>
      <c r="BM79" s="34">
        <v>1.192362034276108E-4</v>
      </c>
      <c r="BN79" s="34">
        <v>2.0563651068641615</v>
      </c>
      <c r="BO79" s="34">
        <v>2.0778396114489302E-4</v>
      </c>
    </row>
    <row r="80" spans="1:67" x14ac:dyDescent="0.25">
      <c r="A80" t="s">
        <v>218</v>
      </c>
      <c r="B80" t="s">
        <v>312</v>
      </c>
      <c r="C80">
        <v>6.4</v>
      </c>
      <c r="D80">
        <v>4.5999999999999996</v>
      </c>
      <c r="E80">
        <v>12.9</v>
      </c>
      <c r="F80">
        <v>11.4</v>
      </c>
      <c r="G80">
        <v>9</v>
      </c>
      <c r="H80">
        <v>9</v>
      </c>
      <c r="I80" s="4">
        <v>46.62906916</v>
      </c>
      <c r="J80" s="32">
        <v>287.53133170000001</v>
      </c>
      <c r="K80" s="4">
        <v>20.410858220000001</v>
      </c>
      <c r="L80" s="32">
        <v>127.7103936</v>
      </c>
      <c r="M80" s="4">
        <v>5.0730552370000002</v>
      </c>
      <c r="N80" s="5">
        <v>0.86555938600000004</v>
      </c>
      <c r="O80" s="5">
        <v>6.6732538999999994E-2</v>
      </c>
      <c r="P80" s="5">
        <v>7.1236930000000004E-3</v>
      </c>
      <c r="Q80" s="5">
        <v>1.608754641</v>
      </c>
      <c r="R80" s="5">
        <v>2.2337385140000001</v>
      </c>
      <c r="S80" s="3">
        <v>307.14167459999999</v>
      </c>
      <c r="T80" s="4">
        <v>12.9330786</v>
      </c>
      <c r="U80" s="4">
        <v>28.484017770000001</v>
      </c>
      <c r="V80" s="5">
        <v>3.4437517729999998</v>
      </c>
      <c r="W80" s="4">
        <v>14.266252039999999</v>
      </c>
      <c r="X80" s="5">
        <v>3.3705129220000001</v>
      </c>
      <c r="Y80" s="5">
        <v>0.93306639499999999</v>
      </c>
      <c r="Z80" s="5">
        <v>3.3428768459999998</v>
      </c>
      <c r="AA80" s="5">
        <v>0.552581404</v>
      </c>
      <c r="AB80" s="5">
        <v>3.5182449729999998</v>
      </c>
      <c r="AC80" s="31">
        <v>0.727827012</v>
      </c>
      <c r="AD80" s="5">
        <v>2.1754806420000001</v>
      </c>
      <c r="AE80" s="31">
        <v>0.324559449</v>
      </c>
      <c r="AF80" s="5">
        <v>2.047251175</v>
      </c>
      <c r="AG80" s="31">
        <v>0.30426267099999998</v>
      </c>
      <c r="AH80" s="5">
        <v>3.9757814260000002</v>
      </c>
      <c r="AI80" s="5">
        <v>0.56549234800000003</v>
      </c>
      <c r="AJ80" s="5">
        <v>0.115197122</v>
      </c>
      <c r="AK80" s="4">
        <v>9.4649334580000009</v>
      </c>
      <c r="AL80" s="5">
        <v>5.2110831949999996</v>
      </c>
      <c r="AM80" s="5">
        <v>1.2885775150000001</v>
      </c>
      <c r="AN80" s="4">
        <v>24.967466040000001</v>
      </c>
      <c r="AO80" s="32">
        <v>193.46217580000001</v>
      </c>
      <c r="AP80" s="4">
        <v>103.5074496</v>
      </c>
      <c r="AQ80" s="4">
        <v>23.687252990000001</v>
      </c>
      <c r="AR80" s="4">
        <v>26.549043350000002</v>
      </c>
      <c r="AS80" s="4">
        <v>19.620473329999999</v>
      </c>
      <c r="AT80" s="4">
        <v>69.971285800000004</v>
      </c>
      <c r="AU80" s="4">
        <v>16.527329519999999</v>
      </c>
      <c r="AV80" s="31">
        <f t="shared" si="9"/>
        <v>6.3172896212893859</v>
      </c>
      <c r="AW80" s="31">
        <f t="shared" si="10"/>
        <v>0.66497785487256778</v>
      </c>
      <c r="AX80" s="31">
        <f t="shared" si="11"/>
        <v>0.16217039334221536</v>
      </c>
      <c r="AY80" s="31">
        <f t="shared" si="12"/>
        <v>0.23625777201676301</v>
      </c>
      <c r="AZ80" s="31">
        <f t="shared" si="13"/>
        <v>1.1812888600838151E-2</v>
      </c>
      <c r="BA80" s="5">
        <v>0.84733152086642427</v>
      </c>
      <c r="BB80" s="33">
        <v>0.7050592621393903</v>
      </c>
      <c r="BC80" s="33">
        <v>1.1083691881871843E-5</v>
      </c>
      <c r="BD80" s="33">
        <v>0.51271344742092062</v>
      </c>
      <c r="BE80" s="33">
        <v>1.7700105625525223E-5</v>
      </c>
      <c r="BF80" s="31">
        <v>18.844718868483202</v>
      </c>
      <c r="BG80" s="31">
        <v>2.9815162565556249E-3</v>
      </c>
      <c r="BH80" s="31">
        <v>15.633581470209183</v>
      </c>
      <c r="BI80" s="31">
        <v>4.3118653925885665E-3</v>
      </c>
      <c r="BJ80" s="31">
        <v>38.754060533599073</v>
      </c>
      <c r="BK80" s="31">
        <v>9.1907537057512399E-3</v>
      </c>
      <c r="BL80" s="34">
        <v>0.82960399120870165</v>
      </c>
      <c r="BM80" s="34">
        <v>1.1920675998379269E-4</v>
      </c>
      <c r="BN80" s="34">
        <v>2.056493876376579</v>
      </c>
      <c r="BO80" s="34">
        <v>2.072103716884204E-4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45" sqref="F45"/>
    </sheetView>
  </sheetViews>
  <sheetFormatPr defaultRowHeight="15" x14ac:dyDescent="0.25"/>
  <cols>
    <col min="1" max="1" width="14.85546875" customWidth="1"/>
    <col min="2" max="2" width="14.28515625" bestFit="1" customWidth="1"/>
    <col min="3" max="3" width="8.7109375" style="4"/>
    <col min="4" max="4" width="8.7109375" style="32"/>
    <col min="5" max="5" width="8.7109375" style="4"/>
    <col min="6" max="6" width="8.7109375" style="32"/>
    <col min="7" max="8" width="8.7109375" style="4"/>
    <col min="9" max="10" width="8.7109375" style="5"/>
    <col min="11" max="11" width="8.7109375" style="4"/>
    <col min="12" max="12" width="8.7109375" style="5"/>
    <col min="13" max="13" width="8.7109375" style="3"/>
    <col min="14" max="15" width="8.7109375" style="4"/>
    <col min="16" max="16" width="8.7109375" style="5"/>
    <col min="17" max="17" width="8.7109375" style="4"/>
    <col min="18" max="22" width="8.7109375" style="5"/>
    <col min="23" max="23" width="8.7109375" style="31"/>
    <col min="24" max="24" width="8.7109375" style="5"/>
    <col min="25" max="25" width="8.7109375" style="31"/>
    <col min="26" max="26" width="8.7109375" style="5"/>
    <col min="27" max="27" width="8.7109375" style="31"/>
    <col min="28" max="30" width="8.7109375" style="5"/>
    <col min="31" max="33" width="8.7109375" style="4"/>
    <col min="34" max="35" width="8.7109375" style="3"/>
    <col min="36" max="36" width="8.7109375" style="4"/>
    <col min="37" max="37" width="8.7109375" style="3"/>
    <col min="38" max="38" width="8.7109375" style="32"/>
    <col min="39" max="39" width="8.7109375" style="4"/>
    <col min="40" max="41" width="8.7109375" style="3"/>
    <col min="42" max="42" width="10.42578125" style="4" bestFit="1" customWidth="1"/>
    <col min="43" max="43" width="12" style="4" bestFit="1" customWidth="1"/>
    <col min="44" max="44" width="10.5703125" style="4" bestFit="1" customWidth="1"/>
    <col min="45" max="45" width="11.140625" style="4" bestFit="1" customWidth="1"/>
    <col min="46" max="46" width="11" style="4" bestFit="1" customWidth="1"/>
    <col min="47" max="51" width="8.7109375" style="4"/>
    <col min="56" max="56" width="18" bestFit="1" customWidth="1"/>
    <col min="57" max="57" width="20.5703125" customWidth="1"/>
    <col min="58" max="58" width="16.85546875" bestFit="1" customWidth="1"/>
    <col min="60" max="60" width="9.42578125" style="33" bestFit="1" customWidth="1"/>
    <col min="61" max="61" width="10.7109375" style="33" customWidth="1"/>
    <col min="62" max="62" width="12.85546875" style="33" bestFit="1" customWidth="1"/>
    <col min="63" max="63" width="8.7109375" style="33"/>
    <col min="64" max="64" width="12.140625" style="31" customWidth="1"/>
    <col min="65" max="65" width="8.7109375" style="31"/>
    <col min="66" max="66" width="12.7109375" style="31" bestFit="1" customWidth="1"/>
    <col min="67" max="67" width="8.7109375" style="31"/>
    <col min="68" max="68" width="12.7109375" style="31" bestFit="1" customWidth="1"/>
    <col min="69" max="69" width="8.7109375" style="31"/>
    <col min="70" max="70" width="12.42578125" style="34" bestFit="1" customWidth="1"/>
    <col min="71" max="71" width="8.7109375" style="34"/>
    <col min="72" max="72" width="12.42578125" style="34" bestFit="1" customWidth="1"/>
    <col min="73" max="73" width="8.7109375" style="34"/>
  </cols>
  <sheetData>
    <row r="1" spans="1:73" ht="21" x14ac:dyDescent="0.35">
      <c r="A1" s="35" t="s">
        <v>363</v>
      </c>
    </row>
    <row r="3" spans="1:73" s="12" customFormat="1" ht="45" x14ac:dyDescent="0.25">
      <c r="A3" s="12" t="s">
        <v>0</v>
      </c>
      <c r="B3" s="12" t="s">
        <v>229</v>
      </c>
      <c r="C3" s="36" t="s">
        <v>231</v>
      </c>
      <c r="D3" s="37" t="s">
        <v>221</v>
      </c>
      <c r="E3" s="36" t="s">
        <v>232</v>
      </c>
      <c r="F3" s="37" t="s">
        <v>233</v>
      </c>
      <c r="G3" s="36" t="s">
        <v>234</v>
      </c>
      <c r="H3" s="36" t="s">
        <v>235</v>
      </c>
      <c r="I3" s="38" t="s">
        <v>236</v>
      </c>
      <c r="J3" s="38" t="s">
        <v>237</v>
      </c>
      <c r="K3" s="36" t="s">
        <v>238</v>
      </c>
      <c r="L3" s="38" t="s">
        <v>239</v>
      </c>
      <c r="M3" s="39" t="s">
        <v>220</v>
      </c>
      <c r="N3" s="36" t="s">
        <v>240</v>
      </c>
      <c r="O3" s="36" t="s">
        <v>241</v>
      </c>
      <c r="P3" s="38" t="s">
        <v>242</v>
      </c>
      <c r="Q3" s="36" t="s">
        <v>243</v>
      </c>
      <c r="R3" s="38" t="s">
        <v>244</v>
      </c>
      <c r="S3" s="38" t="s">
        <v>245</v>
      </c>
      <c r="T3" s="38" t="s">
        <v>246</v>
      </c>
      <c r="U3" s="38" t="s">
        <v>247</v>
      </c>
      <c r="V3" s="38" t="s">
        <v>248</v>
      </c>
      <c r="W3" s="40" t="s">
        <v>249</v>
      </c>
      <c r="X3" s="38" t="s">
        <v>250</v>
      </c>
      <c r="Y3" s="40" t="s">
        <v>251</v>
      </c>
      <c r="Z3" s="38" t="s">
        <v>252</v>
      </c>
      <c r="AA3" s="40" t="s">
        <v>253</v>
      </c>
      <c r="AB3" s="38" t="s">
        <v>254</v>
      </c>
      <c r="AC3" s="38" t="s">
        <v>255</v>
      </c>
      <c r="AD3" s="38" t="s">
        <v>256</v>
      </c>
      <c r="AE3" s="36" t="s">
        <v>257</v>
      </c>
      <c r="AF3" s="36" t="s">
        <v>258</v>
      </c>
      <c r="AG3" s="36" t="s">
        <v>259</v>
      </c>
      <c r="AH3" s="39" t="s">
        <v>314</v>
      </c>
      <c r="AI3" s="39" t="s">
        <v>315</v>
      </c>
      <c r="AJ3" s="36" t="s">
        <v>260</v>
      </c>
      <c r="AK3" s="39" t="s">
        <v>316</v>
      </c>
      <c r="AL3" s="37" t="s">
        <v>261</v>
      </c>
      <c r="AM3" s="36" t="s">
        <v>262</v>
      </c>
      <c r="AN3" s="39" t="s">
        <v>317</v>
      </c>
      <c r="AO3" s="39" t="s">
        <v>318</v>
      </c>
      <c r="AP3" s="36" t="s">
        <v>319</v>
      </c>
      <c r="AQ3" s="36" t="s">
        <v>320</v>
      </c>
      <c r="AR3" s="36" t="s">
        <v>321</v>
      </c>
      <c r="AS3" s="36" t="s">
        <v>322</v>
      </c>
      <c r="AT3" s="36" t="s">
        <v>323</v>
      </c>
      <c r="AU3" s="36" t="s">
        <v>263</v>
      </c>
      <c r="AV3" s="36" t="s">
        <v>264</v>
      </c>
      <c r="AW3" s="36" t="s">
        <v>265</v>
      </c>
      <c r="AX3" s="36" t="s">
        <v>266</v>
      </c>
      <c r="AY3" s="36" t="s">
        <v>267</v>
      </c>
      <c r="AZ3" s="12" t="s">
        <v>273</v>
      </c>
      <c r="BA3" s="12" t="s">
        <v>271</v>
      </c>
      <c r="BB3" s="12" t="s">
        <v>270</v>
      </c>
      <c r="BC3" s="12" t="s">
        <v>268</v>
      </c>
      <c r="BD3" s="12" t="s">
        <v>324</v>
      </c>
      <c r="BE3" s="41" t="s">
        <v>325</v>
      </c>
      <c r="BF3" s="12" t="s">
        <v>227</v>
      </c>
      <c r="BG3" s="12" t="s">
        <v>275</v>
      </c>
      <c r="BH3" s="42" t="s">
        <v>274</v>
      </c>
      <c r="BI3" s="42" t="s">
        <v>275</v>
      </c>
      <c r="BJ3" s="42" t="s">
        <v>276</v>
      </c>
      <c r="BK3" s="42" t="s">
        <v>275</v>
      </c>
      <c r="BL3" s="40" t="s">
        <v>277</v>
      </c>
      <c r="BM3" s="40" t="s">
        <v>275</v>
      </c>
      <c r="BN3" s="40" t="s">
        <v>278</v>
      </c>
      <c r="BO3" s="40" t="s">
        <v>275</v>
      </c>
      <c r="BP3" s="40" t="s">
        <v>279</v>
      </c>
      <c r="BQ3" s="40" t="s">
        <v>275</v>
      </c>
      <c r="BR3" s="43" t="s">
        <v>280</v>
      </c>
      <c r="BS3" s="43" t="s">
        <v>275</v>
      </c>
      <c r="BT3" s="43" t="s">
        <v>281</v>
      </c>
      <c r="BU3" s="43" t="s">
        <v>275</v>
      </c>
    </row>
    <row r="4" spans="1:73" x14ac:dyDescent="0.25">
      <c r="A4" t="s">
        <v>326</v>
      </c>
      <c r="B4">
        <v>5</v>
      </c>
      <c r="C4" s="4">
        <v>59.707910124229628</v>
      </c>
      <c r="D4" s="32">
        <v>334.52678658317058</v>
      </c>
      <c r="E4" s="4">
        <v>23.925811665855086</v>
      </c>
      <c r="F4" s="32">
        <v>146.72231713372176</v>
      </c>
      <c r="G4" s="4">
        <v>6.5467103827315496</v>
      </c>
      <c r="H4" s="4">
        <v>0.92702021746405439</v>
      </c>
      <c r="I4" s="5">
        <v>6.4088461041220304E-2</v>
      </c>
      <c r="J4" s="5">
        <v>3.3926131146777588E-2</v>
      </c>
      <c r="K4" s="4">
        <v>2.2290915516247538</v>
      </c>
      <c r="L4" s="5">
        <v>1.9075561224774995</v>
      </c>
      <c r="M4" s="3">
        <v>336.97007130327216</v>
      </c>
      <c r="N4" s="4">
        <v>16.023268396675284</v>
      </c>
      <c r="O4" s="4">
        <v>34.548276943915354</v>
      </c>
      <c r="P4" s="5">
        <v>4.3053575330005609</v>
      </c>
      <c r="Q4" s="4">
        <v>17.568328031920974</v>
      </c>
      <c r="R4" s="5">
        <v>3.9115369005368121</v>
      </c>
      <c r="S4" s="5">
        <v>1.0319501768198345</v>
      </c>
      <c r="T4" s="5">
        <v>4.0648962948258784</v>
      </c>
      <c r="U4" s="5">
        <v>0.64250737625120691</v>
      </c>
      <c r="V4" s="5">
        <v>3.9384723532193417</v>
      </c>
      <c r="W4" s="31">
        <v>0.83365868690447864</v>
      </c>
      <c r="X4" s="5">
        <v>2.3738112723126288</v>
      </c>
      <c r="Y4" s="31">
        <v>0.36441452242427869</v>
      </c>
      <c r="Z4" s="5">
        <v>2.2885869252882638</v>
      </c>
      <c r="AA4" s="31">
        <v>0.34512612041537649</v>
      </c>
      <c r="AB4" s="5">
        <v>3.9017027196622118</v>
      </c>
      <c r="AC4" s="5">
        <v>0.48331516083022358</v>
      </c>
      <c r="AD4" s="5">
        <v>0.19561618418038407</v>
      </c>
      <c r="AE4" s="4">
        <v>12.65457164457159</v>
      </c>
      <c r="AF4" s="4">
        <v>6.2649446525756609</v>
      </c>
      <c r="AG4" s="4">
        <v>1.5118465580142537</v>
      </c>
      <c r="AH4" s="3">
        <v>5245.133495</v>
      </c>
      <c r="AI4" s="3">
        <v>824.72463770000002</v>
      </c>
      <c r="AJ4" s="4">
        <v>20.940613722722354</v>
      </c>
      <c r="AK4" s="3">
        <v>5224.5897809999997</v>
      </c>
      <c r="AL4" s="4">
        <v>213.44394113475803</v>
      </c>
      <c r="AM4" s="4">
        <v>47.583326693743153</v>
      </c>
      <c r="AN4" s="3">
        <v>881.8029636</v>
      </c>
      <c r="AO4" s="3">
        <v>33397.333839999999</v>
      </c>
      <c r="AP4" s="5">
        <f t="shared" ref="AP4:AP40" si="0">AK4*(47.867+15.999*2)/47.867/10^4</f>
        <v>0.87171091327963934</v>
      </c>
      <c r="AQ4" s="5">
        <f t="shared" ref="AQ4:AQ40" si="1">AO4*(55.845+15.999*1.5)/54.845/10^4</f>
        <v>4.8619929336385086</v>
      </c>
      <c r="AR4" s="5">
        <f t="shared" ref="AR4:AR40" si="2">AN4*(54.938044+15.999)/54.938044/10^4</f>
        <v>0.11386007049727437</v>
      </c>
      <c r="AS4" s="5">
        <f>2*(22.9898*2+15.999)/22.9898*AH4/10^4</f>
        <v>2.8280892468243053</v>
      </c>
      <c r="AT4" s="5">
        <f>AI4/4364.2</f>
        <v>0.18897498687044592</v>
      </c>
      <c r="AU4" s="4">
        <v>19.356432004963402</v>
      </c>
      <c r="AV4" s="4">
        <v>16.214329301081776</v>
      </c>
      <c r="AW4" s="4">
        <v>57.609518682659385</v>
      </c>
      <c r="AX4" s="4">
        <v>92.033732876871653</v>
      </c>
      <c r="AY4" s="4">
        <v>17.746137368747984</v>
      </c>
      <c r="AZ4" s="31">
        <v>0.78887697403859602</v>
      </c>
      <c r="BA4" s="31">
        <f t="shared" ref="BA4:BA11" si="3">R4/Q4</f>
        <v>0.22264707793648322</v>
      </c>
      <c r="BB4" s="31">
        <f t="shared" ref="BB4:BB11" si="4">C4/D4</f>
        <v>0.17848469096923858</v>
      </c>
      <c r="BC4">
        <f t="shared" ref="BC4:BC11" si="5">N4/Z4</f>
        <v>7.0013807295770683</v>
      </c>
      <c r="BD4">
        <v>56</v>
      </c>
      <c r="BE4">
        <v>4.5</v>
      </c>
      <c r="BF4">
        <v>56.2</v>
      </c>
      <c r="BG4">
        <v>4.5999999999999996</v>
      </c>
      <c r="BH4" s="33">
        <v>0.70458946129313971</v>
      </c>
      <c r="BI4" s="33">
        <v>1.1015006309417942E-5</v>
      </c>
      <c r="BJ4" s="33">
        <v>0.51275814925441254</v>
      </c>
      <c r="BK4" s="33">
        <v>1.7256146090625225E-5</v>
      </c>
      <c r="BL4" s="31">
        <v>18.824728675226162</v>
      </c>
      <c r="BM4" s="31">
        <v>1.6064241298982974E-3</v>
      </c>
      <c r="BN4" s="31">
        <v>15.628772722485946</v>
      </c>
      <c r="BO4" s="31">
        <v>2.2504378750527695E-3</v>
      </c>
      <c r="BP4" s="31">
        <v>38.73313154662322</v>
      </c>
      <c r="BQ4" s="31">
        <v>6.7680120008767929E-3</v>
      </c>
      <c r="BR4" s="34">
        <v>0.83022950519993077</v>
      </c>
      <c r="BS4" s="34">
        <v>6.477232885362224E-5</v>
      </c>
      <c r="BT4" s="34">
        <v>2.0575659066473175</v>
      </c>
      <c r="BU4" s="34">
        <v>2.4000807763627989E-4</v>
      </c>
    </row>
    <row r="5" spans="1:73" x14ac:dyDescent="0.25">
      <c r="A5" t="s">
        <v>327</v>
      </c>
      <c r="B5">
        <v>5</v>
      </c>
      <c r="C5" s="4">
        <v>76.95885853472322</v>
      </c>
      <c r="D5" s="32">
        <v>344.34025520566001</v>
      </c>
      <c r="E5" s="4">
        <v>22.264323785703322</v>
      </c>
      <c r="F5" s="32">
        <v>161.77069206025979</v>
      </c>
      <c r="G5" s="4">
        <v>5.954584492836239</v>
      </c>
      <c r="H5" s="4">
        <v>1.3178532927531554</v>
      </c>
      <c r="I5" s="5">
        <v>0.2160343053541334</v>
      </c>
      <c r="J5" s="5">
        <v>3.2170981737592336E-2</v>
      </c>
      <c r="K5" s="4">
        <v>4.3444259776266883</v>
      </c>
      <c r="L5" s="5">
        <v>4.9591915533420288</v>
      </c>
      <c r="M5" s="3">
        <v>425.04881538238374</v>
      </c>
      <c r="N5" s="4">
        <v>16.3969516383765</v>
      </c>
      <c r="O5" s="4">
        <v>34.96894193365582</v>
      </c>
      <c r="P5" s="5">
        <v>4.3286941011499618</v>
      </c>
      <c r="Q5" s="4">
        <v>17.665571909321102</v>
      </c>
      <c r="R5" s="5">
        <v>3.8864413053876392</v>
      </c>
      <c r="S5" s="5">
        <v>1.0489723531863604</v>
      </c>
      <c r="T5" s="5">
        <v>3.9314927006816074</v>
      </c>
      <c r="U5" s="5">
        <v>0.61646658436006407</v>
      </c>
      <c r="V5" s="5">
        <v>3.7371719593477408</v>
      </c>
      <c r="W5" s="31">
        <v>0.77107955169913833</v>
      </c>
      <c r="X5" s="5">
        <v>2.1907518399110835</v>
      </c>
      <c r="Y5" s="31">
        <v>0.33069476928451069</v>
      </c>
      <c r="Z5" s="5">
        <v>2.0860576617571494</v>
      </c>
      <c r="AA5" s="31">
        <v>0.31250308233097751</v>
      </c>
      <c r="AB5" s="5">
        <v>4.4664440647922659</v>
      </c>
      <c r="AC5" s="5">
        <v>0.49599799932982075</v>
      </c>
      <c r="AD5" s="5">
        <v>0.29455863369176327</v>
      </c>
      <c r="AE5" s="4">
        <v>16.464183869326931</v>
      </c>
      <c r="AF5" s="4">
        <v>7.4194385267077632</v>
      </c>
      <c r="AG5" s="4">
        <v>2.0382742044706892</v>
      </c>
      <c r="AH5" s="3">
        <v>5237.8262109999996</v>
      </c>
      <c r="AI5" s="3">
        <v>879.11089619999996</v>
      </c>
      <c r="AJ5" s="4">
        <v>21.226106291441159</v>
      </c>
      <c r="AK5" s="3">
        <v>5300.0577990000002</v>
      </c>
      <c r="AL5" s="4">
        <v>178.59570810425708</v>
      </c>
      <c r="AM5" s="4">
        <v>142.97102269431781</v>
      </c>
      <c r="AN5" s="3">
        <v>702.04442919999997</v>
      </c>
      <c r="AO5" s="3">
        <v>29550.494500000001</v>
      </c>
      <c r="AP5" s="5">
        <f t="shared" si="0"/>
        <v>0.88430258031030773</v>
      </c>
      <c r="AQ5" s="5">
        <f t="shared" si="1"/>
        <v>4.3019690174323095</v>
      </c>
      <c r="AR5" s="5">
        <f t="shared" si="2"/>
        <v>9.0649307725836181E-2</v>
      </c>
      <c r="AS5" s="5">
        <f>2*(22.9898*2+15.999)/22.9898*AH5/10^4</f>
        <v>2.8241492801249648</v>
      </c>
      <c r="AT5" s="5">
        <f>AI5/4364.2</f>
        <v>0.20143689478025756</v>
      </c>
      <c r="AU5" s="4">
        <v>22.481022492274811</v>
      </c>
      <c r="AV5" s="4">
        <v>78.99210464151426</v>
      </c>
      <c r="AW5" s="4">
        <v>189.11200757067931</v>
      </c>
      <c r="AX5" s="4">
        <v>74.535707774194506</v>
      </c>
      <c r="AY5" s="4">
        <v>18.259051886153696</v>
      </c>
      <c r="AZ5" s="31">
        <v>0.81800931587528392</v>
      </c>
      <c r="BA5" s="31">
        <f t="shared" si="3"/>
        <v>0.2200008765828288</v>
      </c>
      <c r="BB5" s="31">
        <f t="shared" si="4"/>
        <v>0.22349654846122743</v>
      </c>
      <c r="BC5">
        <f t="shared" si="5"/>
        <v>7.8602581026283103</v>
      </c>
      <c r="BD5">
        <v>35</v>
      </c>
      <c r="BE5">
        <v>5</v>
      </c>
    </row>
    <row r="6" spans="1:73" x14ac:dyDescent="0.25">
      <c r="A6" t="s">
        <v>328</v>
      </c>
      <c r="B6">
        <v>8</v>
      </c>
      <c r="C6" s="4">
        <v>67.162687435486802</v>
      </c>
      <c r="D6" s="32">
        <v>205.32451618474698</v>
      </c>
      <c r="E6" s="4">
        <v>26.886748704986125</v>
      </c>
      <c r="F6" s="32">
        <v>158.93018632968682</v>
      </c>
      <c r="G6" s="4">
        <v>6.3134754759361451</v>
      </c>
      <c r="H6" s="4">
        <v>0.42629796929868558</v>
      </c>
      <c r="I6" s="5">
        <v>0.11426751538180249</v>
      </c>
      <c r="J6" s="5">
        <v>3.8753115699701829E-2</v>
      </c>
      <c r="K6" s="4">
        <v>1.4758010953607339</v>
      </c>
      <c r="L6" s="5">
        <v>1.7670489390277175</v>
      </c>
      <c r="M6" s="3">
        <v>362.68901172971454</v>
      </c>
      <c r="N6" s="4">
        <v>17.138757884606466</v>
      </c>
      <c r="O6" s="4">
        <v>36.529226473143588</v>
      </c>
      <c r="P6" s="5">
        <v>4.6207180910356831</v>
      </c>
      <c r="Q6" s="4">
        <v>18.982510197872088</v>
      </c>
      <c r="R6" s="5">
        <v>4.4135325739676485</v>
      </c>
      <c r="S6" s="5">
        <v>0.90682643533487284</v>
      </c>
      <c r="T6" s="5">
        <v>4.2807057145500602</v>
      </c>
      <c r="U6" s="5">
        <v>0.70335747321831243</v>
      </c>
      <c r="V6" s="5">
        <v>4.4116711195074521</v>
      </c>
      <c r="W6" s="31">
        <v>0.94320043403372866</v>
      </c>
      <c r="X6" s="5">
        <v>2.6129654595887097</v>
      </c>
      <c r="Y6" s="31">
        <v>0.40481731645556757</v>
      </c>
      <c r="Z6" s="5">
        <v>2.5670530179236741</v>
      </c>
      <c r="AA6" s="31">
        <v>0.38648316145767647</v>
      </c>
      <c r="AB6" s="5">
        <v>3.9210246787894194</v>
      </c>
      <c r="AC6" s="5">
        <v>0.6586023673802931</v>
      </c>
      <c r="AD6" s="5">
        <v>0.29322000381454522</v>
      </c>
      <c r="AE6" s="4">
        <v>7.7744071257768113</v>
      </c>
      <c r="AF6" s="4">
        <v>6.2800371274134674</v>
      </c>
      <c r="AG6" s="4">
        <v>1.5758701327662628</v>
      </c>
      <c r="AI6" s="3">
        <v>597.92719740935104</v>
      </c>
      <c r="AJ6" s="4">
        <v>21.226106291441159</v>
      </c>
      <c r="AK6" s="3">
        <v>4600.3575994155599</v>
      </c>
      <c r="AL6" s="4">
        <v>174.28683374973971</v>
      </c>
      <c r="AM6" s="4">
        <v>93.126314995495605</v>
      </c>
      <c r="AN6" s="3">
        <v>780.08460063802295</v>
      </c>
      <c r="AO6" s="3">
        <v>29471.0611586714</v>
      </c>
      <c r="AP6" s="5">
        <f t="shared" si="0"/>
        <v>0.76755919459611777</v>
      </c>
      <c r="AQ6" s="5">
        <f t="shared" si="1"/>
        <v>4.290405090021661</v>
      </c>
      <c r="AR6" s="5">
        <f t="shared" si="2"/>
        <v>0.10072600262066458</v>
      </c>
      <c r="AS6" s="5"/>
      <c r="AT6" s="5">
        <f t="shared" ref="AT6:AT9" si="6">AI6/4364.2</f>
        <v>0.13700728596520578</v>
      </c>
      <c r="AU6" s="4">
        <v>17.852548433929439</v>
      </c>
      <c r="AV6" s="4">
        <v>18.082615438542717</v>
      </c>
      <c r="AW6" s="4">
        <v>43.740027215701417</v>
      </c>
      <c r="AX6" s="4">
        <v>67.122283464236205</v>
      </c>
      <c r="AY6" s="4">
        <v>16.239072759641431</v>
      </c>
      <c r="AZ6" s="31">
        <v>0.63594904382592288</v>
      </c>
      <c r="BA6" s="31">
        <f t="shared" si="3"/>
        <v>0.23250521284916256</v>
      </c>
      <c r="BB6" s="31">
        <f t="shared" si="4"/>
        <v>0.32710505634434384</v>
      </c>
      <c r="BC6">
        <f t="shared" si="5"/>
        <v>6.6764331569859499</v>
      </c>
      <c r="BD6">
        <v>116</v>
      </c>
      <c r="BE6">
        <v>14</v>
      </c>
      <c r="BF6">
        <v>108.5</v>
      </c>
      <c r="BG6">
        <v>8.4</v>
      </c>
    </row>
    <row r="7" spans="1:73" x14ac:dyDescent="0.25">
      <c r="A7" t="s">
        <v>329</v>
      </c>
      <c r="B7">
        <v>5</v>
      </c>
      <c r="C7" s="4">
        <v>56.394701216311091</v>
      </c>
      <c r="D7" s="32">
        <v>245.84559981001431</v>
      </c>
      <c r="E7" s="4">
        <v>26.136174320123924</v>
      </c>
      <c r="F7" s="32">
        <v>139.37552246547662</v>
      </c>
      <c r="G7" s="4">
        <v>5.7240126482191975</v>
      </c>
      <c r="H7" s="4">
        <v>0.63851508483541208</v>
      </c>
      <c r="I7" s="5">
        <v>7.0988141429059737E-2</v>
      </c>
      <c r="J7" s="5">
        <v>3.8787187130433221E-2</v>
      </c>
      <c r="K7" s="4">
        <v>2.2676616738387625</v>
      </c>
      <c r="L7" s="5">
        <v>1.333991943100403</v>
      </c>
      <c r="M7" s="3">
        <v>330.4950815083601</v>
      </c>
      <c r="N7" s="4">
        <v>16.440038650283004</v>
      </c>
      <c r="O7" s="4">
        <v>35.271220769085005</v>
      </c>
      <c r="P7" s="5">
        <v>4.4975104428880979</v>
      </c>
      <c r="Q7" s="4">
        <v>18.556001019711424</v>
      </c>
      <c r="R7" s="5">
        <v>4.1812332269161345</v>
      </c>
      <c r="S7" s="5">
        <v>0.98967384792766067</v>
      </c>
      <c r="T7" s="5">
        <v>4.348564848476931</v>
      </c>
      <c r="U7" s="5">
        <v>0.69030794376802296</v>
      </c>
      <c r="V7" s="5">
        <v>4.3007622445111231</v>
      </c>
      <c r="W7" s="31">
        <v>0.90273584218944314</v>
      </c>
      <c r="X7" s="5">
        <v>2.5911695755824904</v>
      </c>
      <c r="Y7" s="31">
        <v>0.40094510405304234</v>
      </c>
      <c r="Z7" s="5">
        <v>2.5401383325794789</v>
      </c>
      <c r="AA7" s="31">
        <v>0.38601373001822986</v>
      </c>
      <c r="AB7" s="5">
        <v>3.8260214490432949</v>
      </c>
      <c r="AC7" s="5">
        <v>0.54348826328784261</v>
      </c>
      <c r="AD7" s="5">
        <v>0.20775864104039582</v>
      </c>
      <c r="AE7" s="4">
        <v>9.0928837528847151</v>
      </c>
      <c r="AF7" s="4">
        <v>6.0751947160204702</v>
      </c>
      <c r="AG7" s="4">
        <v>1.4475748158297483</v>
      </c>
      <c r="AH7" s="3">
        <v>4900.0805760000003</v>
      </c>
      <c r="AI7" s="3">
        <v>702.82665459999998</v>
      </c>
      <c r="AJ7" s="4">
        <v>23.114227858132985</v>
      </c>
      <c r="AK7" s="3">
        <v>4924.2463760000001</v>
      </c>
      <c r="AL7" s="4">
        <v>212.50758172001474</v>
      </c>
      <c r="AM7" s="4">
        <v>86.134343510006772</v>
      </c>
      <c r="AN7" s="3">
        <v>957.9336012</v>
      </c>
      <c r="AO7" s="3">
        <v>36000.461139999999</v>
      </c>
      <c r="AP7" s="5">
        <f t="shared" si="0"/>
        <v>0.8215992997665198</v>
      </c>
      <c r="AQ7" s="5">
        <f t="shared" si="1"/>
        <v>5.2409569131763885</v>
      </c>
      <c r="AR7" s="5">
        <f t="shared" si="2"/>
        <v>0.12369020276259354</v>
      </c>
      <c r="AS7" s="5">
        <f t="shared" ref="AS7:AS8" si="7">2*(22.9898*2+15.999)/22.9898*AH7/10^4</f>
        <v>2.6420424187045874</v>
      </c>
      <c r="AT7" s="5">
        <f t="shared" si="6"/>
        <v>0.16104364020897302</v>
      </c>
      <c r="AU7" s="4">
        <v>22.778431832440802</v>
      </c>
      <c r="AV7" s="4">
        <v>26.589591123513852</v>
      </c>
      <c r="AW7" s="4">
        <v>90.39613841672201</v>
      </c>
      <c r="AX7" s="4">
        <v>101.05502361045025</v>
      </c>
      <c r="AY7" s="4">
        <v>16.73239169406245</v>
      </c>
      <c r="AZ7" s="31">
        <v>0.70748286088720913</v>
      </c>
      <c r="BA7" s="31">
        <f t="shared" si="3"/>
        <v>0.22533051288769326</v>
      </c>
      <c r="BB7" s="31">
        <f t="shared" si="4"/>
        <v>0.22939072840796032</v>
      </c>
      <c r="BC7">
        <f t="shared" si="5"/>
        <v>6.4721036801127081</v>
      </c>
      <c r="BD7">
        <v>87.5</v>
      </c>
      <c r="BE7">
        <v>8.5</v>
      </c>
      <c r="BF7">
        <v>87.5</v>
      </c>
      <c r="BG7">
        <v>4.2</v>
      </c>
    </row>
    <row r="8" spans="1:73" x14ac:dyDescent="0.25">
      <c r="A8" t="s">
        <v>330</v>
      </c>
      <c r="B8">
        <v>5</v>
      </c>
      <c r="C8" s="4">
        <v>54.106904804212775</v>
      </c>
      <c r="D8" s="32">
        <v>214.07617186310222</v>
      </c>
      <c r="E8" s="4">
        <v>24.092007991363705</v>
      </c>
      <c r="F8" s="32">
        <v>128.87453053297716</v>
      </c>
      <c r="G8" s="4">
        <v>4.6599395059370101</v>
      </c>
      <c r="H8" s="4">
        <v>0.69503721210311797</v>
      </c>
      <c r="I8" s="5">
        <v>6.8339353946524364E-2</v>
      </c>
      <c r="J8" s="5">
        <v>2.3160798287032155E-2</v>
      </c>
      <c r="K8" s="4">
        <v>1.3925943018533198</v>
      </c>
      <c r="L8" s="5">
        <v>1.6327443528735845</v>
      </c>
      <c r="M8" s="3">
        <v>382.36291202127126</v>
      </c>
      <c r="N8" s="4">
        <v>13.616399101770499</v>
      </c>
      <c r="O8" s="4">
        <v>26.272303450170234</v>
      </c>
      <c r="P8" s="5">
        <v>3.527457808867354</v>
      </c>
      <c r="Q8" s="4">
        <v>14.485155842172801</v>
      </c>
      <c r="R8" s="5">
        <v>3.2574123836616433</v>
      </c>
      <c r="S8" s="5">
        <v>0.90451850956667834</v>
      </c>
      <c r="T8" s="5">
        <v>3.5151530881013429</v>
      </c>
      <c r="U8" s="5">
        <v>0.57589225819172707</v>
      </c>
      <c r="V8" s="5">
        <v>3.670613988520004</v>
      </c>
      <c r="W8" s="31">
        <v>0.8050077840479416</v>
      </c>
      <c r="X8" s="5">
        <v>2.3340724599128033</v>
      </c>
      <c r="Y8" s="31">
        <v>0.36846344656865326</v>
      </c>
      <c r="Z8" s="5">
        <v>2.3535073841215612</v>
      </c>
      <c r="AA8" s="31">
        <v>0.37123304312568783</v>
      </c>
      <c r="AB8" s="5">
        <v>3.5834998274668397</v>
      </c>
      <c r="AC8" s="5">
        <v>0.47130533840881172</v>
      </c>
      <c r="AD8" s="5">
        <v>0.22519452499827905</v>
      </c>
      <c r="AE8" s="4">
        <v>11.670920983962988</v>
      </c>
      <c r="AF8" s="4">
        <v>5.4046655430291066</v>
      </c>
      <c r="AG8" s="4">
        <v>1.5323809631298724</v>
      </c>
      <c r="AH8" s="3">
        <v>5631.5063529999998</v>
      </c>
      <c r="AI8" s="3">
        <v>588.45842849999997</v>
      </c>
      <c r="AJ8" s="4">
        <v>17.903439812301496</v>
      </c>
      <c r="AK8" s="3">
        <v>3288.1375750000002</v>
      </c>
      <c r="AL8" s="4">
        <v>125.07203225502052</v>
      </c>
      <c r="AM8" s="4">
        <v>47.016267164190303</v>
      </c>
      <c r="AN8" s="3">
        <v>800.03145510000002</v>
      </c>
      <c r="AO8" s="3">
        <v>26693.438470000001</v>
      </c>
      <c r="AP8" s="5">
        <f t="shared" si="0"/>
        <v>0.54861827026422172</v>
      </c>
      <c r="AQ8" s="5">
        <f t="shared" si="1"/>
        <v>3.8860380243950137</v>
      </c>
      <c r="AR8" s="5">
        <f t="shared" si="2"/>
        <v>0.10330157828664728</v>
      </c>
      <c r="AS8" s="5">
        <f t="shared" si="7"/>
        <v>3.0364151027851118</v>
      </c>
      <c r="AT8" s="5">
        <f t="shared" si="6"/>
        <v>0.13483764000274964</v>
      </c>
      <c r="AU8" s="4">
        <v>17.05066830923063</v>
      </c>
      <c r="AV8" s="4">
        <v>18.217577407236202</v>
      </c>
      <c r="AW8" s="4">
        <v>80.321191278804051</v>
      </c>
      <c r="AX8" s="4">
        <v>87.823195933916352</v>
      </c>
      <c r="AY8" s="4">
        <v>15.133348801749461</v>
      </c>
      <c r="AZ8" s="31">
        <v>0.81481303140734429</v>
      </c>
      <c r="BA8" s="31">
        <f t="shared" si="3"/>
        <v>0.22487934677084048</v>
      </c>
      <c r="BB8" s="31">
        <f t="shared" si="4"/>
        <v>0.2527460405019441</v>
      </c>
      <c r="BC8">
        <f t="shared" si="5"/>
        <v>5.7855773870251843</v>
      </c>
      <c r="BD8">
        <v>217</v>
      </c>
      <c r="BE8">
        <v>3</v>
      </c>
    </row>
    <row r="9" spans="1:73" x14ac:dyDescent="0.25">
      <c r="A9" t="s">
        <v>331</v>
      </c>
      <c r="B9">
        <v>8</v>
      </c>
      <c r="C9" s="4">
        <v>55.025782268421366</v>
      </c>
      <c r="D9" s="32">
        <v>246.50569304800285</v>
      </c>
      <c r="E9" s="4">
        <v>20.259984729356621</v>
      </c>
      <c r="F9" s="32">
        <v>129.68249089127136</v>
      </c>
      <c r="G9" s="4">
        <v>4.5978509095792015</v>
      </c>
      <c r="H9" s="4">
        <v>0.57288526615425217</v>
      </c>
      <c r="I9" s="5">
        <v>8.1269446097319342E-2</v>
      </c>
      <c r="J9" s="5">
        <v>2.0992127063304021E-2</v>
      </c>
      <c r="K9" s="4">
        <v>8.7687684047906347E-2</v>
      </c>
      <c r="L9" s="5">
        <v>1.3718007060929702</v>
      </c>
      <c r="M9" s="3">
        <v>390.81521707141968</v>
      </c>
      <c r="N9" s="4">
        <v>13.052524548337454</v>
      </c>
      <c r="O9" s="4">
        <v>26.782476764090845</v>
      </c>
      <c r="P9" s="5">
        <v>3.4775950547729932</v>
      </c>
      <c r="Q9" s="4">
        <v>14.391689684029746</v>
      </c>
      <c r="R9" s="5">
        <v>3.3600222216971138</v>
      </c>
      <c r="S9" s="5">
        <v>0.89244023559287078</v>
      </c>
      <c r="T9" s="5">
        <v>3.2568185546245974</v>
      </c>
      <c r="U9" s="5">
        <v>0.53030109634325395</v>
      </c>
      <c r="V9" s="5">
        <v>3.3196695463175137</v>
      </c>
      <c r="W9" s="31">
        <v>0.72905530112063999</v>
      </c>
      <c r="X9" s="5">
        <v>2.0568005007226144</v>
      </c>
      <c r="Y9" s="31">
        <v>0.32341237184744204</v>
      </c>
      <c r="Z9" s="5">
        <v>2.1098741614967667</v>
      </c>
      <c r="AA9" s="31">
        <v>0.33312433492797805</v>
      </c>
      <c r="AB9" s="5">
        <v>2.9104180844140362</v>
      </c>
      <c r="AC9" s="5">
        <v>0.39353969689031121</v>
      </c>
      <c r="AD9" s="5">
        <v>0.20656367701975736</v>
      </c>
      <c r="AE9" s="4">
        <v>5.6875370174304525</v>
      </c>
      <c r="AF9" s="4">
        <v>4.926814638880578</v>
      </c>
      <c r="AG9" s="4">
        <v>1.5648785047599463</v>
      </c>
      <c r="AI9" s="3">
        <v>583.44250620097898</v>
      </c>
      <c r="AJ9" s="4">
        <v>18.396379939369215</v>
      </c>
      <c r="AK9" s="3">
        <v>3545.0899173641301</v>
      </c>
      <c r="AL9" s="4">
        <v>165.16860750456826</v>
      </c>
      <c r="AM9" s="4">
        <v>54.040271655206837</v>
      </c>
      <c r="AN9" s="3">
        <v>789.85009545779803</v>
      </c>
      <c r="AO9" s="3">
        <v>26068.3420248601</v>
      </c>
      <c r="AP9" s="5">
        <f t="shared" si="0"/>
        <v>0.59149018373887274</v>
      </c>
      <c r="AQ9" s="5">
        <f t="shared" si="1"/>
        <v>3.7950363140886454</v>
      </c>
      <c r="AR9" s="5">
        <f t="shared" si="2"/>
        <v>0.10198694182649462</v>
      </c>
      <c r="AS9" s="5"/>
      <c r="AT9" s="5">
        <f t="shared" si="6"/>
        <v>0.1336883062648318</v>
      </c>
      <c r="AU9" s="4">
        <v>18.463114650995973</v>
      </c>
      <c r="AV9" s="4">
        <v>14.206603864498659</v>
      </c>
      <c r="AW9" s="4">
        <v>46.803449135718481</v>
      </c>
      <c r="AX9" s="4">
        <v>69.25892996347909</v>
      </c>
      <c r="AY9" s="4">
        <v>15.352993720372092</v>
      </c>
      <c r="AZ9" s="31">
        <v>0.82235679751762669</v>
      </c>
      <c r="BA9" s="31">
        <f t="shared" si="3"/>
        <v>0.23346961305215488</v>
      </c>
      <c r="BB9" s="31">
        <f t="shared" si="4"/>
        <v>0.22322317017524629</v>
      </c>
      <c r="BC9">
        <f t="shared" si="5"/>
        <v>6.1863995429366545</v>
      </c>
      <c r="BD9">
        <v>203.5</v>
      </c>
      <c r="BE9">
        <v>3.5</v>
      </c>
      <c r="BF9">
        <v>205.1</v>
      </c>
      <c r="BG9">
        <v>6</v>
      </c>
    </row>
    <row r="10" spans="1:73" x14ac:dyDescent="0.25">
      <c r="A10" t="s">
        <v>332</v>
      </c>
      <c r="B10">
        <v>5</v>
      </c>
      <c r="C10" s="4">
        <v>53.476501581636846</v>
      </c>
      <c r="D10" s="32">
        <v>256.53190525659039</v>
      </c>
      <c r="E10" s="4">
        <v>21.762963676605171</v>
      </c>
      <c r="F10" s="32">
        <v>119.28762887354559</v>
      </c>
      <c r="G10" s="4">
        <v>4.9022613895240674</v>
      </c>
      <c r="H10" s="4">
        <v>0.67725145420894506</v>
      </c>
      <c r="I10" s="5">
        <v>4.9322315139393974E-2</v>
      </c>
      <c r="J10" s="5">
        <v>2.7040604855638521E-2</v>
      </c>
      <c r="K10" s="4">
        <v>1.5236006430693125</v>
      </c>
      <c r="L10" s="5">
        <v>1.7160239122007739</v>
      </c>
      <c r="M10" s="3">
        <v>358.11593515195915</v>
      </c>
      <c r="N10" s="4">
        <v>12.806902699942759</v>
      </c>
      <c r="O10" s="4">
        <v>24.980339364142818</v>
      </c>
      <c r="P10" s="5">
        <v>3.3066396350480427</v>
      </c>
      <c r="Q10" s="4">
        <v>13.736580574238715</v>
      </c>
      <c r="R10" s="5">
        <v>3.1274289926971011</v>
      </c>
      <c r="S10" s="5">
        <v>0.88807402448683692</v>
      </c>
      <c r="T10" s="5">
        <v>3.3398714245394641</v>
      </c>
      <c r="U10" s="5">
        <v>0.54144641577632413</v>
      </c>
      <c r="V10" s="5">
        <v>3.4121049841148285</v>
      </c>
      <c r="W10" s="31">
        <v>0.7350219733294544</v>
      </c>
      <c r="X10" s="5">
        <v>2.1325933247361184</v>
      </c>
      <c r="Y10" s="31">
        <v>0.32957285610430093</v>
      </c>
      <c r="Z10" s="5">
        <v>2.1521485071400273</v>
      </c>
      <c r="AA10" s="31">
        <v>0.3415186401098857</v>
      </c>
      <c r="AB10" s="5">
        <v>3.2922609674931578</v>
      </c>
      <c r="AC10" s="5">
        <v>0.4022673605131461</v>
      </c>
      <c r="AD10" s="5">
        <v>0.2573223938088397</v>
      </c>
      <c r="AE10" s="4">
        <v>8.7177145691643929</v>
      </c>
      <c r="AF10" s="4">
        <v>4.9451516455610989</v>
      </c>
      <c r="AG10" s="4">
        <v>1.4292721177849512</v>
      </c>
      <c r="AH10" s="3">
        <v>5990.5691150000002</v>
      </c>
      <c r="AI10" s="3">
        <v>607.42881</v>
      </c>
      <c r="AJ10" s="4">
        <v>15.934579634733428</v>
      </c>
      <c r="AK10" s="3">
        <v>3869.336401</v>
      </c>
      <c r="AL10" s="4">
        <v>151.29145584312624</v>
      </c>
      <c r="AM10" s="4">
        <v>17.13603534121156</v>
      </c>
      <c r="AN10" s="3">
        <v>771.32334119999996</v>
      </c>
      <c r="AO10" s="3">
        <v>27775.263790000001</v>
      </c>
      <c r="AP10" s="5">
        <f t="shared" si="0"/>
        <v>0.64558997151662945</v>
      </c>
      <c r="AQ10" s="5">
        <f t="shared" si="1"/>
        <v>4.0435304483852041</v>
      </c>
      <c r="AR10" s="5">
        <f t="shared" si="2"/>
        <v>9.9594732191286992E-2</v>
      </c>
      <c r="AS10" s="5">
        <f>2*(22.9898*2+15.999)/22.9898*AH10/10^4</f>
        <v>3.2300158065832592</v>
      </c>
      <c r="AT10" s="5">
        <f>AI10/4364.2</f>
        <v>0.1391844576325558</v>
      </c>
      <c r="AU10" s="4">
        <v>15.548482030844314</v>
      </c>
      <c r="AV10" s="4">
        <v>8.7610410432701631</v>
      </c>
      <c r="AW10" s="4">
        <v>32.855731997630073</v>
      </c>
      <c r="AX10" s="4">
        <v>66.728217800630986</v>
      </c>
      <c r="AY10" s="4">
        <v>16.278847509759188</v>
      </c>
      <c r="AZ10" s="31">
        <v>0.83760558698200061</v>
      </c>
      <c r="BA10" s="31">
        <f t="shared" si="3"/>
        <v>0.22767157924019413</v>
      </c>
      <c r="BB10" s="31">
        <f t="shared" si="4"/>
        <v>0.2084594566439919</v>
      </c>
      <c r="BC10">
        <f t="shared" si="5"/>
        <v>5.9507523098216621</v>
      </c>
      <c r="BD10">
        <v>195</v>
      </c>
      <c r="BE10">
        <v>5</v>
      </c>
      <c r="BF10">
        <v>194.7</v>
      </c>
      <c r="BG10">
        <v>5</v>
      </c>
    </row>
    <row r="11" spans="1:73" x14ac:dyDescent="0.25">
      <c r="A11" t="s">
        <v>333</v>
      </c>
      <c r="B11">
        <v>5</v>
      </c>
      <c r="C11" s="4">
        <v>117.42364132825024</v>
      </c>
      <c r="D11" s="32">
        <v>157.63815548919112</v>
      </c>
      <c r="E11" s="4">
        <v>37.74107480590682</v>
      </c>
      <c r="F11" s="32">
        <v>223.97048030298239</v>
      </c>
      <c r="G11" s="4">
        <v>8.3946266022528437</v>
      </c>
      <c r="H11" s="4">
        <v>1.3925820003213443</v>
      </c>
      <c r="I11" s="5">
        <v>7.0267383535785252E-2</v>
      </c>
      <c r="J11" s="5">
        <v>3.3250024798866518E-2</v>
      </c>
      <c r="K11" s="4">
        <v>1.9751559390893836</v>
      </c>
      <c r="L11" s="5">
        <v>3.614385446467717</v>
      </c>
      <c r="M11" s="3">
        <v>525.73361663907792</v>
      </c>
      <c r="N11" s="4">
        <v>35.166173475285873</v>
      </c>
      <c r="O11" s="4">
        <v>52.548551616498976</v>
      </c>
      <c r="P11" s="5">
        <v>8.1436475875826488</v>
      </c>
      <c r="Q11" s="4">
        <v>32.045794817236676</v>
      </c>
      <c r="R11" s="5">
        <v>6.5194252770101562</v>
      </c>
      <c r="S11" s="5">
        <v>1.1961482431098258</v>
      </c>
      <c r="T11" s="5">
        <v>6.8137030227005555</v>
      </c>
      <c r="U11" s="5">
        <v>1.012771867103105</v>
      </c>
      <c r="V11" s="5">
        <v>6.1404248902772052</v>
      </c>
      <c r="W11" s="31">
        <v>1.2690535653714559</v>
      </c>
      <c r="X11" s="5">
        <v>3.6047759390275012</v>
      </c>
      <c r="Y11" s="31">
        <v>0.53979514661737793</v>
      </c>
      <c r="Z11" s="5">
        <v>3.3402400864509167</v>
      </c>
      <c r="AA11" s="31">
        <v>0.50611977942467301</v>
      </c>
      <c r="AB11" s="5">
        <v>5.979034793547763</v>
      </c>
      <c r="AC11" s="5">
        <v>0.66452789766302367</v>
      </c>
      <c r="AD11" s="5">
        <v>0.41684635473525239</v>
      </c>
      <c r="AE11" s="4">
        <v>13.199731867423244</v>
      </c>
      <c r="AF11" s="4">
        <v>10.365178787964769</v>
      </c>
      <c r="AG11" s="4">
        <v>2.9047151336963406</v>
      </c>
      <c r="AH11" s="3">
        <v>5671.1236529999996</v>
      </c>
      <c r="AI11" s="3">
        <v>709.04023329999995</v>
      </c>
      <c r="AJ11" s="4">
        <v>12.868772680756869</v>
      </c>
      <c r="AK11" s="3">
        <v>4553.6774759999998</v>
      </c>
      <c r="AL11" s="4">
        <v>129.75260792758138</v>
      </c>
      <c r="AM11" s="4">
        <v>8.5663006209462758</v>
      </c>
      <c r="AN11" s="3">
        <v>496.5407586</v>
      </c>
      <c r="AO11" s="3">
        <v>25135.27809</v>
      </c>
      <c r="AP11" s="5">
        <f t="shared" si="0"/>
        <v>0.75977072225278375</v>
      </c>
      <c r="AQ11" s="5">
        <f t="shared" si="1"/>
        <v>3.6592006129618291</v>
      </c>
      <c r="AR11" s="5">
        <f t="shared" si="2"/>
        <v>6.4114284157261905E-2</v>
      </c>
      <c r="AS11" s="5">
        <f>2*(22.9898*2+15.999)/22.9898*AH11/10^4</f>
        <v>3.0577760958322893</v>
      </c>
      <c r="AT11" s="5">
        <f>AI11/4364.2</f>
        <v>0.16246740142523258</v>
      </c>
      <c r="AU11" s="4">
        <v>12.494492833952274</v>
      </c>
      <c r="AV11" s="4">
        <v>10.87228375683056</v>
      </c>
      <c r="AW11" s="4">
        <v>54.157445333083388</v>
      </c>
      <c r="AX11" s="4">
        <v>62.683150091528638</v>
      </c>
      <c r="AY11" s="4">
        <v>15.699289458062555</v>
      </c>
      <c r="AZ11" s="31">
        <v>0.54706351474861359</v>
      </c>
      <c r="BA11" s="31">
        <f t="shared" si="3"/>
        <v>0.20344089807076687</v>
      </c>
      <c r="BB11" s="31">
        <f t="shared" si="4"/>
        <v>0.74489352507237183</v>
      </c>
      <c r="BC11">
        <f t="shared" si="5"/>
        <v>10.528037675474627</v>
      </c>
      <c r="BD11">
        <v>124</v>
      </c>
      <c r="BE11">
        <v>5</v>
      </c>
    </row>
    <row r="12" spans="1:73" x14ac:dyDescent="0.25">
      <c r="A12" t="s">
        <v>334</v>
      </c>
      <c r="B12">
        <v>5</v>
      </c>
      <c r="C12" s="4">
        <v>42.095911851652986</v>
      </c>
      <c r="D12" s="32">
        <v>381.10283018741825</v>
      </c>
      <c r="E12" s="4">
        <v>18.324508505859953</v>
      </c>
      <c r="F12" s="32">
        <v>108.30794704528799</v>
      </c>
      <c r="G12" s="4">
        <v>4.4121131555814346</v>
      </c>
      <c r="H12" s="4">
        <v>0.60110909030452475</v>
      </c>
      <c r="I12" s="5">
        <v>5.3032613944415531E-2</v>
      </c>
      <c r="J12" s="5">
        <v>3.0910921073701865E-2</v>
      </c>
      <c r="K12" s="4">
        <v>2.0175012861643831</v>
      </c>
      <c r="L12" s="5">
        <v>0.97809544018522754</v>
      </c>
      <c r="M12" s="3">
        <v>250.15316482885893</v>
      </c>
      <c r="N12" s="4">
        <v>12.853345591254383</v>
      </c>
      <c r="O12" s="4">
        <v>27.473991048320279</v>
      </c>
      <c r="P12" s="5">
        <v>3.4023380176857496</v>
      </c>
      <c r="Q12" s="4">
        <v>13.823013099759772</v>
      </c>
      <c r="R12" s="5">
        <v>3.0267264221260963</v>
      </c>
      <c r="S12" s="5">
        <v>0.86056280594127821</v>
      </c>
      <c r="T12" s="5">
        <v>3.2011148190020107</v>
      </c>
      <c r="U12" s="5">
        <v>0.48979518462170984</v>
      </c>
      <c r="V12" s="5">
        <v>3.0689135218724721</v>
      </c>
      <c r="W12" s="31">
        <v>0.64820796512872247</v>
      </c>
      <c r="X12" s="5">
        <v>1.8519354924119964</v>
      </c>
      <c r="Y12" s="31">
        <v>0.28324406164089844</v>
      </c>
      <c r="Z12" s="5">
        <v>1.7936578311592686</v>
      </c>
      <c r="AA12" s="31">
        <v>0.26703385012719227</v>
      </c>
      <c r="AB12" s="5">
        <v>3.1068500377022299</v>
      </c>
      <c r="AC12" s="5">
        <v>0.48578963360612787</v>
      </c>
      <c r="AD12" s="5">
        <v>0.16284437838778246</v>
      </c>
      <c r="AE12" s="4">
        <v>6.4038818159525741</v>
      </c>
      <c r="AF12" s="4">
        <v>4.5111003467482815</v>
      </c>
      <c r="AG12" s="4">
        <v>1.0979353201636601</v>
      </c>
      <c r="AH12" s="3">
        <v>5195.5398524219891</v>
      </c>
      <c r="AI12" s="3">
        <v>575.43456103030235</v>
      </c>
      <c r="AJ12" s="4">
        <v>24.437316796291441</v>
      </c>
      <c r="AK12" s="3">
        <v>3931.6721454874628</v>
      </c>
      <c r="AL12" s="4">
        <v>187.20973763076205</v>
      </c>
      <c r="AM12" s="4">
        <v>176.89577988737244</v>
      </c>
      <c r="AN12" s="3">
        <v>855.03728338984342</v>
      </c>
      <c r="AO12" s="3">
        <v>31123.767066441636</v>
      </c>
      <c r="AP12" s="5">
        <f t="shared" si="0"/>
        <v>0.65599054860207706</v>
      </c>
      <c r="AQ12" s="5">
        <f t="shared" si="1"/>
        <v>4.5310064650732667</v>
      </c>
      <c r="AR12" s="5">
        <f t="shared" si="2"/>
        <v>0.11040403512266617</v>
      </c>
      <c r="AS12" s="5">
        <f>2*(22.9898*2+15.999)/22.9898*AH12/10^4</f>
        <v>2.8013491748281543</v>
      </c>
      <c r="AT12" s="5">
        <f>AI12/4364.2</f>
        <v>0.13185338917334274</v>
      </c>
      <c r="AU12" s="4">
        <v>25.214004798756513</v>
      </c>
      <c r="AV12" s="4">
        <v>66.951342408306218</v>
      </c>
      <c r="AW12" s="4">
        <v>169.15373578227656</v>
      </c>
      <c r="AX12" s="4">
        <v>58.236737065958792</v>
      </c>
      <c r="AY12" s="4">
        <v>16.770287832937228</v>
      </c>
      <c r="AZ12" s="31">
        <v>0.84274146491884205</v>
      </c>
      <c r="BA12" s="31"/>
      <c r="BB12" s="31"/>
    </row>
    <row r="13" spans="1:73" x14ac:dyDescent="0.25">
      <c r="A13" t="s">
        <v>335</v>
      </c>
      <c r="B13">
        <v>5</v>
      </c>
      <c r="C13" s="4">
        <v>53.901623705802891</v>
      </c>
      <c r="D13" s="32">
        <v>264.11747565882945</v>
      </c>
      <c r="E13" s="4">
        <v>24.856302860808249</v>
      </c>
      <c r="F13" s="32">
        <v>132.29097360522823</v>
      </c>
      <c r="G13" s="4">
        <v>4.7211114222806385</v>
      </c>
      <c r="H13" s="4">
        <v>0.73807689741238136</v>
      </c>
      <c r="I13" s="5">
        <v>5.412131571747765E-2</v>
      </c>
      <c r="J13" s="5">
        <v>2.6024565390164258E-2</v>
      </c>
      <c r="K13" s="4">
        <v>1.535302857266641</v>
      </c>
      <c r="L13" s="5">
        <v>1.2844254377470929</v>
      </c>
      <c r="M13" s="3">
        <v>391.36758470278556</v>
      </c>
      <c r="N13" s="4">
        <v>12.881145443031061</v>
      </c>
      <c r="O13" s="4">
        <v>26.784945544432535</v>
      </c>
      <c r="P13" s="5">
        <v>3.5869317776283052</v>
      </c>
      <c r="Q13" s="4">
        <v>14.860451585307473</v>
      </c>
      <c r="R13" s="5">
        <v>3.4731342794678275</v>
      </c>
      <c r="S13" s="5">
        <v>0.94387929839715135</v>
      </c>
      <c r="T13" s="5">
        <v>3.766463100749863</v>
      </c>
      <c r="U13" s="5">
        <v>0.60772305063021592</v>
      </c>
      <c r="V13" s="5">
        <v>3.9195977664437507</v>
      </c>
      <c r="W13" s="31">
        <v>0.85169912702672079</v>
      </c>
      <c r="X13" s="5">
        <v>2.4473395146185082</v>
      </c>
      <c r="Y13" s="31">
        <v>0.39373111370137542</v>
      </c>
      <c r="Z13" s="5">
        <v>2.5346896336095135</v>
      </c>
      <c r="AA13" s="31">
        <v>0.39493857519748582</v>
      </c>
      <c r="AB13" s="5">
        <v>3.7936387288590283</v>
      </c>
      <c r="AC13" s="5">
        <v>0.38051543475965155</v>
      </c>
      <c r="AD13" s="5">
        <v>0.21908813693613569</v>
      </c>
      <c r="AE13" s="4">
        <v>8.3321184257942367</v>
      </c>
      <c r="AF13" s="4">
        <v>5.1849939317904212</v>
      </c>
      <c r="AG13" s="4">
        <v>1.5122417941813753</v>
      </c>
      <c r="AH13" s="3">
        <v>6070.100128</v>
      </c>
      <c r="AI13" s="3">
        <v>639.54600889999995</v>
      </c>
      <c r="AJ13" s="4">
        <v>15.121884773274529</v>
      </c>
      <c r="AK13" s="3">
        <v>3702.9409230000001</v>
      </c>
      <c r="AL13" s="4">
        <v>146.10038628921933</v>
      </c>
      <c r="AM13" s="4">
        <v>52.965001956804237</v>
      </c>
      <c r="AN13" s="3">
        <v>669.31843360000005</v>
      </c>
      <c r="AO13" s="3">
        <v>25562.519199999999</v>
      </c>
      <c r="AP13" s="5">
        <f t="shared" si="0"/>
        <v>0.61782726474480321</v>
      </c>
      <c r="AQ13" s="5">
        <f t="shared" si="1"/>
        <v>3.7213984898262376</v>
      </c>
      <c r="AR13" s="5">
        <f t="shared" si="2"/>
        <v>8.6423665127746963E-2</v>
      </c>
      <c r="AS13" s="5">
        <f>2*(22.9898*2+15.999)/22.9898*AH13/10^4</f>
        <v>3.27289761366572</v>
      </c>
      <c r="AT13" s="5">
        <f>AI13/4364.2</f>
        <v>0.14654369847852985</v>
      </c>
      <c r="AU13" s="4">
        <v>14.275357268863219</v>
      </c>
      <c r="AV13" s="4">
        <v>13.795458347623958</v>
      </c>
      <c r="AW13" s="4">
        <v>55.215224814552549</v>
      </c>
      <c r="AX13" s="4">
        <v>58.602899412843549</v>
      </c>
      <c r="AY13" s="4">
        <v>16.275549502986269</v>
      </c>
      <c r="AZ13" s="31">
        <v>0.79549566313123077</v>
      </c>
      <c r="BA13" s="31">
        <f>R13/Q13</f>
        <v>0.23371660407020975</v>
      </c>
      <c r="BB13" s="31">
        <f>C13/D13</f>
        <v>0.20408200393157497</v>
      </c>
      <c r="BC13">
        <f>N13/Z13</f>
        <v>5.0819418962501235</v>
      </c>
      <c r="BD13">
        <v>217</v>
      </c>
      <c r="BE13">
        <v>3</v>
      </c>
      <c r="BF13">
        <v>217.7</v>
      </c>
      <c r="BG13">
        <v>4.4000000000000004</v>
      </c>
    </row>
    <row r="14" spans="1:73" x14ac:dyDescent="0.25">
      <c r="A14" t="s">
        <v>336</v>
      </c>
      <c r="B14">
        <v>5</v>
      </c>
      <c r="C14" s="4">
        <v>35.435800751669255</v>
      </c>
      <c r="D14" s="32">
        <v>255.42374139331622</v>
      </c>
      <c r="E14" s="4">
        <v>25.442025196076038</v>
      </c>
      <c r="F14" s="32">
        <v>109.42364229464766</v>
      </c>
      <c r="G14" s="4">
        <v>4.1632739852535003</v>
      </c>
      <c r="H14" s="4">
        <v>0.63272376245687256</v>
      </c>
      <c r="I14" s="5">
        <v>5.3104770878424246E-2</v>
      </c>
      <c r="J14" s="5">
        <v>3.5313796956378089E-2</v>
      </c>
      <c r="K14" s="4">
        <v>1.4253755490596611</v>
      </c>
      <c r="L14" s="5">
        <v>0.73905697280732852</v>
      </c>
      <c r="M14" s="3">
        <v>323.40192787210248</v>
      </c>
      <c r="N14" s="4">
        <v>11.686270522236669</v>
      </c>
      <c r="O14" s="4">
        <v>24.550224485065499</v>
      </c>
      <c r="P14" s="5">
        <v>3.4214930322928505</v>
      </c>
      <c r="Q14" s="4">
        <v>14.85321868680891</v>
      </c>
      <c r="R14" s="5">
        <v>3.5278864885679813</v>
      </c>
      <c r="S14" s="5">
        <v>1.0298823708012932</v>
      </c>
      <c r="T14" s="5">
        <v>3.8103687270554527</v>
      </c>
      <c r="U14" s="5">
        <v>0.62796233105625265</v>
      </c>
      <c r="V14" s="5">
        <v>4.0632249935996256</v>
      </c>
      <c r="W14" s="31">
        <v>0.87483508433044543</v>
      </c>
      <c r="X14" s="5">
        <v>2.5299309675371111</v>
      </c>
      <c r="Y14" s="31">
        <v>0.39366954602216558</v>
      </c>
      <c r="Z14" s="5">
        <v>2.5119481414349849</v>
      </c>
      <c r="AA14" s="31">
        <v>0.39855925944104914</v>
      </c>
      <c r="AB14" s="5">
        <v>3.1421118230316756</v>
      </c>
      <c r="AC14" s="5">
        <v>0.37315704226747276</v>
      </c>
      <c r="AD14" s="5">
        <v>0.16946681374421463</v>
      </c>
      <c r="AE14" s="4">
        <v>8.1003167660028392</v>
      </c>
      <c r="AF14" s="4">
        <v>3.3033891800516284</v>
      </c>
      <c r="AG14" s="4">
        <v>0.94047961830471616</v>
      </c>
      <c r="AH14" s="3">
        <v>6382.5585419999998</v>
      </c>
      <c r="AI14" s="3">
        <v>807.13798099999997</v>
      </c>
      <c r="AJ14" s="4">
        <v>16.779045016841781</v>
      </c>
      <c r="AK14" s="3">
        <v>4386.7299210000001</v>
      </c>
      <c r="AL14" s="4">
        <v>189.33860124392467</v>
      </c>
      <c r="AM14" s="4">
        <v>19.265068743953133</v>
      </c>
      <c r="AN14" s="3">
        <v>861.37404000000004</v>
      </c>
      <c r="AO14" s="3">
        <v>33088.790990000001</v>
      </c>
      <c r="AP14" s="5">
        <f t="shared" si="0"/>
        <v>0.73191590269008922</v>
      </c>
      <c r="AQ14" s="5">
        <f t="shared" si="1"/>
        <v>4.8170751817122177</v>
      </c>
      <c r="AR14" s="5">
        <f t="shared" si="2"/>
        <v>0.1112222491502205</v>
      </c>
      <c r="AS14" s="5">
        <f>2*(22.9898*2+15.999)/22.9898*AH14/10^4</f>
        <v>3.4413700236731182</v>
      </c>
      <c r="AT14" s="5">
        <f>AI14/4364.2</f>
        <v>0.18494523188671463</v>
      </c>
      <c r="AU14" s="4">
        <v>17.485345269881165</v>
      </c>
      <c r="AV14" s="4">
        <v>10.122635916121816</v>
      </c>
      <c r="AW14" s="4">
        <v>40.469442264823314</v>
      </c>
      <c r="AX14" s="4">
        <v>75.010902616168238</v>
      </c>
      <c r="AY14" s="4">
        <v>18.356417567481341</v>
      </c>
      <c r="AZ14" s="31">
        <v>0.85624060949013092</v>
      </c>
      <c r="BA14" s="31">
        <f>R14/Q14</f>
        <v>0.23751663278889742</v>
      </c>
      <c r="BB14" s="31">
        <f>C14/D14</f>
        <v>0.13873338695287202</v>
      </c>
      <c r="BC14">
        <f>N14/Z14</f>
        <v>4.6522737987579337</v>
      </c>
      <c r="BD14">
        <v>224.5</v>
      </c>
      <c r="BE14">
        <v>4.5</v>
      </c>
      <c r="BF14">
        <v>223.3</v>
      </c>
      <c r="BG14">
        <v>5.6</v>
      </c>
      <c r="BH14" s="33">
        <v>0.70490457135649698</v>
      </c>
      <c r="BI14" s="33">
        <v>1.103708333186284E-5</v>
      </c>
      <c r="BJ14" s="33">
        <v>0.51285188330626308</v>
      </c>
      <c r="BK14" s="33">
        <v>1.9329276543693809E-5</v>
      </c>
      <c r="BL14" s="31">
        <v>18.83067268498127</v>
      </c>
      <c r="BM14" s="31">
        <v>1.4836181637051247E-3</v>
      </c>
      <c r="BN14" s="31">
        <v>15.627757206395209</v>
      </c>
      <c r="BO14" s="31">
        <v>2.1868418878124071E-3</v>
      </c>
      <c r="BP14" s="31">
        <v>38.722841871954273</v>
      </c>
      <c r="BQ14" s="31">
        <v>6.624782478149769E-3</v>
      </c>
      <c r="BR14" s="34">
        <v>0.82991350942788755</v>
      </c>
      <c r="BS14" s="34">
        <v>6.4665899473703871E-5</v>
      </c>
      <c r="BT14" s="34">
        <v>2.0563699927757062</v>
      </c>
      <c r="BU14" s="34">
        <v>2.3951521658716648E-4</v>
      </c>
    </row>
    <row r="15" spans="1:73" x14ac:dyDescent="0.25">
      <c r="A15" t="s">
        <v>337</v>
      </c>
      <c r="B15">
        <v>8</v>
      </c>
      <c r="C15" s="4">
        <v>72.991866821384235</v>
      </c>
      <c r="D15" s="32">
        <v>282.0202715192828</v>
      </c>
      <c r="E15" s="4">
        <v>25.993445103603495</v>
      </c>
      <c r="F15" s="32">
        <v>187.62627354258603</v>
      </c>
      <c r="G15" s="4">
        <v>6.8258936540781097</v>
      </c>
      <c r="H15" s="4">
        <v>0.65489853557492017</v>
      </c>
      <c r="I15" s="5">
        <v>0.11852370406212866</v>
      </c>
      <c r="J15" s="5">
        <v>3.9603582181537686E-2</v>
      </c>
      <c r="K15" s="4">
        <v>1.3377435040854122</v>
      </c>
      <c r="L15" s="5">
        <v>4.1712719364961881</v>
      </c>
      <c r="M15" s="3">
        <v>406.69501082914343</v>
      </c>
      <c r="N15" s="4">
        <v>18.37854312075542</v>
      </c>
      <c r="O15" s="4">
        <v>40.760129764938156</v>
      </c>
      <c r="P15" s="5">
        <v>4.8920752844970483</v>
      </c>
      <c r="Q15" s="4">
        <v>19.755976170731813</v>
      </c>
      <c r="R15" s="5">
        <v>4.4877896769578767</v>
      </c>
      <c r="S15" s="5">
        <v>1.0461663521195705</v>
      </c>
      <c r="T15" s="5">
        <v>4.2557792935319778</v>
      </c>
      <c r="U15" s="5">
        <v>0.69002912018790985</v>
      </c>
      <c r="V15" s="5">
        <v>4.3814493339308465</v>
      </c>
      <c r="W15" s="31">
        <v>0.91744815751161402</v>
      </c>
      <c r="X15" s="5">
        <v>2.5557867604790792</v>
      </c>
      <c r="Y15" s="31">
        <v>0.3962936024725901</v>
      </c>
      <c r="Z15" s="5">
        <v>2.5464976529042209</v>
      </c>
      <c r="AA15" s="31">
        <v>0.38545995907104064</v>
      </c>
      <c r="AB15" s="5">
        <v>4.0671732943272954</v>
      </c>
      <c r="AC15" s="5">
        <v>0.59950963254567879</v>
      </c>
      <c r="AD15" s="5">
        <v>0.36064396032866591</v>
      </c>
      <c r="AE15" s="4">
        <v>10.680476932119085</v>
      </c>
      <c r="AF15" s="4">
        <v>7.3426124028055346</v>
      </c>
      <c r="AG15" s="4">
        <v>1.6933752047729511</v>
      </c>
      <c r="AH15"/>
      <c r="AI15" s="3">
        <v>748.964689397494</v>
      </c>
      <c r="AJ15" s="4">
        <v>20.760056507798982</v>
      </c>
      <c r="AK15" s="3">
        <v>5207.1426522254196</v>
      </c>
      <c r="AL15" s="4">
        <v>203.00713325865561</v>
      </c>
      <c r="AM15" s="4">
        <v>66.187274125955142</v>
      </c>
      <c r="AN15" s="3">
        <v>883.26479565400996</v>
      </c>
      <c r="AO15" s="3">
        <v>31768.169001895301</v>
      </c>
      <c r="AP15" s="5">
        <f t="shared" si="0"/>
        <v>0.86879989955498182</v>
      </c>
      <c r="AQ15" s="5">
        <f t="shared" si="1"/>
        <v>4.6248186739043255</v>
      </c>
      <c r="AR15" s="5">
        <f t="shared" si="2"/>
        <v>0.11404882502362026</v>
      </c>
      <c r="AS15" s="5"/>
      <c r="AT15" s="5">
        <f t="shared" ref="AT15:AT19" si="8">AI15/4364.2</f>
        <v>0.17161557430857752</v>
      </c>
      <c r="AU15" s="4">
        <v>18.901339653248311</v>
      </c>
      <c r="AV15" s="4">
        <v>16.612412751775182</v>
      </c>
      <c r="AW15" s="4">
        <v>33.725116529826458</v>
      </c>
      <c r="AX15" s="4">
        <v>73.842632211451999</v>
      </c>
      <c r="AY15" s="4">
        <v>17.975840172017413</v>
      </c>
      <c r="AZ15" s="31">
        <v>0.72969933846489388</v>
      </c>
      <c r="BA15" s="31">
        <f>R15/Q15</f>
        <v>0.22716112016810744</v>
      </c>
      <c r="BB15" s="31">
        <f>C15/D15</f>
        <v>0.25881780209687338</v>
      </c>
      <c r="BC15">
        <f>N15/Z15</f>
        <v>7.2171843943367167</v>
      </c>
      <c r="BD15" s="5"/>
      <c r="BE15" s="5"/>
    </row>
    <row r="16" spans="1:73" x14ac:dyDescent="0.25">
      <c r="A16" t="s">
        <v>338</v>
      </c>
      <c r="B16">
        <v>8</v>
      </c>
      <c r="C16" s="4">
        <v>23.994663884490752</v>
      </c>
      <c r="D16" s="32">
        <v>331.18103844986877</v>
      </c>
      <c r="E16" s="4">
        <v>20.375547882662989</v>
      </c>
      <c r="F16" s="32">
        <v>127.25105130134892</v>
      </c>
      <c r="G16" s="4">
        <v>3.4320584532259417</v>
      </c>
      <c r="H16" s="4">
        <v>0.38137217718658817</v>
      </c>
      <c r="I16" s="5">
        <v>9.9820829939730876E-2</v>
      </c>
      <c r="J16" s="5">
        <v>3.1306813737950433E-2</v>
      </c>
      <c r="K16" s="4">
        <v>0.52743881631778067</v>
      </c>
      <c r="L16" s="5">
        <v>1.2873316729367306</v>
      </c>
      <c r="M16" s="3">
        <v>235.78422981724938</v>
      </c>
      <c r="N16" s="4">
        <v>11.479548289743413</v>
      </c>
      <c r="O16" s="4">
        <v>24.540957409473911</v>
      </c>
      <c r="P16" s="5">
        <v>3.1677565278541384</v>
      </c>
      <c r="Q16" s="4">
        <v>13.125314534354855</v>
      </c>
      <c r="R16" s="5">
        <v>3.113991725726013</v>
      </c>
      <c r="S16" s="5">
        <v>0.9190824289135987</v>
      </c>
      <c r="T16" s="5">
        <v>3.1376644998203713</v>
      </c>
      <c r="U16" s="5">
        <v>0.52437830661424156</v>
      </c>
      <c r="V16" s="5">
        <v>3.4640890996325036</v>
      </c>
      <c r="W16" s="31">
        <v>0.74902278298129021</v>
      </c>
      <c r="X16" s="5">
        <v>2.1243239828276912</v>
      </c>
      <c r="Y16" s="31">
        <v>0.3373474376255286</v>
      </c>
      <c r="Z16" s="5">
        <v>2.1863207010672348</v>
      </c>
      <c r="AA16" s="31">
        <v>0.33417283186752683</v>
      </c>
      <c r="AB16" s="5">
        <v>2.7434635238674119</v>
      </c>
      <c r="AC16" s="5">
        <v>0.28690066201981862</v>
      </c>
      <c r="AD16" s="5">
        <v>0.17786197768989276</v>
      </c>
      <c r="AE16" s="4">
        <v>4.9010670003239314</v>
      </c>
      <c r="AF16" s="4">
        <v>4.1568139702681632</v>
      </c>
      <c r="AG16" s="4">
        <v>0.95714533666667601</v>
      </c>
      <c r="AH16"/>
      <c r="AI16" s="3">
        <v>574.06779844741902</v>
      </c>
      <c r="AJ16" s="4">
        <v>27.515287966204188</v>
      </c>
      <c r="AK16" s="3">
        <v>4198.62894992365</v>
      </c>
      <c r="AL16" s="4">
        <v>224.68957908674687</v>
      </c>
      <c r="AM16" s="4">
        <v>36.005080911889237</v>
      </c>
      <c r="AN16" s="3">
        <v>1094.8716882543599</v>
      </c>
      <c r="AO16" s="3">
        <v>39759.7927122533</v>
      </c>
      <c r="AP16" s="5">
        <f t="shared" si="0"/>
        <v>0.70053168380231123</v>
      </c>
      <c r="AQ16" s="5">
        <f t="shared" si="1"/>
        <v>5.7882414247803755</v>
      </c>
      <c r="AR16" s="5">
        <f t="shared" si="2"/>
        <v>0.1413719081881652</v>
      </c>
      <c r="AS16" s="5"/>
      <c r="AT16" s="5">
        <f t="shared" si="8"/>
        <v>0.1315402131999952</v>
      </c>
      <c r="AU16" s="4">
        <v>24.522959163317886</v>
      </c>
      <c r="AV16" s="4">
        <v>9.1165158660435868</v>
      </c>
      <c r="AW16" s="4">
        <v>20.951875003624568</v>
      </c>
      <c r="AX16" s="4">
        <v>84.697275666488679</v>
      </c>
      <c r="AY16" s="4">
        <v>18.755025385776193</v>
      </c>
      <c r="AZ16" s="31">
        <v>0.89627541788562415</v>
      </c>
      <c r="BA16" s="31"/>
      <c r="BB16" s="31"/>
      <c r="BD16" s="5"/>
      <c r="BE16" s="5"/>
    </row>
    <row r="17" spans="1:73" x14ac:dyDescent="0.25">
      <c r="A17" t="s">
        <v>339</v>
      </c>
      <c r="B17">
        <v>5</v>
      </c>
      <c r="C17" s="4">
        <v>102.80966270972527</v>
      </c>
      <c r="D17" s="32">
        <v>178.97151155975254</v>
      </c>
      <c r="E17" s="4">
        <v>34.957964476377349</v>
      </c>
      <c r="F17" s="32">
        <v>213.12721877154937</v>
      </c>
      <c r="G17" s="4">
        <v>8.7354075333847785</v>
      </c>
      <c r="H17" s="4">
        <v>0.78845335296089802</v>
      </c>
      <c r="I17" s="5">
        <v>6.7062616525380259E-2</v>
      </c>
      <c r="J17" s="5">
        <v>5.0834380526226568E-2</v>
      </c>
      <c r="K17" s="4">
        <v>3.5607479437193996</v>
      </c>
      <c r="L17" s="5">
        <v>2.8969649110603304</v>
      </c>
      <c r="M17" s="3">
        <v>520.70492579536119</v>
      </c>
      <c r="N17" s="4">
        <v>28.109767551417868</v>
      </c>
      <c r="O17" s="4">
        <v>39.699802960836635</v>
      </c>
      <c r="P17" s="5">
        <v>7.3391404864563281</v>
      </c>
      <c r="Q17" s="4">
        <v>29.138544642201481</v>
      </c>
      <c r="R17" s="5">
        <v>6.0863587739256078</v>
      </c>
      <c r="S17" s="5">
        <v>1.2051098591247191</v>
      </c>
      <c r="T17" s="5">
        <v>6.2828504702013319</v>
      </c>
      <c r="U17" s="5">
        <v>0.957848775394742</v>
      </c>
      <c r="V17" s="5">
        <v>5.9147436090202712</v>
      </c>
      <c r="W17" s="31">
        <v>1.2235944066376754</v>
      </c>
      <c r="X17" s="5">
        <v>3.4761233827440652</v>
      </c>
      <c r="Y17" s="31">
        <v>0.53161513016735173</v>
      </c>
      <c r="Z17" s="5">
        <v>3.307406306124884</v>
      </c>
      <c r="AA17" s="31">
        <v>0.51571556798549956</v>
      </c>
      <c r="AB17" s="5">
        <v>5.7531779386237085</v>
      </c>
      <c r="AC17" s="5">
        <v>0.68199791267713594</v>
      </c>
      <c r="AD17" s="5">
        <v>0.39323604858075667</v>
      </c>
      <c r="AE17" s="4">
        <v>14.090395044041303</v>
      </c>
      <c r="AF17" s="4">
        <v>9.6204585251209824</v>
      </c>
      <c r="AG17" s="4">
        <v>2.3412066695069371</v>
      </c>
      <c r="AH17" s="3">
        <v>5658.03827</v>
      </c>
      <c r="AI17" s="3">
        <v>751.74342479999996</v>
      </c>
      <c r="AJ17" s="4">
        <v>19.158692662953438</v>
      </c>
      <c r="AK17" s="3">
        <v>5889.9561460000004</v>
      </c>
      <c r="AL17" s="4">
        <v>164.57256449169745</v>
      </c>
      <c r="AM17" s="4">
        <v>0.98641457809375566</v>
      </c>
      <c r="AN17" s="3">
        <v>848.7943209</v>
      </c>
      <c r="AO17" s="3">
        <v>33407.403059999997</v>
      </c>
      <c r="AP17" s="5">
        <f t="shared" si="0"/>
        <v>0.98272577684060014</v>
      </c>
      <c r="AQ17" s="5">
        <f t="shared" si="1"/>
        <v>4.8634588134216612</v>
      </c>
      <c r="AR17" s="5">
        <f t="shared" si="2"/>
        <v>0.10959793196975384</v>
      </c>
      <c r="AS17" s="5">
        <f t="shared" ref="AS17" si="9">2*(22.9898*2+15.999)/22.9898*AH17/10^4</f>
        <v>3.0507206736989625</v>
      </c>
      <c r="AT17" s="5">
        <f t="shared" si="8"/>
        <v>0.17225228559644379</v>
      </c>
      <c r="AU17" s="4">
        <v>11.88325095701866</v>
      </c>
      <c r="AV17" s="4">
        <v>1.7285973978733364</v>
      </c>
      <c r="AW17" s="4">
        <v>11.704999310034061</v>
      </c>
      <c r="AX17" s="4">
        <v>86.047452825837595</v>
      </c>
      <c r="AY17" s="4">
        <v>18.045889087282784</v>
      </c>
      <c r="AZ17" s="31">
        <v>0.59404384991012849</v>
      </c>
      <c r="BA17" s="31">
        <f t="shared" ref="BA17:BA40" si="10">R17/Q17</f>
        <v>0.20887655333035088</v>
      </c>
      <c r="BB17" s="31">
        <f t="shared" ref="BB17:BB40" si="11">C17/D17</f>
        <v>0.57444708274367229</v>
      </c>
      <c r="BC17">
        <f t="shared" ref="BC17:BC40" si="12">N17/Z17</f>
        <v>8.499036692093819</v>
      </c>
      <c r="BD17">
        <v>99</v>
      </c>
      <c r="BE17">
        <v>3</v>
      </c>
      <c r="BF17">
        <v>98.9</v>
      </c>
      <c r="BG17">
        <v>2.6</v>
      </c>
      <c r="BH17" s="33">
        <v>0.70613739225694705</v>
      </c>
      <c r="BI17" s="33">
        <v>1.1450701252986086E-5</v>
      </c>
      <c r="BJ17" s="33">
        <v>0.51263141582455718</v>
      </c>
      <c r="BK17" s="33">
        <v>1.807958793490632E-5</v>
      </c>
      <c r="BL17" s="31">
        <v>18.862290248506554</v>
      </c>
      <c r="BM17" s="31">
        <v>1.5195045424730308E-3</v>
      </c>
      <c r="BN17" s="31">
        <v>15.639052520205533</v>
      </c>
      <c r="BO17" s="31">
        <v>2.2082354838672113E-3</v>
      </c>
      <c r="BP17" s="31">
        <v>38.785058323909524</v>
      </c>
      <c r="BQ17" s="31">
        <v>6.6785663270595638E-3</v>
      </c>
      <c r="BR17" s="34">
        <v>0.82912121555063223</v>
      </c>
      <c r="BS17" s="34">
        <v>6.4717063660476668E-5</v>
      </c>
      <c r="BT17" s="34">
        <v>2.0562214966938126</v>
      </c>
      <c r="BU17" s="34">
        <v>2.3991397759366655E-4</v>
      </c>
    </row>
    <row r="18" spans="1:73" x14ac:dyDescent="0.25">
      <c r="A18" t="s">
        <v>340</v>
      </c>
      <c r="B18">
        <v>8</v>
      </c>
      <c r="C18" s="4">
        <v>51.170427892885755</v>
      </c>
      <c r="D18" s="32">
        <v>239.33701584103628</v>
      </c>
      <c r="E18" s="4">
        <v>13.173081867902699</v>
      </c>
      <c r="F18" s="32">
        <v>56.132904433441645</v>
      </c>
      <c r="G18" s="4">
        <v>3.698704369063107</v>
      </c>
      <c r="H18" s="4">
        <v>0.49475818357953771</v>
      </c>
      <c r="I18" s="5">
        <v>4.907191929650883E-2</v>
      </c>
      <c r="J18" s="5">
        <v>1.7206081500583711E-2</v>
      </c>
      <c r="K18" s="4">
        <v>0.47728215728874451</v>
      </c>
      <c r="L18" s="5">
        <v>1.7935640937373158</v>
      </c>
      <c r="M18" s="3">
        <v>442.29144169026023</v>
      </c>
      <c r="N18" s="4">
        <v>10.852446942385667</v>
      </c>
      <c r="O18" s="4">
        <v>19.882606252685722</v>
      </c>
      <c r="P18" s="5">
        <v>2.560201222198371</v>
      </c>
      <c r="Q18" s="4">
        <v>9.9359715208321955</v>
      </c>
      <c r="R18" s="5">
        <v>2.1094964412969639</v>
      </c>
      <c r="S18" s="5">
        <v>0.68140223570711678</v>
      </c>
      <c r="T18" s="5">
        <v>2.09820119746992</v>
      </c>
      <c r="U18" s="5">
        <v>0.33042967615619884</v>
      </c>
      <c r="V18" s="5">
        <v>2.1010421557650574</v>
      </c>
      <c r="W18" s="31">
        <v>0.43928435815883843</v>
      </c>
      <c r="X18" s="5">
        <v>1.2483506020271664</v>
      </c>
      <c r="Y18" s="31">
        <v>0.19679168355155138</v>
      </c>
      <c r="Z18" s="5">
        <v>1.3056526573982996</v>
      </c>
      <c r="AA18" s="31">
        <v>0.20373757495113448</v>
      </c>
      <c r="AB18" s="5">
        <v>1.5624065257363851</v>
      </c>
      <c r="AC18" s="5">
        <v>0.34568366355245755</v>
      </c>
      <c r="AD18" s="5">
        <v>0.12065071845205537</v>
      </c>
      <c r="AE18" s="4">
        <v>9.3443256745910492</v>
      </c>
      <c r="AF18" s="4">
        <v>3.6187300331451406</v>
      </c>
      <c r="AG18" s="4">
        <v>0.96733437136622302</v>
      </c>
      <c r="AH18"/>
      <c r="AI18" s="3">
        <v>442.48559778032302</v>
      </c>
      <c r="AJ18" s="4">
        <v>10.305693740036862</v>
      </c>
      <c r="AK18" s="3">
        <v>2622.4862329615999</v>
      </c>
      <c r="AL18" s="4">
        <v>139.77242159875661</v>
      </c>
      <c r="AM18" s="4">
        <v>27.695784143931924</v>
      </c>
      <c r="AN18" s="3">
        <v>572.81805894904005</v>
      </c>
      <c r="AO18" s="3">
        <v>22982.5833872494</v>
      </c>
      <c r="AP18" s="5">
        <f t="shared" si="0"/>
        <v>0.43755585893303978</v>
      </c>
      <c r="AQ18" s="5">
        <f t="shared" si="1"/>
        <v>3.3458107333026672</v>
      </c>
      <c r="AR18" s="5">
        <f t="shared" si="2"/>
        <v>7.3963353794799555E-2</v>
      </c>
      <c r="AS18" s="5"/>
      <c r="AT18" s="5">
        <f t="shared" si="8"/>
        <v>0.1013898533019392</v>
      </c>
      <c r="AU18" s="4">
        <v>10.378465887922788</v>
      </c>
      <c r="AV18" s="4">
        <v>17.238685504906808</v>
      </c>
      <c r="AW18" s="4">
        <v>16.708376119276874</v>
      </c>
      <c r="AX18" s="4">
        <v>57.166667358559735</v>
      </c>
      <c r="AY18" s="4">
        <v>16.845869601734051</v>
      </c>
      <c r="AZ18" s="31">
        <v>0.98727829982108717</v>
      </c>
      <c r="BA18" s="31">
        <f t="shared" si="10"/>
        <v>0.21230902653797878</v>
      </c>
      <c r="BB18" s="31">
        <f t="shared" si="11"/>
        <v>0.21380072661586252</v>
      </c>
      <c r="BC18">
        <f t="shared" si="12"/>
        <v>8.3118943471617683</v>
      </c>
      <c r="BD18">
        <v>266</v>
      </c>
      <c r="BE18">
        <v>26</v>
      </c>
    </row>
    <row r="19" spans="1:73" x14ac:dyDescent="0.25">
      <c r="A19" t="s">
        <v>341</v>
      </c>
      <c r="B19">
        <v>8</v>
      </c>
      <c r="C19" s="4">
        <v>44.518422833742214</v>
      </c>
      <c r="D19" s="32">
        <v>262.08771882623557</v>
      </c>
      <c r="E19" s="4">
        <v>10.640152629577402</v>
      </c>
      <c r="F19" s="32">
        <v>108.91809146963432</v>
      </c>
      <c r="G19" s="4">
        <v>3.0798643616482893</v>
      </c>
      <c r="H19" s="4">
        <v>0.16242817939609688</v>
      </c>
      <c r="I19" s="5">
        <v>6.0109393989921239E-2</v>
      </c>
      <c r="J19" s="5">
        <v>1.7960231254625144E-2</v>
      </c>
      <c r="K19" s="4">
        <v>0.2957581715849732</v>
      </c>
      <c r="L19" s="5">
        <v>1.1295928664702077</v>
      </c>
      <c r="M19" s="3">
        <v>376.25487021236364</v>
      </c>
      <c r="N19" s="4">
        <v>9.2951249192558123</v>
      </c>
      <c r="O19" s="4">
        <v>18.142026688185101</v>
      </c>
      <c r="P19" s="5">
        <v>2.1624591231618506</v>
      </c>
      <c r="Q19" s="4">
        <v>8.2036919951091374</v>
      </c>
      <c r="R19" s="5">
        <v>1.7236191392345845</v>
      </c>
      <c r="S19" s="5">
        <v>0.61190796048459073</v>
      </c>
      <c r="T19" s="5">
        <v>1.7101311999251974</v>
      </c>
      <c r="U19" s="5">
        <v>0.27542150963469103</v>
      </c>
      <c r="V19" s="5">
        <v>1.7458424853461829</v>
      </c>
      <c r="W19" s="31">
        <v>0.3785497891951442</v>
      </c>
      <c r="X19" s="5">
        <v>1.0909505422295385</v>
      </c>
      <c r="Y19" s="31">
        <v>0.18071813611048018</v>
      </c>
      <c r="Z19" s="5">
        <v>1.2250054102002679</v>
      </c>
      <c r="AA19" s="31">
        <v>0.20031343586512879</v>
      </c>
      <c r="AB19" s="5">
        <v>2.342744091016042</v>
      </c>
      <c r="AC19" s="5">
        <v>0.27840869828645454</v>
      </c>
      <c r="AD19" s="5">
        <v>0.24276640189778947</v>
      </c>
      <c r="AE19" s="4">
        <v>6.5700368922511334</v>
      </c>
      <c r="AF19" s="4">
        <v>3.9519052691482024</v>
      </c>
      <c r="AG19" s="4">
        <v>1.102854982696186</v>
      </c>
      <c r="AH19"/>
      <c r="AI19" s="3">
        <v>534.03633452972895</v>
      </c>
      <c r="AJ19" s="4">
        <v>9.8301187750465253</v>
      </c>
      <c r="AK19" s="3">
        <v>1780.96503487786</v>
      </c>
      <c r="AL19" s="4">
        <v>74.125747056830832</v>
      </c>
      <c r="AM19" s="4">
        <v>14.390549289728213</v>
      </c>
      <c r="AN19" s="3">
        <v>684.13990920051594</v>
      </c>
      <c r="AO19" s="3">
        <v>14148.279409770599</v>
      </c>
      <c r="AP19" s="5">
        <f t="shared" si="0"/>
        <v>0.29714996241778319</v>
      </c>
      <c r="AQ19" s="5">
        <f t="shared" si="1"/>
        <v>2.0597103602042464</v>
      </c>
      <c r="AR19" s="5">
        <f t="shared" si="2"/>
        <v>8.8337442157775045E-2</v>
      </c>
      <c r="AS19" s="5"/>
      <c r="AT19" s="5">
        <f t="shared" si="8"/>
        <v>0.12236752085828537</v>
      </c>
      <c r="AU19" s="4">
        <v>11.085047861114308</v>
      </c>
      <c r="AV19" s="4">
        <v>12.121513847465136</v>
      </c>
      <c r="AW19" s="4">
        <v>24.343818794123653</v>
      </c>
      <c r="AX19" s="4">
        <v>50.866647359811701</v>
      </c>
      <c r="AY19" s="4">
        <v>16.3199694522811</v>
      </c>
      <c r="AZ19" s="31">
        <v>1.0864249606911758</v>
      </c>
      <c r="BA19" s="31">
        <f t="shared" si="10"/>
        <v>0.21010285859856376</v>
      </c>
      <c r="BB19" s="31">
        <f t="shared" si="11"/>
        <v>0.16986077422138951</v>
      </c>
      <c r="BC19">
        <f t="shared" si="12"/>
        <v>7.5878235653965111</v>
      </c>
      <c r="BD19">
        <v>316.5</v>
      </c>
      <c r="BE19">
        <v>23.5</v>
      </c>
      <c r="BF19">
        <v>303.8</v>
      </c>
      <c r="BG19">
        <v>11.4</v>
      </c>
      <c r="BH19" s="33">
        <v>0.70535657919926564</v>
      </c>
      <c r="BI19" s="33">
        <v>1.133869955127871E-5</v>
      </c>
      <c r="BJ19" s="33">
        <v>0.51279124908400442</v>
      </c>
      <c r="BK19" s="33">
        <v>2.231416606881888E-5</v>
      </c>
      <c r="BL19" s="31">
        <v>18.828461083139871</v>
      </c>
      <c r="BM19" s="31">
        <v>2.0179507716581455E-3</v>
      </c>
      <c r="BN19" s="31">
        <v>15.622292309622804</v>
      </c>
      <c r="BO19" s="31">
        <v>2.7709808447083603E-3</v>
      </c>
      <c r="BP19" s="31">
        <v>38.712158679115284</v>
      </c>
      <c r="BQ19" s="31">
        <v>8.6847779340275509E-3</v>
      </c>
      <c r="BR19" s="34">
        <v>0.82972074305563348</v>
      </c>
      <c r="BS19" s="34">
        <v>7.1316915666819419E-5</v>
      </c>
      <c r="BT19" s="34">
        <v>2.0560441366813786</v>
      </c>
      <c r="BU19" s="34">
        <v>2.8203595188999579E-4</v>
      </c>
    </row>
    <row r="20" spans="1:73" x14ac:dyDescent="0.25">
      <c r="A20" t="s">
        <v>342</v>
      </c>
      <c r="B20">
        <v>5</v>
      </c>
      <c r="C20" s="4">
        <v>66.721643644264617</v>
      </c>
      <c r="D20" s="32">
        <v>250.77555038290487</v>
      </c>
      <c r="E20" s="4">
        <v>27.267540227443519</v>
      </c>
      <c r="F20" s="32">
        <v>146.89890749080675</v>
      </c>
      <c r="G20" s="4">
        <v>6.2294556800536762</v>
      </c>
      <c r="H20" s="4">
        <v>0.91167143101084436</v>
      </c>
      <c r="I20" s="5">
        <v>5.7824161639177162E-2</v>
      </c>
      <c r="J20" s="5">
        <v>3.2952487969724942E-2</v>
      </c>
      <c r="K20" s="4">
        <v>2.304621035967128</v>
      </c>
      <c r="L20" s="5">
        <v>2.2060304900144372</v>
      </c>
      <c r="M20" s="3">
        <v>344.97114701429143</v>
      </c>
      <c r="N20" s="4">
        <v>16.916846689232713</v>
      </c>
      <c r="O20" s="4">
        <v>35.720001028422942</v>
      </c>
      <c r="P20" s="5">
        <v>4.6304102444452884</v>
      </c>
      <c r="Q20" s="4">
        <v>19.552527143984516</v>
      </c>
      <c r="R20" s="5">
        <v>4.3415157033415248</v>
      </c>
      <c r="S20" s="5">
        <v>1.1391126507859448</v>
      </c>
      <c r="T20" s="5">
        <v>4.5686120488102206</v>
      </c>
      <c r="U20" s="5">
        <v>0.71436660575095567</v>
      </c>
      <c r="V20" s="5">
        <v>4.4608288590519933</v>
      </c>
      <c r="W20" s="31">
        <v>0.94018884210954301</v>
      </c>
      <c r="X20" s="5">
        <v>2.6550503628995874</v>
      </c>
      <c r="Y20" s="31">
        <v>0.40788798023526263</v>
      </c>
      <c r="Z20" s="5">
        <v>2.5601029003826405</v>
      </c>
      <c r="AA20" s="31">
        <v>0.39703795611009474</v>
      </c>
      <c r="AB20" s="5">
        <v>4.0723850091639644</v>
      </c>
      <c r="AC20" s="5">
        <v>0.56826073172911395</v>
      </c>
      <c r="AD20" s="5">
        <v>0.22809458573193439</v>
      </c>
      <c r="AE20" s="4">
        <v>11.800408724175881</v>
      </c>
      <c r="AF20" s="4">
        <v>6.2787312380967313</v>
      </c>
      <c r="AG20" s="4">
        <v>1.5418047940962765</v>
      </c>
      <c r="AH20" s="3">
        <v>5024.196739</v>
      </c>
      <c r="AI20" s="3">
        <v>766.71254399999998</v>
      </c>
      <c r="AJ20" s="4">
        <v>22.935134242159879</v>
      </c>
      <c r="AK20" s="3">
        <v>5428.044003</v>
      </c>
      <c r="AL20" s="4">
        <v>211.28685453422028</v>
      </c>
      <c r="AM20" s="4">
        <v>10.591703214469613</v>
      </c>
      <c r="AN20" s="3">
        <v>916.86805460000005</v>
      </c>
      <c r="AO20" s="3">
        <v>35844.924910000002</v>
      </c>
      <c r="AP20" s="5">
        <f t="shared" si="0"/>
        <v>0.90565678713851916</v>
      </c>
      <c r="AQ20" s="5">
        <f t="shared" si="1"/>
        <v>5.2183139065577269</v>
      </c>
      <c r="AR20" s="5">
        <f t="shared" si="2"/>
        <v>0.11838774152817419</v>
      </c>
      <c r="AS20" s="5">
        <f>2*(22.9898*2+15.999)/22.9898*AH20/10^4</f>
        <v>2.708963801405714</v>
      </c>
      <c r="AT20" s="5">
        <f>AI20/4364.2</f>
        <v>0.17568226570734613</v>
      </c>
      <c r="AU20" s="4">
        <v>20.028728618803942</v>
      </c>
      <c r="AV20" s="4">
        <v>5.5389803792436973</v>
      </c>
      <c r="AW20" s="4">
        <v>15.273915966898874</v>
      </c>
      <c r="AX20" s="4">
        <v>73.293839219633966</v>
      </c>
      <c r="AY20" s="4">
        <v>17.187837147774456</v>
      </c>
      <c r="AZ20" s="31">
        <v>0.77965568079710468</v>
      </c>
      <c r="BA20" s="31">
        <f t="shared" si="10"/>
        <v>0.22204371186244459</v>
      </c>
      <c r="BB20" s="31">
        <f t="shared" si="11"/>
        <v>0.26606119911765119</v>
      </c>
      <c r="BC20">
        <f t="shared" si="12"/>
        <v>6.6078776312875043</v>
      </c>
      <c r="BD20">
        <v>140</v>
      </c>
      <c r="BE20">
        <v>10</v>
      </c>
      <c r="BF20">
        <v>155.4</v>
      </c>
      <c r="BG20">
        <v>5.2</v>
      </c>
    </row>
    <row r="21" spans="1:73" x14ac:dyDescent="0.25">
      <c r="A21" t="s">
        <v>343</v>
      </c>
      <c r="B21">
        <v>5</v>
      </c>
      <c r="C21" s="4">
        <v>50.230758681245</v>
      </c>
      <c r="D21" s="32">
        <v>403.07768513737147</v>
      </c>
      <c r="E21" s="4">
        <v>20.016552954758644</v>
      </c>
      <c r="F21" s="32">
        <v>108.36412536320293</v>
      </c>
      <c r="G21" s="4">
        <v>4.6246687103887112</v>
      </c>
      <c r="H21" s="4">
        <v>0.60467505463348092</v>
      </c>
      <c r="I21" s="5">
        <v>5.8242099414850181E-2</v>
      </c>
      <c r="J21" s="5">
        <v>3.1709353747629877E-2</v>
      </c>
      <c r="K21" s="4">
        <v>1.9495982802230936</v>
      </c>
      <c r="L21" s="5">
        <v>1.0435791385269515</v>
      </c>
      <c r="M21" s="3">
        <v>260.9923754762147</v>
      </c>
      <c r="N21" s="4">
        <v>14.31113057244797</v>
      </c>
      <c r="O21" s="4">
        <v>29.064036082343634</v>
      </c>
      <c r="P21" s="5">
        <v>3.8546639175630864</v>
      </c>
      <c r="Q21" s="4">
        <v>15.695102962453412</v>
      </c>
      <c r="R21" s="5">
        <v>3.3438352729713867</v>
      </c>
      <c r="S21" s="5">
        <v>0.95074058940654249</v>
      </c>
      <c r="T21" s="5">
        <v>3.5526194234351087</v>
      </c>
      <c r="U21" s="5">
        <v>0.53994254998611435</v>
      </c>
      <c r="V21" s="5">
        <v>3.3617931629338296</v>
      </c>
      <c r="W21" s="31">
        <v>0.70221632891676289</v>
      </c>
      <c r="X21" s="5">
        <v>1.9769995520049388</v>
      </c>
      <c r="Y21" s="31">
        <v>0.29908607988730296</v>
      </c>
      <c r="Z21" s="5">
        <v>1.9000970892991094</v>
      </c>
      <c r="AA21" s="31">
        <v>0.29200823944342758</v>
      </c>
      <c r="AB21" s="5">
        <v>3.0384650911223172</v>
      </c>
      <c r="AC21" s="5">
        <v>0.43222904872525025</v>
      </c>
      <c r="AD21" s="5">
        <v>0.15997342099184259</v>
      </c>
      <c r="AE21" s="4">
        <v>8.7870604346632497</v>
      </c>
      <c r="AF21" s="4">
        <v>4.4550272330443264</v>
      </c>
      <c r="AG21" s="4">
        <v>1.1102772269208736</v>
      </c>
      <c r="AH21" s="3">
        <v>4672.4530629999999</v>
      </c>
      <c r="AI21" s="3">
        <v>667.33836540000004</v>
      </c>
      <c r="AJ21" s="4">
        <v>24.435674976333196</v>
      </c>
      <c r="AK21" s="3">
        <v>4334.208087</v>
      </c>
      <c r="AL21" s="4">
        <v>189.04865442378932</v>
      </c>
      <c r="AM21" s="4">
        <v>122.05441114428712</v>
      </c>
      <c r="AN21" s="3">
        <v>924.92700549999995</v>
      </c>
      <c r="AO21" s="3">
        <v>33576.945019999999</v>
      </c>
      <c r="AP21" s="5">
        <f t="shared" si="0"/>
        <v>0.72315275423204917</v>
      </c>
      <c r="AQ21" s="5">
        <f t="shared" si="1"/>
        <v>4.8881407780187267</v>
      </c>
      <c r="AR21" s="5">
        <f t="shared" si="2"/>
        <v>0.11942832854759397</v>
      </c>
      <c r="AS21" s="5">
        <f>2*(22.9898*2+15.999)/22.9898*AH21/10^4</f>
        <v>2.5193094277501484</v>
      </c>
      <c r="AT21" s="5">
        <f>AI21/4364.2</f>
        <v>0.1529119576096421</v>
      </c>
      <c r="AU21" s="4">
        <v>24.301213524923426</v>
      </c>
      <c r="AV21" s="4">
        <v>23.06229364322251</v>
      </c>
      <c r="AW21" s="4">
        <v>61.829916858928769</v>
      </c>
      <c r="AX21" s="4">
        <v>64.479636757620582</v>
      </c>
      <c r="AY21" s="4">
        <v>16.645083841288809</v>
      </c>
      <c r="AZ21" s="31">
        <v>0.84084172815474612</v>
      </c>
      <c r="BA21" s="31">
        <f t="shared" si="10"/>
        <v>0.21304959138979032</v>
      </c>
      <c r="BB21" s="31">
        <f t="shared" si="11"/>
        <v>0.12461805883430643</v>
      </c>
      <c r="BC21">
        <f t="shared" si="12"/>
        <v>7.5317891138536144</v>
      </c>
      <c r="BD21">
        <v>117</v>
      </c>
      <c r="BE21">
        <v>8</v>
      </c>
      <c r="BF21">
        <v>116.8</v>
      </c>
      <c r="BG21">
        <v>6</v>
      </c>
    </row>
    <row r="22" spans="1:73" x14ac:dyDescent="0.25">
      <c r="A22" t="s">
        <v>344</v>
      </c>
      <c r="B22">
        <v>5</v>
      </c>
      <c r="C22" s="4">
        <v>78.544220049463135</v>
      </c>
      <c r="D22" s="32">
        <v>203.00354926654404</v>
      </c>
      <c r="E22" s="4">
        <v>29.754923880528601</v>
      </c>
      <c r="F22" s="32">
        <v>155.50347758652651</v>
      </c>
      <c r="G22" s="4">
        <v>6.0748608823641606</v>
      </c>
      <c r="H22" s="4">
        <v>1.0768008723784643</v>
      </c>
      <c r="I22" s="5">
        <v>7.216292200896593E-2</v>
      </c>
      <c r="J22" s="5">
        <v>4.0189498281584794E-2</v>
      </c>
      <c r="K22" s="4">
        <v>2.3296983696357532</v>
      </c>
      <c r="L22" s="5">
        <v>2.8591615534587498</v>
      </c>
      <c r="M22" s="3">
        <v>369.13948221385874</v>
      </c>
      <c r="N22" s="4">
        <v>16.627246908896399</v>
      </c>
      <c r="O22" s="4">
        <v>35.209263381688324</v>
      </c>
      <c r="P22" s="5">
        <v>4.6031714959138421</v>
      </c>
      <c r="Q22" s="4">
        <v>19.26069316117724</v>
      </c>
      <c r="R22" s="5">
        <v>4.3859741942479644</v>
      </c>
      <c r="S22" s="5">
        <v>1.0640311814021977</v>
      </c>
      <c r="T22" s="5">
        <v>4.7612787937814707</v>
      </c>
      <c r="U22" s="5">
        <v>0.75730728661614533</v>
      </c>
      <c r="V22" s="5">
        <v>4.8315095984637928</v>
      </c>
      <c r="W22" s="31">
        <v>1.0308449707368055</v>
      </c>
      <c r="X22" s="5">
        <v>2.9392865065215523</v>
      </c>
      <c r="Y22" s="31">
        <v>0.44967405122262744</v>
      </c>
      <c r="Z22" s="5">
        <v>2.8315355283564898</v>
      </c>
      <c r="AA22" s="31">
        <v>0.43442599990378428</v>
      </c>
      <c r="AB22" s="5">
        <v>4.2829053288551933</v>
      </c>
      <c r="AC22" s="5">
        <v>0.46727229976997514</v>
      </c>
      <c r="AD22" s="5">
        <v>0.30677176302175718</v>
      </c>
      <c r="AE22" s="4">
        <v>11.921083494281598</v>
      </c>
      <c r="AF22" s="4">
        <v>6.5063916273039872</v>
      </c>
      <c r="AG22" s="4">
        <v>1.7500523881585315</v>
      </c>
      <c r="AH22" s="3">
        <v>4765.0122899999997</v>
      </c>
      <c r="AI22" s="3">
        <v>825.10183400000005</v>
      </c>
      <c r="AJ22" s="4">
        <v>22.377023312062619</v>
      </c>
      <c r="AK22" s="3">
        <v>5414.2193379999999</v>
      </c>
      <c r="AL22" s="4">
        <v>223.7320310433021</v>
      </c>
      <c r="AM22" s="4">
        <v>16.946917937946864</v>
      </c>
      <c r="AN22" s="3">
        <v>919.46920039999998</v>
      </c>
      <c r="AO22" s="3">
        <v>36397.823750000003</v>
      </c>
      <c r="AP22" s="5">
        <f t="shared" si="0"/>
        <v>0.90335017324956646</v>
      </c>
      <c r="AQ22" s="5">
        <f t="shared" si="1"/>
        <v>5.2988050698935645</v>
      </c>
      <c r="AR22" s="5">
        <f t="shared" si="2"/>
        <v>0.11872360640546215</v>
      </c>
      <c r="AS22" s="5">
        <f>2*(22.9898*2+15.999)/22.9898*AH22/10^4</f>
        <v>2.5692158323864844</v>
      </c>
      <c r="AT22" s="5">
        <f>AI22/4364.2</f>
        <v>0.18906141652536548</v>
      </c>
      <c r="AU22" s="4">
        <v>21.454702138374628</v>
      </c>
      <c r="AV22" s="4">
        <v>15.238099715449545</v>
      </c>
      <c r="AW22" s="4">
        <v>33.058152877183424</v>
      </c>
      <c r="AX22" s="4">
        <v>78.204735995830887</v>
      </c>
      <c r="AY22" s="4">
        <v>16.12369157133249</v>
      </c>
      <c r="AZ22" s="31">
        <v>0.70975508731522452</v>
      </c>
      <c r="BA22" s="31">
        <f t="shared" si="10"/>
        <v>0.22771632139847078</v>
      </c>
      <c r="BB22" s="31">
        <f t="shared" si="11"/>
        <v>0.38691057537291834</v>
      </c>
      <c r="BC22">
        <f t="shared" si="12"/>
        <v>5.8721660888173153</v>
      </c>
      <c r="BD22">
        <v>171</v>
      </c>
      <c r="BE22">
        <v>18</v>
      </c>
      <c r="BF22">
        <v>164.9</v>
      </c>
      <c r="BG22">
        <v>5.8</v>
      </c>
    </row>
    <row r="23" spans="1:73" x14ac:dyDescent="0.25">
      <c r="A23" t="s">
        <v>345</v>
      </c>
      <c r="B23">
        <v>5</v>
      </c>
      <c r="C23" s="4">
        <v>64.537052603374846</v>
      </c>
      <c r="D23" s="32">
        <v>240.13923768588856</v>
      </c>
      <c r="E23" s="4">
        <v>26.946669400052038</v>
      </c>
      <c r="F23" s="32">
        <v>145.05427314614661</v>
      </c>
      <c r="G23" s="4">
        <v>6.1633693733795205</v>
      </c>
      <c r="H23" s="4">
        <v>0.57362466439374626</v>
      </c>
      <c r="I23" s="5">
        <v>6.7175401278816452E-2</v>
      </c>
      <c r="J23" s="5">
        <v>4.3938645007677551E-2</v>
      </c>
      <c r="K23" s="4">
        <v>2.1672701483978245</v>
      </c>
      <c r="L23" s="5">
        <v>2.0361119926390692</v>
      </c>
      <c r="M23" s="3">
        <v>351.9444299299596</v>
      </c>
      <c r="N23" s="4">
        <v>16.967352198166559</v>
      </c>
      <c r="O23" s="4">
        <v>37.31457935112779</v>
      </c>
      <c r="P23" s="5">
        <v>4.6197701482873521</v>
      </c>
      <c r="Q23" s="4">
        <v>19.018592565041352</v>
      </c>
      <c r="R23" s="5">
        <v>4.2327561311826436</v>
      </c>
      <c r="S23" s="5">
        <v>1.0611001684247379</v>
      </c>
      <c r="T23" s="5">
        <v>4.4960749127448443</v>
      </c>
      <c r="U23" s="5">
        <v>0.71124897773944928</v>
      </c>
      <c r="V23" s="5">
        <v>4.4564713901423616</v>
      </c>
      <c r="W23" s="31">
        <v>0.94576653693786994</v>
      </c>
      <c r="X23" s="5">
        <v>2.6677747228954281</v>
      </c>
      <c r="Y23" s="31">
        <v>0.40953026532314185</v>
      </c>
      <c r="Z23" s="5">
        <v>2.5645579488887038</v>
      </c>
      <c r="AA23" s="31">
        <v>0.3895555619261688</v>
      </c>
      <c r="AB23" s="5">
        <v>3.9456554811164266</v>
      </c>
      <c r="AC23" s="5">
        <v>0.47578610775343633</v>
      </c>
      <c r="AD23" s="5">
        <v>0.33227573820276374</v>
      </c>
      <c r="AE23" s="4">
        <v>11.016740542842562</v>
      </c>
      <c r="AF23" s="4">
        <v>6.2934650705347961</v>
      </c>
      <c r="AG23" s="4">
        <v>1.4329193229036863</v>
      </c>
      <c r="AH23" s="3">
        <v>4819.3467769999997</v>
      </c>
      <c r="AI23" s="3">
        <v>669.18402939999999</v>
      </c>
      <c r="AJ23" s="4">
        <v>25.735912894052284</v>
      </c>
      <c r="AK23" s="3">
        <v>5167.1395640000001</v>
      </c>
      <c r="AL23" s="4">
        <v>217.99765950664528</v>
      </c>
      <c r="AM23" s="4">
        <v>16.194196337327291</v>
      </c>
      <c r="AN23" s="3">
        <v>990.39040279999995</v>
      </c>
      <c r="AO23" s="3">
        <v>35012.15698</v>
      </c>
      <c r="AP23" s="5">
        <f t="shared" si="0"/>
        <v>0.86212547533553385</v>
      </c>
      <c r="AQ23" s="5">
        <f t="shared" si="1"/>
        <v>5.0970793250663329</v>
      </c>
      <c r="AR23" s="5">
        <f t="shared" si="2"/>
        <v>0.12788108652102961</v>
      </c>
      <c r="AS23" s="5">
        <f>2*(22.9898*2+15.999)/22.9898*AH23/10^4</f>
        <v>2.5985120893002307</v>
      </c>
      <c r="AT23" s="5">
        <f>AI23/4364.2</f>
        <v>0.1533348676504285</v>
      </c>
      <c r="AU23" s="4">
        <v>20.078376019625054</v>
      </c>
      <c r="AV23" s="4">
        <v>4.5578193531563604</v>
      </c>
      <c r="AW23" s="4">
        <v>17.451973362458865</v>
      </c>
      <c r="AX23" s="4">
        <v>76.823483158532937</v>
      </c>
      <c r="AY23" s="4">
        <v>17.673671205702814</v>
      </c>
      <c r="AZ23" s="31">
        <v>0.74144167189195043</v>
      </c>
      <c r="BA23" s="31">
        <f t="shared" si="10"/>
        <v>0.22255885217095403</v>
      </c>
      <c r="BB23" s="31">
        <f t="shared" si="11"/>
        <v>0.26874846953496129</v>
      </c>
      <c r="BC23">
        <f t="shared" si="12"/>
        <v>6.6160923388449842</v>
      </c>
      <c r="BD23">
        <v>28</v>
      </c>
      <c r="BE23">
        <v>5</v>
      </c>
      <c r="BF23">
        <v>28.3</v>
      </c>
      <c r="BG23">
        <v>5.0999999999999996</v>
      </c>
      <c r="BH23" s="33">
        <v>0.70571769437111265</v>
      </c>
      <c r="BI23" s="33">
        <v>1.1132094992079814E-5</v>
      </c>
      <c r="BJ23" s="33">
        <v>0.51267077657401117</v>
      </c>
      <c r="BK23" s="33">
        <v>1.7954574798264637E-5</v>
      </c>
      <c r="BL23" s="31">
        <v>18.840345453779971</v>
      </c>
      <c r="BM23" s="31">
        <v>1.7287270359302772E-3</v>
      </c>
      <c r="BN23" s="31">
        <v>15.633867782969249</v>
      </c>
      <c r="BO23" s="31">
        <v>2.3563837088380387E-3</v>
      </c>
      <c r="BP23" s="31">
        <v>38.761679393295559</v>
      </c>
      <c r="BQ23" s="31">
        <v>7.1057264231809457E-3</v>
      </c>
      <c r="BR23" s="34">
        <v>0.82981176192623396</v>
      </c>
      <c r="BS23" s="34">
        <v>6.5577346346460882E-5</v>
      </c>
      <c r="BT23" s="34">
        <v>2.0573756383986508</v>
      </c>
      <c r="BU23" s="34">
        <v>2.45422531836269E-4</v>
      </c>
    </row>
    <row r="24" spans="1:73" x14ac:dyDescent="0.25">
      <c r="A24" t="s">
        <v>346</v>
      </c>
      <c r="B24">
        <v>5</v>
      </c>
      <c r="C24" s="4">
        <v>53.726798443115577</v>
      </c>
      <c r="D24" s="32">
        <v>244.10239651512279</v>
      </c>
      <c r="E24" s="4">
        <v>20.546936128280208</v>
      </c>
      <c r="F24" s="32">
        <v>119.80895730440787</v>
      </c>
      <c r="G24" s="4">
        <v>4.9766784889956632</v>
      </c>
      <c r="H24" s="4">
        <v>0.56826638810742292</v>
      </c>
      <c r="I24" s="5">
        <v>5.0267461402481339E-2</v>
      </c>
      <c r="J24" s="5">
        <v>2.7033573532039046E-2</v>
      </c>
      <c r="K24" s="4">
        <v>1.4007530981562404</v>
      </c>
      <c r="L24" s="5">
        <v>1.3028191440772205</v>
      </c>
      <c r="M24" s="3">
        <v>376.28424093587233</v>
      </c>
      <c r="N24" s="4">
        <v>12.110052940962705</v>
      </c>
      <c r="O24" s="4">
        <v>25.251587320737492</v>
      </c>
      <c r="P24" s="5">
        <v>3.1954431573379884</v>
      </c>
      <c r="Q24" s="4">
        <v>13.053923412776841</v>
      </c>
      <c r="R24" s="5">
        <v>2.9418844016636077</v>
      </c>
      <c r="S24" s="5">
        <v>0.89678598501169016</v>
      </c>
      <c r="T24" s="5">
        <v>3.1529509738872741</v>
      </c>
      <c r="U24" s="5">
        <v>0.51840967879344879</v>
      </c>
      <c r="V24" s="5">
        <v>3.3330920234852539</v>
      </c>
      <c r="W24" s="31">
        <v>0.72153420382844879</v>
      </c>
      <c r="X24" s="5">
        <v>2.0595936395960246</v>
      </c>
      <c r="Y24" s="31">
        <v>0.32539603630251185</v>
      </c>
      <c r="Z24" s="5">
        <v>2.081620754476571</v>
      </c>
      <c r="AA24" s="31">
        <v>0.32643531593614472</v>
      </c>
      <c r="AB24" s="5">
        <v>3.389789997623434</v>
      </c>
      <c r="AC24" s="5">
        <v>0.4908744052012311</v>
      </c>
      <c r="AD24" s="5">
        <v>0.21046771959167646</v>
      </c>
      <c r="AE24" s="4">
        <v>8.3063204526024244</v>
      </c>
      <c r="AF24" s="4">
        <v>5.0465845788743939</v>
      </c>
      <c r="AG24" s="4">
        <v>1.4535190137933216</v>
      </c>
      <c r="AH24" s="3">
        <v>5806.3991859999996</v>
      </c>
      <c r="AI24" s="3">
        <v>627.05136809999999</v>
      </c>
      <c r="AJ24" s="4">
        <v>14.916190247040177</v>
      </c>
      <c r="AK24" s="3">
        <v>3735.4818190000001</v>
      </c>
      <c r="AL24" s="4">
        <v>136.10464916542847</v>
      </c>
      <c r="AM24" s="4">
        <v>13.981010118185301</v>
      </c>
      <c r="AN24" s="3">
        <v>733.16088000000002</v>
      </c>
      <c r="AO24" s="3">
        <v>26026.88566</v>
      </c>
      <c r="AP24" s="5">
        <f t="shared" si="0"/>
        <v>0.62325663917612351</v>
      </c>
      <c r="AQ24" s="5">
        <f t="shared" si="1"/>
        <v>3.7890010852296654</v>
      </c>
      <c r="AR24" s="5">
        <f t="shared" si="2"/>
        <v>9.4667122847764157E-2</v>
      </c>
      <c r="AS24" s="5">
        <f>2*(22.9898*2+15.999)/22.9898*AH24/10^4</f>
        <v>3.1307144263057496</v>
      </c>
      <c r="AT24" s="5">
        <f>AI24/4364.2</f>
        <v>0.1436807130974749</v>
      </c>
      <c r="AU24" s="4">
        <v>13.8285889005261</v>
      </c>
      <c r="AV24" s="4">
        <v>7.3146875999659455</v>
      </c>
      <c r="AW24" s="4">
        <v>30.490501143106322</v>
      </c>
      <c r="AX24" s="4">
        <v>60.520419413024591</v>
      </c>
      <c r="AY24" s="4">
        <v>16.039833047615236</v>
      </c>
      <c r="AZ24" s="31">
        <v>0.89756602020120146</v>
      </c>
      <c r="BA24" s="31">
        <f t="shared" si="10"/>
        <v>0.22536400043408922</v>
      </c>
      <c r="BB24" s="31">
        <f t="shared" si="11"/>
        <v>0.22009943044449815</v>
      </c>
      <c r="BC24">
        <f t="shared" si="12"/>
        <v>5.8176077053996362</v>
      </c>
      <c r="BD24">
        <v>203.5</v>
      </c>
      <c r="BE24">
        <v>3.5</v>
      </c>
      <c r="BF24">
        <v>205.1</v>
      </c>
      <c r="BG24">
        <v>6</v>
      </c>
      <c r="BH24" s="33">
        <v>0.70487048305089861</v>
      </c>
      <c r="BI24" s="33">
        <v>1.5245408245342114E-5</v>
      </c>
      <c r="BJ24" s="33">
        <v>0.51281808270040075</v>
      </c>
      <c r="BK24" s="33">
        <v>1.6914528925443518E-5</v>
      </c>
      <c r="BL24" s="31">
        <v>18.828407385261542</v>
      </c>
      <c r="BM24" s="31">
        <v>1.5092564274250023E-3</v>
      </c>
      <c r="BN24" s="31">
        <v>15.626682164268184</v>
      </c>
      <c r="BO24" s="31">
        <v>2.2047845158222465E-3</v>
      </c>
      <c r="BP24" s="31">
        <v>38.722581203672675</v>
      </c>
      <c r="BQ24" s="31">
        <v>6.6760955917817364E-3</v>
      </c>
      <c r="BR24" s="34">
        <v>0.82995626161292779</v>
      </c>
      <c r="BS24" s="34">
        <v>6.475793514914996E-5</v>
      </c>
      <c r="BT24" s="34">
        <v>2.0566035560973464</v>
      </c>
      <c r="BU24" s="34">
        <v>2.4016798117019547E-4</v>
      </c>
    </row>
    <row r="25" spans="1:73" x14ac:dyDescent="0.25">
      <c r="A25" t="s">
        <v>347</v>
      </c>
      <c r="B25">
        <v>8</v>
      </c>
      <c r="C25" s="4">
        <v>87.931820295553607</v>
      </c>
      <c r="D25" s="32">
        <v>244.48812603770941</v>
      </c>
      <c r="E25" s="4">
        <v>29.334365692958517</v>
      </c>
      <c r="F25" s="32">
        <v>219.69838710660875</v>
      </c>
      <c r="G25" s="4">
        <v>7.8921325447453619</v>
      </c>
      <c r="H25" s="4">
        <v>0.55235682783009166</v>
      </c>
      <c r="I25" s="5">
        <v>0.10565757854597509</v>
      </c>
      <c r="J25" s="5">
        <v>2.7693250433123109E-2</v>
      </c>
      <c r="K25" s="4">
        <v>1.4971023333485456</v>
      </c>
      <c r="L25" s="5">
        <v>2.0699755421218509</v>
      </c>
      <c r="M25" s="3">
        <v>467.74403412561054</v>
      </c>
      <c r="N25" s="4">
        <v>21.334040175548107</v>
      </c>
      <c r="O25" s="4">
        <v>46.773595276422789</v>
      </c>
      <c r="P25" s="5">
        <v>5.7070021893704084</v>
      </c>
      <c r="Q25" s="4">
        <v>22.825082865672943</v>
      </c>
      <c r="R25" s="5">
        <v>5.1614571341267483</v>
      </c>
      <c r="S25" s="5">
        <v>1.1690329811631668</v>
      </c>
      <c r="T25" s="5">
        <v>4.9248775976731602</v>
      </c>
      <c r="U25" s="5">
        <v>0.79279239106114818</v>
      </c>
      <c r="V25" s="5">
        <v>5.0229845211667312</v>
      </c>
      <c r="W25" s="31">
        <v>1.0481753660090716</v>
      </c>
      <c r="X25" s="5">
        <v>2.8857421652547357</v>
      </c>
      <c r="Y25" s="31">
        <v>0.4497131414685675</v>
      </c>
      <c r="Z25" s="5">
        <v>2.8383252172920925</v>
      </c>
      <c r="AA25" s="31">
        <v>0.43878228523835938</v>
      </c>
      <c r="AB25" s="5">
        <v>4.8402314170387006</v>
      </c>
      <c r="AC25" s="5">
        <v>0.67264275792916062</v>
      </c>
      <c r="AD25" s="5">
        <v>0.32581309512744894</v>
      </c>
      <c r="AE25" s="4">
        <v>9.7719292543213179</v>
      </c>
      <c r="AF25" s="4">
        <v>8.8109646037847451</v>
      </c>
      <c r="AG25" s="4">
        <v>2.1574364619650317</v>
      </c>
      <c r="AI25" s="3">
        <v>770.91411802980701</v>
      </c>
      <c r="AJ25" s="4">
        <v>16.353533126564656</v>
      </c>
      <c r="AK25" s="3">
        <v>4102.8943373911598</v>
      </c>
      <c r="AL25" s="4">
        <v>124.00187640833985</v>
      </c>
      <c r="AM25" s="4">
        <v>18.915000105911435</v>
      </c>
      <c r="AN25" s="3">
        <v>645.73801502946196</v>
      </c>
      <c r="AO25" s="3">
        <v>16590.773081551699</v>
      </c>
      <c r="AP25" s="5">
        <f t="shared" si="0"/>
        <v>0.68455858160265948</v>
      </c>
      <c r="AQ25" s="5">
        <f t="shared" si="1"/>
        <v>2.4152892525059224</v>
      </c>
      <c r="AR25" s="5">
        <f t="shared" si="2"/>
        <v>8.3378916775081413E-2</v>
      </c>
      <c r="AS25" s="5"/>
      <c r="AT25" s="5">
        <f t="shared" ref="AT25:AT34" si="13">AI25/4364.2</f>
        <v>0.17664500206906353</v>
      </c>
      <c r="AU25" s="4">
        <v>12.722450113353821</v>
      </c>
      <c r="AV25" s="4">
        <v>8.1324075773732414</v>
      </c>
      <c r="AW25" s="4">
        <v>25.783332213500351</v>
      </c>
      <c r="AX25" s="4">
        <v>64.639974516744374</v>
      </c>
      <c r="AY25" s="4">
        <v>18.135821878200044</v>
      </c>
      <c r="AZ25" s="31">
        <v>0.70679241774625734</v>
      </c>
      <c r="BA25" s="31">
        <f t="shared" si="10"/>
        <v>0.22613092642433108</v>
      </c>
      <c r="BB25" s="31">
        <f t="shared" si="11"/>
        <v>0.3596568132801311</v>
      </c>
      <c r="BC25">
        <f t="shared" si="12"/>
        <v>7.5164185011546607</v>
      </c>
      <c r="BD25">
        <v>30</v>
      </c>
      <c r="BE25">
        <v>6</v>
      </c>
      <c r="BF25">
        <v>30.1</v>
      </c>
      <c r="BG25">
        <v>6</v>
      </c>
    </row>
    <row r="26" spans="1:73" x14ac:dyDescent="0.25">
      <c r="A26" t="s">
        <v>348</v>
      </c>
      <c r="B26">
        <v>8</v>
      </c>
      <c r="C26" s="4">
        <v>97.790479969513243</v>
      </c>
      <c r="D26" s="32">
        <v>219.47588752279273</v>
      </c>
      <c r="E26" s="4">
        <v>30.301359600589056</v>
      </c>
      <c r="F26" s="32">
        <v>204.86333958181402</v>
      </c>
      <c r="G26" s="4">
        <v>7.1932233639877508</v>
      </c>
      <c r="H26" s="4">
        <v>0.66726459223492585</v>
      </c>
      <c r="I26" s="5">
        <v>0.1291025866412949</v>
      </c>
      <c r="J26" s="5">
        <v>3.8353973481597838E-2</v>
      </c>
      <c r="K26" s="4">
        <v>1.4443309944929978</v>
      </c>
      <c r="L26" s="5">
        <v>3.548063301445445</v>
      </c>
      <c r="M26" s="3">
        <v>434.20390781868656</v>
      </c>
      <c r="N26" s="4">
        <v>20.641651059687963</v>
      </c>
      <c r="O26" s="4">
        <v>46.066853212296905</v>
      </c>
      <c r="P26" s="5">
        <v>5.6307012375910457</v>
      </c>
      <c r="Q26" s="4">
        <v>22.756823532821439</v>
      </c>
      <c r="R26" s="5">
        <v>5.275433269026129</v>
      </c>
      <c r="S26" s="5">
        <v>1.0955611028232566</v>
      </c>
      <c r="T26" s="5">
        <v>5.0759324767348142</v>
      </c>
      <c r="U26" s="5">
        <v>0.81606454310941412</v>
      </c>
      <c r="V26" s="5">
        <v>5.1818907223341668</v>
      </c>
      <c r="W26" s="31">
        <v>1.0785118086801893</v>
      </c>
      <c r="X26" s="5">
        <v>3.0150716869174476</v>
      </c>
      <c r="Y26" s="31">
        <v>0.46429860733258854</v>
      </c>
      <c r="Z26" s="5">
        <v>2.9922155299228792</v>
      </c>
      <c r="AA26" s="31">
        <v>0.45068744251754561</v>
      </c>
      <c r="AB26" s="5">
        <v>4.503513269460556</v>
      </c>
      <c r="AC26" s="5">
        <v>0.58899787450353003</v>
      </c>
      <c r="AD26" s="5">
        <v>0.54720784423897306</v>
      </c>
      <c r="AE26" s="4">
        <v>15.004437405623566</v>
      </c>
      <c r="AF26" s="4">
        <v>8.5560299549873289</v>
      </c>
      <c r="AG26" s="4">
        <v>2.2483469572246388</v>
      </c>
      <c r="AI26" s="3">
        <v>579.66380501919605</v>
      </c>
      <c r="AJ26" s="4">
        <v>19.564755371232792</v>
      </c>
      <c r="AK26" s="3">
        <v>5087.94009520078</v>
      </c>
      <c r="AL26" s="4">
        <v>205.71022275994341</v>
      </c>
      <c r="AM26" s="4">
        <v>13.213321292539504</v>
      </c>
      <c r="AN26" s="3">
        <v>719.43711697430899</v>
      </c>
      <c r="AO26" s="3">
        <v>18480.995327907302</v>
      </c>
      <c r="AP26" s="5">
        <f t="shared" si="0"/>
        <v>0.8489112242321647</v>
      </c>
      <c r="AQ26" s="5">
        <f t="shared" si="1"/>
        <v>2.6904683206559703</v>
      </c>
      <c r="AR26" s="5">
        <f t="shared" si="2"/>
        <v>9.2895084546584336E-2</v>
      </c>
      <c r="AS26" s="5"/>
      <c r="AT26" s="5">
        <f t="shared" si="13"/>
        <v>0.13282246574840659</v>
      </c>
      <c r="AU26" s="4">
        <v>17.05412614447857</v>
      </c>
      <c r="AV26" s="4">
        <v>6.9574547607229258</v>
      </c>
      <c r="AW26" s="4">
        <v>16.815691596891121</v>
      </c>
      <c r="AX26" s="4">
        <v>75.215615440941619</v>
      </c>
      <c r="AY26" s="4">
        <v>17.521056061776747</v>
      </c>
      <c r="AZ26" s="31">
        <v>0.64535491286907254</v>
      </c>
      <c r="BA26" s="31">
        <f t="shared" si="10"/>
        <v>0.23181764631683066</v>
      </c>
      <c r="BB26" s="31">
        <f t="shared" si="11"/>
        <v>0.44556366110768147</v>
      </c>
      <c r="BC26">
        <f t="shared" si="12"/>
        <v>6.8984506140237754</v>
      </c>
      <c r="BD26">
        <v>140</v>
      </c>
      <c r="BE26">
        <v>10</v>
      </c>
      <c r="BH26" s="33">
        <v>0.70524268800854306</v>
      </c>
      <c r="BI26" s="33">
        <v>1.1070900216170092E-5</v>
      </c>
      <c r="BJ26" s="33">
        <v>0.51272537752266878</v>
      </c>
      <c r="BK26" s="33">
        <v>1.6957818656218032E-5</v>
      </c>
      <c r="BL26" s="31">
        <v>18.844847602652536</v>
      </c>
      <c r="BM26" s="31">
        <v>1.5212112664593474E-3</v>
      </c>
      <c r="BN26" s="31">
        <v>15.629017260220547</v>
      </c>
      <c r="BO26" s="31">
        <v>2.2051837450737331E-3</v>
      </c>
      <c r="BP26" s="31">
        <v>38.748119856867497</v>
      </c>
      <c r="BQ26" s="31">
        <v>6.6638130110915498E-3</v>
      </c>
      <c r="BR26" s="34">
        <v>0.82935612120967284</v>
      </c>
      <c r="BS26" s="34">
        <v>6.4668430843041648E-5</v>
      </c>
      <c r="BT26" s="34">
        <v>2.0561645839438234</v>
      </c>
      <c r="BU26" s="34">
        <v>2.3954411967351706E-4</v>
      </c>
    </row>
    <row r="27" spans="1:73" x14ac:dyDescent="0.25">
      <c r="A27" t="s">
        <v>349</v>
      </c>
      <c r="B27">
        <v>9</v>
      </c>
      <c r="C27" s="4">
        <v>62.184681807457871</v>
      </c>
      <c r="D27" s="32">
        <v>326.10528245651091</v>
      </c>
      <c r="E27" s="4">
        <v>22.563412940788609</v>
      </c>
      <c r="F27" s="32">
        <v>146.29300396043126</v>
      </c>
      <c r="G27" s="4">
        <v>5.390204485988682</v>
      </c>
      <c r="H27" s="4">
        <v>0.55543452505646518</v>
      </c>
      <c r="I27" s="5">
        <v>9.310715249483445E-2</v>
      </c>
      <c r="J27" s="5">
        <v>3.0726402820311655E-2</v>
      </c>
      <c r="K27" s="4">
        <v>0.82362925218646599</v>
      </c>
      <c r="L27" s="5">
        <v>1.789215885322945</v>
      </c>
      <c r="M27" s="3">
        <v>373.59306969828975</v>
      </c>
      <c r="N27" s="4">
        <v>15.205693904450596</v>
      </c>
      <c r="O27" s="4">
        <v>31.962008615340292</v>
      </c>
      <c r="P27" s="5">
        <v>4.3088689033517822</v>
      </c>
      <c r="Q27" s="4">
        <v>17.659346247004319</v>
      </c>
      <c r="R27" s="5">
        <v>4.1433679752467167</v>
      </c>
      <c r="S27" s="5">
        <v>1.0278190188516456</v>
      </c>
      <c r="T27" s="5">
        <v>3.9783904809103618</v>
      </c>
      <c r="U27" s="5">
        <v>0.64789512035554686</v>
      </c>
      <c r="V27" s="5">
        <v>4.0396712141307347</v>
      </c>
      <c r="W27" s="31">
        <v>0.84181694756258163</v>
      </c>
      <c r="X27" s="5">
        <v>2.3493411796171131</v>
      </c>
      <c r="Y27" s="31">
        <v>0.35975548925154044</v>
      </c>
      <c r="Z27" s="5">
        <v>2.337261816064355</v>
      </c>
      <c r="AA27" s="31">
        <v>0.34996532213402937</v>
      </c>
      <c r="AB27" s="5">
        <v>4.0764011223760646</v>
      </c>
      <c r="AC27" s="5">
        <v>0.60365514583840052</v>
      </c>
      <c r="AD27" s="5">
        <v>0.11917453331277184</v>
      </c>
      <c r="AE27" s="4">
        <v>8.3737233079937194</v>
      </c>
      <c r="AF27" s="4">
        <v>6.5821482836222547</v>
      </c>
      <c r="AG27" s="4">
        <v>1.597055531544133</v>
      </c>
      <c r="AI27" s="3">
        <v>624.75475162831901</v>
      </c>
      <c r="AJ27" s="4">
        <v>19.667520305866621</v>
      </c>
      <c r="AK27" s="3">
        <v>4110.393282776</v>
      </c>
      <c r="AL27" s="4">
        <v>195.04608121201659</v>
      </c>
      <c r="AM27" s="4">
        <v>92.542567866052366</v>
      </c>
      <c r="AN27" s="3">
        <v>726.14775671022801</v>
      </c>
      <c r="AO27" s="3">
        <v>20796.798452774699</v>
      </c>
      <c r="AP27" s="5">
        <f t="shared" si="0"/>
        <v>0.68580976357178269</v>
      </c>
      <c r="AQ27" s="5">
        <f t="shared" si="1"/>
        <v>3.0276035687193308</v>
      </c>
      <c r="AR27" s="5">
        <f t="shared" si="2"/>
        <v>9.3761575072193584E-2</v>
      </c>
      <c r="AS27" s="5"/>
      <c r="AT27" s="5">
        <f t="shared" si="13"/>
        <v>0.14315447312871066</v>
      </c>
      <c r="AU27" s="4">
        <v>19.984762037037662</v>
      </c>
      <c r="AV27" s="4">
        <v>26.074580470776652</v>
      </c>
      <c r="AW27" s="4">
        <v>35.022927879170609</v>
      </c>
      <c r="AX27" s="4">
        <v>73.383885648534189</v>
      </c>
      <c r="AY27" s="4">
        <v>17.716578242335501</v>
      </c>
      <c r="AZ27" s="31">
        <v>0.77167635758818187</v>
      </c>
      <c r="BA27" s="31">
        <f t="shared" si="10"/>
        <v>0.23462748378635964</v>
      </c>
      <c r="BB27" s="31">
        <f t="shared" si="11"/>
        <v>0.1906889742448461</v>
      </c>
      <c r="BC27">
        <f t="shared" si="12"/>
        <v>6.5057726096150441</v>
      </c>
      <c r="BD27">
        <v>87.5</v>
      </c>
      <c r="BE27">
        <v>8.5</v>
      </c>
    </row>
    <row r="28" spans="1:73" x14ac:dyDescent="0.25">
      <c r="A28" t="s">
        <v>350</v>
      </c>
      <c r="B28">
        <v>8</v>
      </c>
      <c r="C28" s="4">
        <v>89.723196671666145</v>
      </c>
      <c r="D28" s="32">
        <v>222.70466163728827</v>
      </c>
      <c r="E28" s="4">
        <v>29.602499378922932</v>
      </c>
      <c r="F28" s="32">
        <v>194.1135281259125</v>
      </c>
      <c r="G28" s="4">
        <v>7.2030471972982566</v>
      </c>
      <c r="H28" s="4">
        <v>0.80890776605382897</v>
      </c>
      <c r="I28" s="5">
        <v>0.10578236713919094</v>
      </c>
      <c r="J28" s="5">
        <v>3.6244164510988518E-2</v>
      </c>
      <c r="K28" s="4">
        <v>1.4494938053546191</v>
      </c>
      <c r="L28" s="5">
        <v>3.4586395631779996</v>
      </c>
      <c r="M28" s="3">
        <v>442.08005589310858</v>
      </c>
      <c r="N28" s="4">
        <v>19.042745080252246</v>
      </c>
      <c r="O28" s="4">
        <v>41.353861304896888</v>
      </c>
      <c r="P28" s="5">
        <v>5.1487648607216148</v>
      </c>
      <c r="Q28" s="4">
        <v>20.885244373308332</v>
      </c>
      <c r="R28" s="5">
        <v>4.8376771582716831</v>
      </c>
      <c r="S28" s="5">
        <v>1.1380707161540951</v>
      </c>
      <c r="T28" s="5">
        <v>4.6742922169210237</v>
      </c>
      <c r="U28" s="5">
        <v>0.77578645400038282</v>
      </c>
      <c r="V28" s="5">
        <v>4.9341708292484823</v>
      </c>
      <c r="W28" s="31">
        <v>1.0423670774831304</v>
      </c>
      <c r="X28" s="5">
        <v>2.9347559455279253</v>
      </c>
      <c r="Y28" s="31">
        <v>0.45096846924982348</v>
      </c>
      <c r="Z28" s="5">
        <v>2.9554392445254498</v>
      </c>
      <c r="AA28" s="31">
        <v>0.45116656878594574</v>
      </c>
      <c r="AB28" s="5">
        <v>4.4801618513138886</v>
      </c>
      <c r="AC28" s="5">
        <v>0.73552369737876011</v>
      </c>
      <c r="AD28" s="5">
        <v>0.35977086681718939</v>
      </c>
      <c r="AE28" s="4">
        <v>10.170834746294329</v>
      </c>
      <c r="AF28" s="4">
        <v>8.0294300573538084</v>
      </c>
      <c r="AG28" s="4">
        <v>2.0737125268631096</v>
      </c>
      <c r="AI28" s="3">
        <v>762.80423277471698</v>
      </c>
      <c r="AJ28" s="4">
        <v>19.846884224437343</v>
      </c>
      <c r="AK28" s="3">
        <v>4892.19677352499</v>
      </c>
      <c r="AL28" s="4">
        <v>187.04748479355655</v>
      </c>
      <c r="AM28" s="4">
        <v>12.451072952404489</v>
      </c>
      <c r="AN28" s="3">
        <v>850.56487077080897</v>
      </c>
      <c r="AO28" s="3">
        <v>22258.532293431501</v>
      </c>
      <c r="AP28" s="5">
        <f t="shared" si="0"/>
        <v>0.81625189654161179</v>
      </c>
      <c r="AQ28" s="5">
        <f t="shared" si="1"/>
        <v>3.2404031783582794</v>
      </c>
      <c r="AR28" s="5">
        <f t="shared" si="2"/>
        <v>0.10982654872591241</v>
      </c>
      <c r="AS28" s="5"/>
      <c r="AT28" s="5">
        <f t="shared" si="13"/>
        <v>0.17478672672533729</v>
      </c>
      <c r="AU28" s="4">
        <v>15.672478900548217</v>
      </c>
      <c r="AV28" s="4">
        <v>8.5633348747099092</v>
      </c>
      <c r="AW28" s="4">
        <v>20.797898389661576</v>
      </c>
      <c r="AX28" s="4">
        <v>75.263412494100095</v>
      </c>
      <c r="AY28" s="4">
        <v>18.178913181643516</v>
      </c>
      <c r="AZ28" s="31">
        <v>0.72952785498274064</v>
      </c>
      <c r="BA28" s="31">
        <f t="shared" si="10"/>
        <v>0.23163134085490089</v>
      </c>
      <c r="BB28" s="31">
        <f t="shared" si="11"/>
        <v>0.40287974222019363</v>
      </c>
      <c r="BC28">
        <f t="shared" si="12"/>
        <v>6.4432876147010454</v>
      </c>
      <c r="BD28">
        <v>70</v>
      </c>
      <c r="BE28">
        <v>9</v>
      </c>
      <c r="BF28">
        <v>68.3</v>
      </c>
      <c r="BG28">
        <v>15.4</v>
      </c>
      <c r="BH28" s="33">
        <v>0.70555932194809035</v>
      </c>
      <c r="BI28" s="33">
        <v>1.1076219017470062E-5</v>
      </c>
      <c r="BJ28" s="33">
        <v>0.51269621294082612</v>
      </c>
      <c r="BK28" s="33">
        <v>1.6910340702329429E-5</v>
      </c>
      <c r="BL28" s="31">
        <v>18.849624357288256</v>
      </c>
      <c r="BM28" s="31">
        <v>1.5429922661350807E-3</v>
      </c>
      <c r="BN28" s="31">
        <v>15.630797332881668</v>
      </c>
      <c r="BO28" s="31">
        <v>2.2174352860842607E-3</v>
      </c>
      <c r="BP28" s="31">
        <v>38.751342883298037</v>
      </c>
      <c r="BQ28" s="31">
        <v>6.6906698449155791E-3</v>
      </c>
      <c r="BR28" s="34">
        <v>0.82924038681580681</v>
      </c>
      <c r="BS28" s="34">
        <v>6.4669699979405372E-5</v>
      </c>
      <c r="BT28" s="34">
        <v>2.0558145096743377</v>
      </c>
      <c r="BU28" s="34">
        <v>2.3957233115197275E-4</v>
      </c>
    </row>
    <row r="29" spans="1:73" x14ac:dyDescent="0.25">
      <c r="A29" t="s">
        <v>351</v>
      </c>
      <c r="B29">
        <v>8</v>
      </c>
      <c r="C29" s="4">
        <v>83.225028281487482</v>
      </c>
      <c r="D29" s="32">
        <v>177.03420659071338</v>
      </c>
      <c r="E29" s="4">
        <v>25.785625522949356</v>
      </c>
      <c r="F29" s="32">
        <v>175.2391039617963</v>
      </c>
      <c r="G29" s="4">
        <v>6.5763167360977182</v>
      </c>
      <c r="H29" s="4">
        <v>0.73833679859308909</v>
      </c>
      <c r="I29" s="5">
        <v>9.0357671749862811E-2</v>
      </c>
      <c r="J29" s="5">
        <v>2.6065330562585833E-2</v>
      </c>
      <c r="K29" s="4">
        <v>1.266471729331397</v>
      </c>
      <c r="L29" s="5">
        <v>2.5682689245925761</v>
      </c>
      <c r="M29" s="3">
        <v>408.10784510270679</v>
      </c>
      <c r="N29" s="4">
        <v>19.101409980717538</v>
      </c>
      <c r="O29" s="4">
        <v>33.821407014774628</v>
      </c>
      <c r="P29" s="5">
        <v>4.7876233313171657</v>
      </c>
      <c r="Q29" s="4">
        <v>19.1717415965648</v>
      </c>
      <c r="R29" s="5">
        <v>4.2671575352225952</v>
      </c>
      <c r="S29" s="5">
        <v>0.86616041605466576</v>
      </c>
      <c r="T29" s="5">
        <v>4.1211311585379935</v>
      </c>
      <c r="U29" s="5">
        <v>0.67151492416864411</v>
      </c>
      <c r="V29" s="5">
        <v>4.2811122752289252</v>
      </c>
      <c r="W29" s="31">
        <v>0.90626974288758744</v>
      </c>
      <c r="X29" s="5">
        <v>2.5259357424201059</v>
      </c>
      <c r="Y29" s="31">
        <v>0.39070974343817239</v>
      </c>
      <c r="Z29" s="5">
        <v>2.5246664929915066</v>
      </c>
      <c r="AA29" s="31">
        <v>0.38657564433985458</v>
      </c>
      <c r="AB29" s="5">
        <v>4.037808509774532</v>
      </c>
      <c r="AC29" s="5">
        <v>0.58542779738850004</v>
      </c>
      <c r="AD29" s="5">
        <v>0.31300443621099788</v>
      </c>
      <c r="AE29" s="4">
        <v>12.157862488671157</v>
      </c>
      <c r="AF29" s="4">
        <v>8.0096468013334139</v>
      </c>
      <c r="AG29" s="4">
        <v>2.2067635606450229</v>
      </c>
      <c r="AI29" s="3">
        <v>529.32822210181496</v>
      </c>
      <c r="AJ29" s="4">
        <v>19.261217028495082</v>
      </c>
      <c r="AK29" s="3">
        <v>4125.4037416132296</v>
      </c>
      <c r="AL29" s="4">
        <v>186.68907477415723</v>
      </c>
      <c r="AM29" s="4">
        <v>15.167505745707233</v>
      </c>
      <c r="AN29" s="3">
        <v>732.45044827667903</v>
      </c>
      <c r="AO29" s="3">
        <v>22961.7965698355</v>
      </c>
      <c r="AP29" s="5">
        <f t="shared" si="0"/>
        <v>0.68831422446349377</v>
      </c>
      <c r="AQ29" s="5">
        <f t="shared" si="1"/>
        <v>3.3427845827762983</v>
      </c>
      <c r="AR29" s="5">
        <f t="shared" si="2"/>
        <v>9.457539055671968E-2</v>
      </c>
      <c r="AS29" s="5"/>
      <c r="AT29" s="5">
        <f t="shared" si="13"/>
        <v>0.12128871777228702</v>
      </c>
      <c r="AU29" s="4">
        <v>16.666705942295334</v>
      </c>
      <c r="AV29" s="4">
        <v>6.8144607402194284</v>
      </c>
      <c r="AW29" s="4">
        <v>21.580136333016725</v>
      </c>
      <c r="AX29" s="4">
        <v>66.624076569105895</v>
      </c>
      <c r="AY29" s="4">
        <v>15.992088910314475</v>
      </c>
      <c r="AZ29" s="31">
        <v>0.62960733205078345</v>
      </c>
      <c r="BA29" s="31">
        <f t="shared" si="10"/>
        <v>0.22257537291172264</v>
      </c>
      <c r="BB29" s="31">
        <f t="shared" si="11"/>
        <v>0.4701070481474578</v>
      </c>
      <c r="BC29">
        <f t="shared" si="12"/>
        <v>7.5659141647988744</v>
      </c>
      <c r="BD29">
        <v>124</v>
      </c>
      <c r="BE29">
        <v>5</v>
      </c>
      <c r="BF29">
        <v>124.4</v>
      </c>
      <c r="BG29">
        <v>4.8</v>
      </c>
    </row>
    <row r="30" spans="1:73" x14ac:dyDescent="0.25">
      <c r="A30" t="s">
        <v>352</v>
      </c>
      <c r="B30">
        <v>8</v>
      </c>
      <c r="C30" s="4">
        <v>113.90156478702087</v>
      </c>
      <c r="D30" s="32">
        <v>159.07112964545473</v>
      </c>
      <c r="E30" s="4">
        <v>22.675093604378173</v>
      </c>
      <c r="F30" s="32">
        <v>217.91401320317786</v>
      </c>
      <c r="G30" s="4">
        <v>7.6561369420375893</v>
      </c>
      <c r="H30" s="4">
        <v>0.76697196431381665</v>
      </c>
      <c r="I30" s="5">
        <v>0.10154862220363786</v>
      </c>
      <c r="J30" s="5">
        <v>3.4937643690465654E-2</v>
      </c>
      <c r="K30" s="4">
        <v>1.9089559274799941</v>
      </c>
      <c r="L30" s="5">
        <v>3.1758992844605465</v>
      </c>
      <c r="M30" s="3">
        <v>523.89206369620774</v>
      </c>
      <c r="N30" s="4">
        <v>13.286193994737056</v>
      </c>
      <c r="O30" s="4">
        <v>29.748260181142317</v>
      </c>
      <c r="P30" s="5">
        <v>3.7075820229294072</v>
      </c>
      <c r="Q30" s="4">
        <v>15.312587008129311</v>
      </c>
      <c r="R30" s="5">
        <v>3.7232099682043396</v>
      </c>
      <c r="S30" s="5">
        <v>0.95495881904461033</v>
      </c>
      <c r="T30" s="5">
        <v>3.4982105284099694</v>
      </c>
      <c r="U30" s="5">
        <v>0.60463204918788793</v>
      </c>
      <c r="V30" s="5">
        <v>3.8803448926343216</v>
      </c>
      <c r="W30" s="31">
        <v>0.82908056004984421</v>
      </c>
      <c r="X30" s="5">
        <v>2.3611102148997225</v>
      </c>
      <c r="Y30" s="31">
        <v>0.37166204253407981</v>
      </c>
      <c r="Z30" s="5">
        <v>2.4735225394070879</v>
      </c>
      <c r="AA30" s="31">
        <v>0.37855898269847199</v>
      </c>
      <c r="AB30" s="5">
        <v>4.8394691107394046</v>
      </c>
      <c r="AC30" s="5">
        <v>0.61701705201011792</v>
      </c>
      <c r="AD30" s="5">
        <v>0.62103383605902485</v>
      </c>
      <c r="AE30" s="4">
        <v>13.322977868606262</v>
      </c>
      <c r="AF30" s="4">
        <v>9.6937226411946451</v>
      </c>
      <c r="AG30" s="4">
        <v>2.8806124131142687</v>
      </c>
      <c r="AI30" s="3">
        <v>623.88118422879995</v>
      </c>
      <c r="AJ30" s="4">
        <v>10.80256095911629</v>
      </c>
      <c r="AK30" s="3">
        <v>3781.4433979280502</v>
      </c>
      <c r="AL30" s="4">
        <v>109.49645517860544</v>
      </c>
      <c r="AM30" s="4">
        <v>14.583081633187593</v>
      </c>
      <c r="AN30" s="3">
        <v>377.4212055909</v>
      </c>
      <c r="AO30" s="3">
        <v>12933.3996645722</v>
      </c>
      <c r="AP30" s="5">
        <f t="shared" si="0"/>
        <v>0.63092522400719431</v>
      </c>
      <c r="AQ30" s="5">
        <f t="shared" si="1"/>
        <v>1.8828478368461492</v>
      </c>
      <c r="AR30" s="5">
        <f t="shared" si="2"/>
        <v>4.8733341630318547E-2</v>
      </c>
      <c r="AS30" s="5"/>
      <c r="AT30" s="5">
        <f t="shared" si="13"/>
        <v>0.14295430645451629</v>
      </c>
      <c r="AU30" s="4">
        <v>6.9978624670626113</v>
      </c>
      <c r="AV30" s="4">
        <v>6.5571939448722487</v>
      </c>
      <c r="AW30" s="4">
        <v>26.172058706132088</v>
      </c>
      <c r="AX30" s="4">
        <v>52.715563635021972</v>
      </c>
      <c r="AY30" s="4">
        <v>15.742921290305151</v>
      </c>
      <c r="AZ30" s="31">
        <v>0.80658828363406165</v>
      </c>
      <c r="BA30" s="31">
        <f t="shared" si="10"/>
        <v>0.24314702448565495</v>
      </c>
      <c r="BB30" s="31">
        <f t="shared" si="11"/>
        <v>0.71604171694065466</v>
      </c>
      <c r="BC30">
        <f t="shared" si="12"/>
        <v>5.3713656467920456</v>
      </c>
      <c r="BD30">
        <v>171</v>
      </c>
      <c r="BE30">
        <v>18</v>
      </c>
      <c r="BF30">
        <v>151.80000000000001</v>
      </c>
      <c r="BG30">
        <v>4</v>
      </c>
      <c r="BH30" s="33">
        <v>0.70538078232595014</v>
      </c>
      <c r="BI30" s="33">
        <v>1.0929785866370244E-5</v>
      </c>
      <c r="BJ30" s="33">
        <v>0.51274350153707171</v>
      </c>
      <c r="BK30" s="33">
        <v>1.6810262799061758E-5</v>
      </c>
      <c r="BL30" s="31">
        <v>18.839428424509773</v>
      </c>
      <c r="BM30" s="31">
        <v>1.4657882530823051E-3</v>
      </c>
      <c r="BN30" s="31">
        <v>15.630014485168347</v>
      </c>
      <c r="BO30" s="31">
        <v>2.18257055561012E-3</v>
      </c>
      <c r="BP30" s="31">
        <v>38.743180833114224</v>
      </c>
      <c r="BQ30" s="31">
        <v>6.6251109698432058E-3</v>
      </c>
      <c r="BR30" s="34">
        <v>0.82964761933228426</v>
      </c>
      <c r="BS30" s="34">
        <v>6.4662227050832778E-5</v>
      </c>
      <c r="BT30" s="34">
        <v>2.0564938773484629</v>
      </c>
      <c r="BU30" s="34">
        <v>2.3995617787770014E-4</v>
      </c>
    </row>
    <row r="31" spans="1:73" x14ac:dyDescent="0.25">
      <c r="A31" t="s">
        <v>353</v>
      </c>
      <c r="B31">
        <v>10</v>
      </c>
      <c r="C31" s="4">
        <v>84.434629082939821</v>
      </c>
      <c r="D31" s="32">
        <v>172.2369150610696</v>
      </c>
      <c r="E31" s="4">
        <v>38.349542038460861</v>
      </c>
      <c r="F31" s="32">
        <v>183.24322939747503</v>
      </c>
      <c r="G31" s="4">
        <v>6.6413320762231089</v>
      </c>
      <c r="H31" s="4">
        <v>1.0825601823053965</v>
      </c>
      <c r="I31" s="5">
        <v>0.12278267506017643</v>
      </c>
      <c r="J31" s="5">
        <v>3.4012634864145359E-2</v>
      </c>
      <c r="K31" s="4">
        <v>1.216571048867924</v>
      </c>
      <c r="L31" s="5">
        <v>2.5914863925287954</v>
      </c>
      <c r="M31" s="3">
        <v>392.15548967248174</v>
      </c>
      <c r="N31" s="4">
        <v>19.626261645913647</v>
      </c>
      <c r="O31" s="4">
        <v>46.476631430390846</v>
      </c>
      <c r="P31" s="5">
        <v>5.9580160625897243</v>
      </c>
      <c r="Q31" s="4">
        <v>25.575480994065611</v>
      </c>
      <c r="R31" s="5">
        <v>6.3229848626492942</v>
      </c>
      <c r="S31" s="5">
        <v>1.333459278119979</v>
      </c>
      <c r="T31" s="5">
        <v>6.2265137126141585</v>
      </c>
      <c r="U31" s="5">
        <v>1.0686435413418907</v>
      </c>
      <c r="V31" s="5">
        <v>6.7026004169751525</v>
      </c>
      <c r="W31" s="31">
        <v>1.3832006589751398</v>
      </c>
      <c r="X31" s="5">
        <v>3.8092971417316095</v>
      </c>
      <c r="Y31" s="31">
        <v>0.59122387583042213</v>
      </c>
      <c r="Z31" s="5">
        <v>3.8878512129377127</v>
      </c>
      <c r="AA31" s="31">
        <v>0.57745557277650805</v>
      </c>
      <c r="AB31" s="5">
        <v>4.6928396450485268</v>
      </c>
      <c r="AC31" s="5">
        <v>0.9391372573985266</v>
      </c>
      <c r="AD31" s="5">
        <v>0.36233882208591206</v>
      </c>
      <c r="AE31" s="4">
        <v>9.1706226233947508</v>
      </c>
      <c r="AF31" s="4">
        <v>7.431635486503029</v>
      </c>
      <c r="AG31" s="4">
        <v>2.0533019394117589</v>
      </c>
      <c r="AI31" s="3">
        <v>750.36356568512304</v>
      </c>
      <c r="AJ31" s="4">
        <v>17.281026070408842</v>
      </c>
      <c r="AK31" s="3">
        <v>4899.2868817345898</v>
      </c>
      <c r="AL31" s="4">
        <v>193.28314817268529</v>
      </c>
      <c r="AM31" s="4">
        <v>11.237373222092891</v>
      </c>
      <c r="AN31" s="3">
        <v>641.36452283753295</v>
      </c>
      <c r="AO31" s="3">
        <v>22995.9493851347</v>
      </c>
      <c r="AP31" s="5">
        <f t="shared" si="0"/>
        <v>0.81743486495859985</v>
      </c>
      <c r="AQ31" s="5">
        <f t="shared" si="1"/>
        <v>3.3477565589060125</v>
      </c>
      <c r="AR31" s="5">
        <f t="shared" si="2"/>
        <v>8.2814203171421769E-2</v>
      </c>
      <c r="AS31" s="5"/>
      <c r="AT31" s="5">
        <f t="shared" si="13"/>
        <v>0.17193610872213075</v>
      </c>
      <c r="AU31" s="4">
        <v>26.59235092322858</v>
      </c>
      <c r="AV31" s="4">
        <v>10.72195957180408</v>
      </c>
      <c r="AW31" s="4">
        <v>41.905571063168054</v>
      </c>
      <c r="AX31" s="4">
        <v>126.6561628883786</v>
      </c>
      <c r="AY31" s="4">
        <v>16.748368128221014</v>
      </c>
      <c r="AZ31" s="31">
        <v>0.64780636833079996</v>
      </c>
      <c r="BA31" s="31">
        <f t="shared" si="10"/>
        <v>0.24722838503473085</v>
      </c>
      <c r="BB31" s="31">
        <f t="shared" si="11"/>
        <v>0.49022376563701259</v>
      </c>
      <c r="BC31">
        <f t="shared" si="12"/>
        <v>5.0480999840227376</v>
      </c>
      <c r="BD31">
        <v>171</v>
      </c>
      <c r="BE31">
        <v>18</v>
      </c>
      <c r="BF31">
        <v>185.5</v>
      </c>
      <c r="BG31">
        <v>22.4</v>
      </c>
    </row>
    <row r="32" spans="1:73" x14ac:dyDescent="0.25">
      <c r="A32" t="s">
        <v>354</v>
      </c>
      <c r="B32">
        <v>8</v>
      </c>
      <c r="C32" s="4">
        <v>83.490156606789185</v>
      </c>
      <c r="D32" s="32">
        <v>246.8312782254354</v>
      </c>
      <c r="E32" s="4">
        <v>23.33244112047441</v>
      </c>
      <c r="F32" s="32">
        <v>182.89158089001756</v>
      </c>
      <c r="G32" s="4">
        <v>6.8948469454863579</v>
      </c>
      <c r="H32" s="4">
        <v>0.79973267770999135</v>
      </c>
      <c r="I32" s="5">
        <v>0.10311662928517235</v>
      </c>
      <c r="J32" s="5">
        <v>3.5011075554699365E-2</v>
      </c>
      <c r="K32" s="4">
        <v>1.272868296683664</v>
      </c>
      <c r="L32" s="5">
        <v>3.9105617487398567</v>
      </c>
      <c r="M32" s="3">
        <v>451.51875697217088</v>
      </c>
      <c r="N32" s="4">
        <v>16.975674654180491</v>
      </c>
      <c r="O32" s="4">
        <v>36.867609844285269</v>
      </c>
      <c r="P32" s="5">
        <v>4.4790250874157982</v>
      </c>
      <c r="Q32" s="4">
        <v>17.858271907267806</v>
      </c>
      <c r="R32" s="5">
        <v>4.1234610807510954</v>
      </c>
      <c r="S32" s="5">
        <v>1.0635332825402359</v>
      </c>
      <c r="T32" s="5">
        <v>3.9414382101663326</v>
      </c>
      <c r="U32" s="5">
        <v>0.65077526234642757</v>
      </c>
      <c r="V32" s="5">
        <v>4.0996088800256754</v>
      </c>
      <c r="W32" s="31">
        <v>0.86884678327402043</v>
      </c>
      <c r="X32" s="5">
        <v>2.4436261865483955</v>
      </c>
      <c r="Y32" s="31">
        <v>0.38525020745248817</v>
      </c>
      <c r="Z32" s="5">
        <v>2.5105303483126598</v>
      </c>
      <c r="AA32" s="31">
        <v>0.38511250960719712</v>
      </c>
      <c r="AB32" s="5">
        <v>4.0052056713639672</v>
      </c>
      <c r="AC32" s="5">
        <v>0.53756665280058924</v>
      </c>
      <c r="AD32" s="5">
        <v>0.37800303334064866</v>
      </c>
      <c r="AE32" s="4">
        <v>9.821654051356127</v>
      </c>
      <c r="AF32" s="4">
        <v>7.5254688459688142</v>
      </c>
      <c r="AG32" s="4">
        <v>2.0717913889131965</v>
      </c>
      <c r="AI32" s="3">
        <v>657.22643252991395</v>
      </c>
      <c r="AJ32" s="4">
        <v>16.791507115833848</v>
      </c>
      <c r="AK32" s="3">
        <v>4360.58718359877</v>
      </c>
      <c r="AL32" s="4">
        <v>153.23165125014157</v>
      </c>
      <c r="AM32" s="4">
        <v>4.364659557802379</v>
      </c>
      <c r="AN32" s="3">
        <v>742.818084805176</v>
      </c>
      <c r="AO32" s="3">
        <v>22751.989027891101</v>
      </c>
      <c r="AP32" s="5">
        <f t="shared" si="0"/>
        <v>0.72755404645813559</v>
      </c>
      <c r="AQ32" s="5">
        <f t="shared" si="1"/>
        <v>3.3122407438206283</v>
      </c>
      <c r="AR32" s="5">
        <f t="shared" si="2"/>
        <v>9.5914079441598799E-2</v>
      </c>
      <c r="AS32" s="5"/>
      <c r="AT32" s="5">
        <f t="shared" si="13"/>
        <v>0.1505949389418253</v>
      </c>
      <c r="AU32" s="4">
        <v>13.641010731820566</v>
      </c>
      <c r="AV32" s="4">
        <v>47.151097840265251</v>
      </c>
      <c r="AW32" s="4">
        <v>8.1474679425822956</v>
      </c>
      <c r="AX32" s="4">
        <v>66.462656230087021</v>
      </c>
      <c r="AY32" s="4">
        <v>18.024746673046884</v>
      </c>
      <c r="AZ32" s="31">
        <v>0.80415871931884253</v>
      </c>
      <c r="BA32" s="31">
        <f t="shared" si="10"/>
        <v>0.23089922150154768</v>
      </c>
      <c r="BB32" s="31">
        <f t="shared" si="11"/>
        <v>0.3382478801188889</v>
      </c>
      <c r="BC32">
        <f t="shared" si="12"/>
        <v>6.7617882674033112</v>
      </c>
      <c r="BD32">
        <v>151</v>
      </c>
      <c r="BE32">
        <v>1</v>
      </c>
      <c r="BF32">
        <v>147.30000000000001</v>
      </c>
      <c r="BG32">
        <v>7.4</v>
      </c>
    </row>
    <row r="33" spans="1:73" x14ac:dyDescent="0.25">
      <c r="A33" t="s">
        <v>355</v>
      </c>
      <c r="B33">
        <v>10</v>
      </c>
      <c r="C33" s="4">
        <v>78.158010133905663</v>
      </c>
      <c r="D33" s="32">
        <v>230.23617610101741</v>
      </c>
      <c r="E33" s="4">
        <v>26.080315260397498</v>
      </c>
      <c r="F33" s="32">
        <v>176.33041810942905</v>
      </c>
      <c r="G33" s="4">
        <v>6.5960474299846465</v>
      </c>
      <c r="H33" s="4">
        <v>0.61981439205232769</v>
      </c>
      <c r="I33" s="5">
        <v>0.10170567508457347</v>
      </c>
      <c r="J33" s="5">
        <v>4.2402302230655303E-2</v>
      </c>
      <c r="K33" s="4">
        <v>1.5913727884681534</v>
      </c>
      <c r="L33" s="5">
        <v>2.3055799855817107</v>
      </c>
      <c r="M33" s="3">
        <v>384.26407485798421</v>
      </c>
      <c r="N33" s="4">
        <v>16.154643259111452</v>
      </c>
      <c r="O33" s="4">
        <v>35.422266866318189</v>
      </c>
      <c r="P33" s="5">
        <v>4.4071773392211639</v>
      </c>
      <c r="Q33" s="4">
        <v>17.8440426478567</v>
      </c>
      <c r="R33" s="5">
        <v>4.1984902205577823</v>
      </c>
      <c r="S33" s="5">
        <v>0.99240488432787421</v>
      </c>
      <c r="T33" s="5">
        <v>4.087025526992119</v>
      </c>
      <c r="U33" s="5">
        <v>0.69184895955463266</v>
      </c>
      <c r="V33" s="5">
        <v>4.4173570439079715</v>
      </c>
      <c r="W33" s="31">
        <v>0.94030613652674799</v>
      </c>
      <c r="X33" s="5">
        <v>2.6306731425756618</v>
      </c>
      <c r="Y33" s="31">
        <v>0.41619927246024169</v>
      </c>
      <c r="Z33" s="5">
        <v>2.6849000016728533</v>
      </c>
      <c r="AA33" s="31">
        <v>0.39967138880883513</v>
      </c>
      <c r="AB33" s="5">
        <v>3.9130326791108301</v>
      </c>
      <c r="AC33" s="5">
        <v>2.346981701475765</v>
      </c>
      <c r="AD33" s="5">
        <v>0.32848610696996977</v>
      </c>
      <c r="AE33" s="4">
        <v>11.789040687398215</v>
      </c>
      <c r="AF33" s="4">
        <v>6.8484622711587582</v>
      </c>
      <c r="AG33" s="4">
        <v>1.7826331534572932</v>
      </c>
      <c r="AI33" s="3">
        <v>633.85119976494502</v>
      </c>
      <c r="AJ33" s="4">
        <v>21.909053936893248</v>
      </c>
      <c r="AK33" s="3">
        <v>4536.5513815273998</v>
      </c>
      <c r="AL33" s="4">
        <v>189.28288275426729</v>
      </c>
      <c r="AM33" s="4">
        <v>89.663029090319739</v>
      </c>
      <c r="AN33" s="3">
        <v>885.23588570110201</v>
      </c>
      <c r="AO33" s="3">
        <v>26608.1749476037</v>
      </c>
      <c r="AP33" s="5">
        <f t="shared" si="0"/>
        <v>0.75691327237070594</v>
      </c>
      <c r="AQ33" s="5">
        <f t="shared" si="1"/>
        <v>3.8736253376406165</v>
      </c>
      <c r="AR33" s="5">
        <f t="shared" si="2"/>
        <v>0.11430333590755076</v>
      </c>
      <c r="AS33" s="5"/>
      <c r="AT33" s="5">
        <f t="shared" si="13"/>
        <v>0.14523880660028071</v>
      </c>
      <c r="AU33" s="4">
        <v>20.816857988654188</v>
      </c>
      <c r="AV33" s="4">
        <v>27.863728377195315</v>
      </c>
      <c r="AW33" s="4">
        <v>46.840997876940165</v>
      </c>
      <c r="AX33" s="4">
        <v>76.470079700533617</v>
      </c>
      <c r="AY33" s="4">
        <v>17.977502631203492</v>
      </c>
      <c r="AZ33" s="31">
        <v>0.73027703906867236</v>
      </c>
      <c r="BA33" s="31">
        <f t="shared" si="10"/>
        <v>0.23528806243141742</v>
      </c>
      <c r="BB33" s="31">
        <f t="shared" si="11"/>
        <v>0.33946885088820011</v>
      </c>
      <c r="BC33">
        <f t="shared" si="12"/>
        <v>6.0168509996819779</v>
      </c>
      <c r="BD33">
        <v>116</v>
      </c>
      <c r="BE33">
        <v>14</v>
      </c>
      <c r="BF33">
        <v>121.1</v>
      </c>
      <c r="BG33">
        <v>12.2</v>
      </c>
    </row>
    <row r="34" spans="1:73" x14ac:dyDescent="0.25">
      <c r="A34" t="s">
        <v>356</v>
      </c>
      <c r="B34">
        <v>8</v>
      </c>
      <c r="C34" s="4">
        <v>53.323569511261191</v>
      </c>
      <c r="D34" s="32">
        <v>231.37740714988669</v>
      </c>
      <c r="E34" s="4">
        <v>23.159757345721736</v>
      </c>
      <c r="F34" s="32">
        <v>136.86357985095444</v>
      </c>
      <c r="G34" s="4">
        <v>4.9114276121321758</v>
      </c>
      <c r="H34" s="4">
        <v>0.27872636113213717</v>
      </c>
      <c r="I34" s="5">
        <v>8.2451363368741343E-2</v>
      </c>
      <c r="J34" s="5">
        <v>2.6692062230434067E-2</v>
      </c>
      <c r="K34" s="4">
        <v>0.77721519905418024</v>
      </c>
      <c r="L34" s="5">
        <v>1.0850620511138889</v>
      </c>
      <c r="M34" s="3">
        <v>381.23111671663196</v>
      </c>
      <c r="N34" s="4">
        <v>14.101113895207261</v>
      </c>
      <c r="O34" s="4">
        <v>28.971709270486748</v>
      </c>
      <c r="P34" s="5">
        <v>3.7482614621262114</v>
      </c>
      <c r="Q34" s="4">
        <v>15.513435584111589</v>
      </c>
      <c r="R34" s="5">
        <v>3.5956263951512293</v>
      </c>
      <c r="S34" s="5">
        <v>0.9615949278857383</v>
      </c>
      <c r="T34" s="5">
        <v>3.5984260734757152</v>
      </c>
      <c r="U34" s="5">
        <v>0.6072217432375514</v>
      </c>
      <c r="V34" s="5">
        <v>3.8731061775523119</v>
      </c>
      <c r="W34" s="31">
        <v>0.82976680967128191</v>
      </c>
      <c r="X34" s="5">
        <v>2.350378435804684</v>
      </c>
      <c r="Y34" s="31">
        <v>0.36592630068638532</v>
      </c>
      <c r="Z34" s="5">
        <v>2.377542832976058</v>
      </c>
      <c r="AA34" s="31">
        <v>0.36773709786968456</v>
      </c>
      <c r="AB34" s="5">
        <v>2.9955171705615715</v>
      </c>
      <c r="AC34" s="5">
        <v>0.3823130006822581</v>
      </c>
      <c r="AD34" s="5">
        <v>0.2217104222072894</v>
      </c>
      <c r="AE34" s="4">
        <v>5.5451640881334479</v>
      </c>
      <c r="AF34" s="4">
        <v>4.8484792814386246</v>
      </c>
      <c r="AG34" s="4">
        <v>1.4774824685614036</v>
      </c>
      <c r="AI34" s="3">
        <v>671.30935595080905</v>
      </c>
      <c r="AJ34" s="4">
        <v>16.356956768223355</v>
      </c>
      <c r="AK34" s="3">
        <v>3751.0476728890299</v>
      </c>
      <c r="AL34" s="4">
        <v>141.24693292263265</v>
      </c>
      <c r="AM34" s="4">
        <v>6.2592491507957968</v>
      </c>
      <c r="AN34" s="3">
        <v>694.33901460148695</v>
      </c>
      <c r="AO34" s="3">
        <v>19999.9170369944</v>
      </c>
      <c r="AP34" s="5">
        <f t="shared" si="0"/>
        <v>0.62585376646809365</v>
      </c>
      <c r="AQ34" s="5">
        <f t="shared" si="1"/>
        <v>2.9115933557174993</v>
      </c>
      <c r="AR34" s="5">
        <f t="shared" si="2"/>
        <v>8.9654369983944687E-2</v>
      </c>
      <c r="AS34" s="5"/>
      <c r="AT34" s="5">
        <f t="shared" si="13"/>
        <v>0.15382185874863871</v>
      </c>
      <c r="AU34" s="4">
        <v>14.759213511290229</v>
      </c>
      <c r="AV34" s="4">
        <v>6.5810689324482494</v>
      </c>
      <c r="AW34" s="4">
        <v>66.652025457354981</v>
      </c>
      <c r="AX34" s="4">
        <v>69.09555173138186</v>
      </c>
      <c r="AY34" s="4">
        <v>17.148397384515711</v>
      </c>
      <c r="AZ34" s="31">
        <v>0.81488738098756852</v>
      </c>
      <c r="BA34" s="31">
        <f t="shared" si="10"/>
        <v>0.23177499114598224</v>
      </c>
      <c r="BB34" s="31">
        <f t="shared" si="11"/>
        <v>0.23046143600666286</v>
      </c>
      <c r="BC34">
        <f t="shared" si="12"/>
        <v>5.9309610323850093</v>
      </c>
      <c r="BD34">
        <v>192</v>
      </c>
      <c r="BE34">
        <v>3</v>
      </c>
      <c r="BF34">
        <v>191.1</v>
      </c>
      <c r="BG34">
        <v>4.2</v>
      </c>
    </row>
    <row r="35" spans="1:73" x14ac:dyDescent="0.25">
      <c r="A35" t="s">
        <v>357</v>
      </c>
      <c r="B35">
        <v>5</v>
      </c>
      <c r="C35" s="4">
        <v>33.796084425554341</v>
      </c>
      <c r="D35" s="32">
        <v>352.20813867828082</v>
      </c>
      <c r="E35" s="4">
        <v>19.736541665605003</v>
      </c>
      <c r="F35" s="32">
        <v>108.91370851586335</v>
      </c>
      <c r="G35" s="4">
        <v>4.4299334568321234</v>
      </c>
      <c r="H35" s="4">
        <v>0.63238177770344861</v>
      </c>
      <c r="I35" s="5">
        <v>6.0909046825936619E-2</v>
      </c>
      <c r="J35" s="5">
        <v>3.1446140183055568E-2</v>
      </c>
      <c r="K35" s="4">
        <v>1.5579664786980707</v>
      </c>
      <c r="L35" s="5">
        <v>1.7453818931560314</v>
      </c>
      <c r="M35" s="3">
        <v>267.61079212191754</v>
      </c>
      <c r="N35" s="4">
        <v>13.225060364598653</v>
      </c>
      <c r="O35" s="4">
        <v>27.630522982411168</v>
      </c>
      <c r="P35" s="5">
        <v>3.5780057190498566</v>
      </c>
      <c r="Q35" s="4">
        <v>14.767762915189577</v>
      </c>
      <c r="R35" s="5">
        <v>3.2946498404066746</v>
      </c>
      <c r="S35" s="5">
        <v>0.95764021239744013</v>
      </c>
      <c r="T35" s="5">
        <v>3.4216606711094841</v>
      </c>
      <c r="U35" s="5">
        <v>0.53508926319519856</v>
      </c>
      <c r="V35" s="5">
        <v>3.3208469872689634</v>
      </c>
      <c r="W35" s="31">
        <v>0.70588756430170807</v>
      </c>
      <c r="X35" s="5">
        <v>2.0076547250670362</v>
      </c>
      <c r="Y35" s="31">
        <v>0.30735893715144569</v>
      </c>
      <c r="Z35" s="5">
        <v>1.9371543558428796</v>
      </c>
      <c r="AA35" s="31">
        <v>0.2954231355326104</v>
      </c>
      <c r="AB35" s="5">
        <v>2.9961351751269221</v>
      </c>
      <c r="AC35" s="5">
        <v>0.37159928158096683</v>
      </c>
      <c r="AD35" s="5">
        <v>0.19120393452209544</v>
      </c>
      <c r="AE35" s="4">
        <v>8.6995657404138793</v>
      </c>
      <c r="AF35" s="4">
        <v>4.393422220557393</v>
      </c>
      <c r="AG35" s="4">
        <v>1.0537978462626718</v>
      </c>
      <c r="AH35" s="3">
        <v>4443.7098450000003</v>
      </c>
      <c r="AI35" s="3">
        <v>658.45445600000005</v>
      </c>
      <c r="AJ35" s="4">
        <v>25.134571979293497</v>
      </c>
      <c r="AK35" s="3">
        <v>4352.2599970000001</v>
      </c>
      <c r="AL35" s="4">
        <v>196.73085719677186</v>
      </c>
      <c r="AM35" s="4">
        <v>172.41752725111695</v>
      </c>
      <c r="AN35" s="3">
        <v>988.65308289999996</v>
      </c>
      <c r="AO35" s="3">
        <v>34357.248520000001</v>
      </c>
      <c r="AP35" s="5">
        <f t="shared" si="0"/>
        <v>0.72616467432762655</v>
      </c>
      <c r="AQ35" s="5">
        <f t="shared" si="1"/>
        <v>5.0017375735374614</v>
      </c>
      <c r="AR35" s="5">
        <f t="shared" si="2"/>
        <v>0.12765676048170363</v>
      </c>
      <c r="AS35" s="5">
        <f>2*(22.9898*2+15.999)/22.9898*AH35/10^4</f>
        <v>2.39597486710904</v>
      </c>
      <c r="AT35" s="5">
        <f>AI35/4364.2</f>
        <v>0.15087632464140049</v>
      </c>
      <c r="AU35" s="4">
        <v>25.924116517466491</v>
      </c>
      <c r="AV35" s="4">
        <v>34.567770882163828</v>
      </c>
      <c r="AW35" s="4">
        <v>56.212954729893738</v>
      </c>
      <c r="AX35" s="4">
        <v>69.946166316543497</v>
      </c>
      <c r="AY35" s="4">
        <v>16.662939340798381</v>
      </c>
      <c r="AZ35" s="31">
        <v>0.86941729328206518</v>
      </c>
      <c r="BA35" s="31">
        <f t="shared" si="10"/>
        <v>0.22309742236028987</v>
      </c>
      <c r="BB35" s="31">
        <f t="shared" si="11"/>
        <v>9.5954865076030682E-2</v>
      </c>
      <c r="BC35">
        <f t="shared" si="12"/>
        <v>6.8270555336537786</v>
      </c>
      <c r="BD35">
        <v>117</v>
      </c>
      <c r="BE35">
        <v>8</v>
      </c>
      <c r="BF35">
        <v>116.8</v>
      </c>
      <c r="BG35">
        <v>23.4</v>
      </c>
    </row>
    <row r="36" spans="1:73" x14ac:dyDescent="0.25">
      <c r="A36" t="s">
        <v>358</v>
      </c>
      <c r="B36">
        <v>10</v>
      </c>
      <c r="C36" s="4">
        <v>45.219857137664498</v>
      </c>
      <c r="D36" s="32">
        <v>234.47012289626349</v>
      </c>
      <c r="E36" s="4">
        <v>21.638276002373125</v>
      </c>
      <c r="F36" s="32">
        <v>136.72992222963097</v>
      </c>
      <c r="G36" s="4">
        <v>4.8164948667793146</v>
      </c>
      <c r="H36" s="4">
        <v>0.63214087687000953</v>
      </c>
      <c r="I36" s="5">
        <v>8.5608772398548527E-2</v>
      </c>
      <c r="J36" s="5">
        <v>2.7944142344989771E-2</v>
      </c>
      <c r="K36" s="4">
        <v>0.73294279256906292</v>
      </c>
      <c r="L36" s="5">
        <v>1.7121813292228034</v>
      </c>
      <c r="M36" s="3">
        <v>373.30195654521924</v>
      </c>
      <c r="N36" s="4">
        <v>12.818382829619017</v>
      </c>
      <c r="O36" s="4">
        <v>26.341879875645205</v>
      </c>
      <c r="P36" s="5">
        <v>3.4815788540029864</v>
      </c>
      <c r="Q36" s="4">
        <v>14.32805567420786</v>
      </c>
      <c r="R36" s="5">
        <v>3.3946952566780992</v>
      </c>
      <c r="S36" s="5">
        <v>0.9502817157665141</v>
      </c>
      <c r="T36" s="5">
        <v>3.3320544931865053</v>
      </c>
      <c r="U36" s="5">
        <v>0.57414911670857993</v>
      </c>
      <c r="V36" s="5">
        <v>3.6551075796247332</v>
      </c>
      <c r="W36" s="31">
        <v>0.79035488241760377</v>
      </c>
      <c r="X36" s="5">
        <v>2.2345564576798167</v>
      </c>
      <c r="Y36" s="31">
        <v>0.35578098541538367</v>
      </c>
      <c r="Z36" s="5">
        <v>2.3046734879202835</v>
      </c>
      <c r="AA36" s="31">
        <v>0.35534268532073643</v>
      </c>
      <c r="AB36" s="5">
        <v>3.4935162143303629</v>
      </c>
      <c r="AC36" s="5">
        <v>0.93452741137595996</v>
      </c>
      <c r="AD36" s="5">
        <v>0.16703738436621479</v>
      </c>
      <c r="AE36" s="4">
        <v>6.793700433154072</v>
      </c>
      <c r="AF36" s="4">
        <v>5.0907736575928366</v>
      </c>
      <c r="AG36" s="4">
        <v>1.3876590554185801</v>
      </c>
      <c r="AI36" s="3">
        <v>656.23125261660402</v>
      </c>
      <c r="AJ36" s="4">
        <v>17.584422663099108</v>
      </c>
      <c r="AK36" s="3">
        <v>3738.3446166619901</v>
      </c>
      <c r="AL36" s="4">
        <v>145.86517748593135</v>
      </c>
      <c r="AM36" s="4">
        <v>6.9467322315815991</v>
      </c>
      <c r="AN36" s="3">
        <v>756.46714654129698</v>
      </c>
      <c r="AO36" s="3">
        <v>21163.866699340699</v>
      </c>
      <c r="AP36" s="5">
        <f t="shared" si="0"/>
        <v>0.62373429045001738</v>
      </c>
      <c r="AQ36" s="5">
        <f t="shared" si="1"/>
        <v>3.0810414637775718</v>
      </c>
      <c r="AR36" s="5">
        <f t="shared" si="2"/>
        <v>9.7676472170640877E-2</v>
      </c>
      <c r="AS36" s="5"/>
      <c r="AT36" s="5">
        <f t="shared" ref="AT36:AT39" si="14">AI36/4364.2</f>
        <v>0.15036690633257047</v>
      </c>
      <c r="AU36" s="4">
        <v>16.087556608871999</v>
      </c>
      <c r="AV36" s="4">
        <v>7.1606836327687651</v>
      </c>
      <c r="AW36" s="4">
        <v>61.072539911792994</v>
      </c>
      <c r="AX36" s="4">
        <v>77.549160806455205</v>
      </c>
      <c r="AY36" s="4">
        <v>17.44535199182279</v>
      </c>
      <c r="AZ36" s="31">
        <v>0.86128112500770393</v>
      </c>
      <c r="BA36" s="31">
        <f t="shared" si="10"/>
        <v>0.236926442349672</v>
      </c>
      <c r="BB36" s="31">
        <f t="shared" si="11"/>
        <v>0.19285978349433927</v>
      </c>
      <c r="BC36">
        <f t="shared" si="12"/>
        <v>5.5619083990878941</v>
      </c>
      <c r="BD36">
        <v>192</v>
      </c>
      <c r="BE36">
        <v>3</v>
      </c>
    </row>
    <row r="37" spans="1:73" x14ac:dyDescent="0.25">
      <c r="A37" t="s">
        <v>359</v>
      </c>
      <c r="B37">
        <v>8</v>
      </c>
      <c r="C37" s="4">
        <v>27.439582739040681</v>
      </c>
      <c r="D37" s="32">
        <v>198.05389431084311</v>
      </c>
      <c r="E37" s="4">
        <v>19.793731606520168</v>
      </c>
      <c r="F37" s="32">
        <v>119.08618357275492</v>
      </c>
      <c r="G37" s="4">
        <v>3.9126462017359556</v>
      </c>
      <c r="H37" s="4">
        <v>0.39740881719254256</v>
      </c>
      <c r="I37" s="5">
        <v>7.5243296716694275E-2</v>
      </c>
      <c r="J37" s="5">
        <v>2.5825342401174824E-2</v>
      </c>
      <c r="K37" s="4">
        <v>0.68801081958493171</v>
      </c>
      <c r="L37" s="5">
        <v>1.4041699652946942</v>
      </c>
      <c r="M37" s="3">
        <v>365.90709063085711</v>
      </c>
      <c r="N37" s="4">
        <v>11.428428654915111</v>
      </c>
      <c r="O37" s="4">
        <v>22.569748996248261</v>
      </c>
      <c r="P37" s="5">
        <v>2.9685722781356936</v>
      </c>
      <c r="Q37" s="4">
        <v>11.911487630573692</v>
      </c>
      <c r="R37" s="5">
        <v>2.8357835811410701</v>
      </c>
      <c r="S37" s="5">
        <v>0.7801688110870354</v>
      </c>
      <c r="T37" s="5">
        <v>2.8702447192093441</v>
      </c>
      <c r="U37" s="5">
        <v>0.49855574888993864</v>
      </c>
      <c r="V37" s="5">
        <v>3.271269793109723</v>
      </c>
      <c r="W37" s="31">
        <v>0.71136892776941141</v>
      </c>
      <c r="X37" s="5">
        <v>2.0216679497224019</v>
      </c>
      <c r="Y37" s="31">
        <v>0.32007433259931195</v>
      </c>
      <c r="Z37" s="5">
        <v>2.1090760344624</v>
      </c>
      <c r="AA37" s="31">
        <v>0.3257860177119708</v>
      </c>
      <c r="AB37" s="5">
        <v>2.6552086822996657</v>
      </c>
      <c r="AC37" s="5">
        <v>0.41564066787462328</v>
      </c>
      <c r="AD37" s="5">
        <v>0.17116212489603411</v>
      </c>
      <c r="AE37" s="4">
        <v>7.6467977275198145</v>
      </c>
      <c r="AF37" s="4">
        <v>4.8261249922237743</v>
      </c>
      <c r="AG37" s="4">
        <v>1.3249289036431113</v>
      </c>
      <c r="AI37" s="3">
        <v>463.82481523809702</v>
      </c>
      <c r="AJ37" s="4">
        <v>20.601395558134392</v>
      </c>
      <c r="AK37" s="3">
        <v>3135.0309384605998</v>
      </c>
      <c r="AL37" s="4">
        <v>154.15529233593631</v>
      </c>
      <c r="AM37" s="4">
        <v>62.228710923320541</v>
      </c>
      <c r="AN37" s="3">
        <v>808.06184988894302</v>
      </c>
      <c r="AO37" s="3">
        <v>22537.125063724099</v>
      </c>
      <c r="AP37" s="5">
        <f t="shared" si="0"/>
        <v>0.52307277644338646</v>
      </c>
      <c r="AQ37" s="5">
        <f t="shared" si="1"/>
        <v>3.2809607895440882</v>
      </c>
      <c r="AR37" s="5">
        <f t="shared" si="2"/>
        <v>0.10433847808686698</v>
      </c>
      <c r="AS37" s="5"/>
      <c r="AT37" s="5">
        <f t="shared" si="14"/>
        <v>0.10627945906193507</v>
      </c>
      <c r="AU37" s="4">
        <v>18.689013643930082</v>
      </c>
      <c r="AV37" s="4">
        <v>22.440612119745847</v>
      </c>
      <c r="AW37" s="4">
        <v>68.905114312190079</v>
      </c>
      <c r="AX37" s="4">
        <v>73.280492763114907</v>
      </c>
      <c r="AY37" s="4">
        <v>16.335261771971886</v>
      </c>
      <c r="AZ37" s="31">
        <v>0.83356904861789449</v>
      </c>
      <c r="BA37" s="31">
        <f t="shared" si="10"/>
        <v>0.23807131981251031</v>
      </c>
      <c r="BB37" s="31">
        <f t="shared" si="11"/>
        <v>0.13854603987728006</v>
      </c>
      <c r="BC37">
        <f t="shared" si="12"/>
        <v>5.4186897334065049</v>
      </c>
      <c r="BD37">
        <v>217</v>
      </c>
      <c r="BE37">
        <v>3</v>
      </c>
    </row>
    <row r="38" spans="1:73" x14ac:dyDescent="0.25">
      <c r="A38" t="s">
        <v>360</v>
      </c>
      <c r="B38">
        <v>8</v>
      </c>
      <c r="C38" s="4">
        <v>65.200139995754384</v>
      </c>
      <c r="D38" s="32">
        <v>213.83989794111358</v>
      </c>
      <c r="E38" s="4">
        <v>15.304482658834946</v>
      </c>
      <c r="F38" s="32">
        <v>105.49672068306262</v>
      </c>
      <c r="G38" s="4">
        <v>4.5596987575486709</v>
      </c>
      <c r="H38" s="4">
        <v>0.34992979492621462</v>
      </c>
      <c r="I38" s="5">
        <v>6.9353366509794484E-2</v>
      </c>
      <c r="J38" s="5">
        <v>3.2655413034402329E-2</v>
      </c>
      <c r="K38" s="4">
        <v>0.5664600387326244</v>
      </c>
      <c r="L38" s="5">
        <v>2.582926393637448</v>
      </c>
      <c r="M38" s="3">
        <v>290.69612521949426</v>
      </c>
      <c r="N38" s="4">
        <v>8.8787113700920521</v>
      </c>
      <c r="O38" s="4">
        <v>18.740642957882908</v>
      </c>
      <c r="P38" s="5">
        <v>2.3193832550952518</v>
      </c>
      <c r="Q38" s="4">
        <v>9.3673663177482602</v>
      </c>
      <c r="R38" s="5">
        <v>2.3868466278939109</v>
      </c>
      <c r="S38" s="5">
        <v>0.90424157758560986</v>
      </c>
      <c r="T38" s="5">
        <v>2.3086664071413505</v>
      </c>
      <c r="U38" s="5">
        <v>0.41562353237235455</v>
      </c>
      <c r="V38" s="5">
        <v>2.7798987310718699</v>
      </c>
      <c r="W38" s="31">
        <v>0.59768386477026969</v>
      </c>
      <c r="X38" s="5">
        <v>1.7370841091808809</v>
      </c>
      <c r="Y38" s="31">
        <v>0.28469329667075721</v>
      </c>
      <c r="Z38" s="5">
        <v>1.8980968570590933</v>
      </c>
      <c r="AA38" s="31">
        <v>0.28777845884801845</v>
      </c>
      <c r="AB38" s="5">
        <v>2.5178019172619046</v>
      </c>
      <c r="AC38" s="5">
        <v>0.35261012653350632</v>
      </c>
      <c r="AD38" s="5">
        <v>0.16053504099735821</v>
      </c>
      <c r="AE38" s="4">
        <v>5.9623913217902578</v>
      </c>
      <c r="AF38" s="4">
        <v>3.9648732010257564</v>
      </c>
      <c r="AG38" s="4">
        <v>0.90753974007377891</v>
      </c>
      <c r="AH38" s="3">
        <v>8886.0715914437005</v>
      </c>
      <c r="AI38" s="3">
        <v>447.04752237901897</v>
      </c>
      <c r="AJ38" s="4">
        <v>27.909779349257818</v>
      </c>
      <c r="AK38" s="3">
        <v>4474.9901879808604</v>
      </c>
      <c r="AL38" s="4">
        <v>223.3304882009233</v>
      </c>
      <c r="AM38" s="4">
        <v>68.616638391167356</v>
      </c>
      <c r="AN38" s="3">
        <v>909.29210310541896</v>
      </c>
      <c r="AO38" s="3">
        <v>27921.953574818199</v>
      </c>
      <c r="AP38" s="5">
        <f t="shared" si="0"/>
        <v>0.74664192734679713</v>
      </c>
      <c r="AQ38" s="5">
        <f t="shared" si="1"/>
        <v>4.0648855871109442</v>
      </c>
      <c r="AR38" s="5">
        <f t="shared" si="2"/>
        <v>0.11740952030771544</v>
      </c>
      <c r="AS38" s="5">
        <f>2*(22.9898*2+15.999)/22.9898*AH38/10^4</f>
        <v>4.7912228617687198</v>
      </c>
      <c r="AT38" s="5">
        <f t="shared" si="14"/>
        <v>0.10243515933711081</v>
      </c>
      <c r="AU38" s="4">
        <v>26.89194495828561</v>
      </c>
      <c r="AV38" s="4">
        <v>32.406675576334436</v>
      </c>
      <c r="AW38" s="4">
        <v>21.238553882423751</v>
      </c>
      <c r="AX38" s="4">
        <v>70.704176364683605</v>
      </c>
      <c r="AY38" s="4">
        <v>16.649251060930887</v>
      </c>
      <c r="AZ38" s="31">
        <v>1.1741960763568353</v>
      </c>
      <c r="BA38" s="31">
        <f t="shared" si="10"/>
        <v>0.25480445057129614</v>
      </c>
      <c r="BB38" s="31">
        <f t="shared" si="11"/>
        <v>0.30490166065132035</v>
      </c>
      <c r="BC38">
        <f t="shared" si="12"/>
        <v>4.677691413413279</v>
      </c>
      <c r="BD38">
        <v>87.5</v>
      </c>
      <c r="BE38">
        <v>5</v>
      </c>
      <c r="BF38">
        <v>80.599999999999994</v>
      </c>
      <c r="BG38">
        <v>4.8</v>
      </c>
    </row>
    <row r="39" spans="1:73" x14ac:dyDescent="0.25">
      <c r="A39" t="s">
        <v>361</v>
      </c>
      <c r="B39">
        <v>10</v>
      </c>
      <c r="C39" s="4">
        <v>55.723286317206053</v>
      </c>
      <c r="D39" s="32">
        <v>227.85610075757793</v>
      </c>
      <c r="E39" s="4">
        <v>26.883738666676251</v>
      </c>
      <c r="F39" s="32">
        <v>165.60870898422871</v>
      </c>
      <c r="G39" s="4">
        <v>6.2156593331320442</v>
      </c>
      <c r="H39" s="4">
        <v>0.48559475965292453</v>
      </c>
      <c r="I39" s="5">
        <v>0.10546261598988532</v>
      </c>
      <c r="J39" s="5">
        <v>4.2600567111398417E-2</v>
      </c>
      <c r="K39" s="4">
        <v>1.1873203301102639</v>
      </c>
      <c r="L39" s="5">
        <v>1.3824931733911821</v>
      </c>
      <c r="M39" s="3">
        <v>400.16329134603546</v>
      </c>
      <c r="N39" s="4">
        <v>17.354457951999336</v>
      </c>
      <c r="O39" s="4">
        <v>36.444714340799656</v>
      </c>
      <c r="P39" s="5">
        <v>4.6844211464256045</v>
      </c>
      <c r="Q39" s="4">
        <v>19.174837268421118</v>
      </c>
      <c r="R39" s="5">
        <v>4.5020174664270254</v>
      </c>
      <c r="S39" s="5">
        <v>1.0963740572944563</v>
      </c>
      <c r="T39" s="5">
        <v>4.3880504250309151</v>
      </c>
      <c r="U39" s="5">
        <v>0.73412254989053582</v>
      </c>
      <c r="V39" s="5">
        <v>4.6417493073142806</v>
      </c>
      <c r="W39" s="31">
        <v>0.98043356536562576</v>
      </c>
      <c r="X39" s="5">
        <v>2.7400222466680346</v>
      </c>
      <c r="Y39" s="31">
        <v>0.42676273574227197</v>
      </c>
      <c r="Z39" s="5">
        <v>2.7390101180009401</v>
      </c>
      <c r="AA39" s="31">
        <v>0.41395598612061768</v>
      </c>
      <c r="AB39" s="5">
        <v>4.0758392642313037</v>
      </c>
      <c r="AC39" s="5">
        <v>0.96024628084784502</v>
      </c>
      <c r="AD39" s="5">
        <v>0.26009165674196411</v>
      </c>
      <c r="AE39" s="4">
        <v>6.8187207410998605</v>
      </c>
      <c r="AF39" s="4">
        <v>6.1347883755999595</v>
      </c>
      <c r="AG39" s="4">
        <v>1.4971117133937766</v>
      </c>
      <c r="AI39" s="3">
        <v>737.08151969992105</v>
      </c>
      <c r="AJ39" s="4">
        <v>22.193961042793106</v>
      </c>
      <c r="AK39" s="3">
        <v>5171.0689759882998</v>
      </c>
      <c r="AL39" s="4">
        <v>216.04697902538908</v>
      </c>
      <c r="AM39" s="4">
        <v>7.2281687072418723</v>
      </c>
      <c r="AN39" s="3">
        <v>931.78513653657706</v>
      </c>
      <c r="AO39" s="3">
        <v>26193.873313240001</v>
      </c>
      <c r="AP39" s="5">
        <f t="shared" si="0"/>
        <v>0.86278108878205351</v>
      </c>
      <c r="AQ39" s="5">
        <f t="shared" si="1"/>
        <v>3.8133111931546693</v>
      </c>
      <c r="AR39" s="5">
        <f t="shared" si="2"/>
        <v>0.12031386342957746</v>
      </c>
      <c r="AS39" s="5"/>
      <c r="AT39" s="5">
        <f t="shared" si="14"/>
        <v>0.16889269962419712</v>
      </c>
      <c r="AU39" s="4">
        <v>21.629696583327153</v>
      </c>
      <c r="AV39" s="4">
        <v>6.7366516866852546</v>
      </c>
      <c r="AW39" s="4">
        <v>27.99795622664157</v>
      </c>
      <c r="AX39" s="4">
        <v>76.805080299018883</v>
      </c>
      <c r="AY39" s="4">
        <v>18.090002993014117</v>
      </c>
      <c r="AZ39" s="31">
        <v>0.75191432540732106</v>
      </c>
      <c r="BA39" s="31">
        <f t="shared" si="10"/>
        <v>0.23478777959911873</v>
      </c>
      <c r="BB39" s="31">
        <f t="shared" si="11"/>
        <v>0.24455472612730925</v>
      </c>
      <c r="BC39">
        <f t="shared" si="12"/>
        <v>6.3360328017573906</v>
      </c>
      <c r="BD39">
        <v>140</v>
      </c>
      <c r="BE39">
        <v>10</v>
      </c>
      <c r="BF39">
        <v>136.5</v>
      </c>
      <c r="BG39">
        <v>7</v>
      </c>
    </row>
    <row r="40" spans="1:73" x14ac:dyDescent="0.25">
      <c r="A40" t="s">
        <v>362</v>
      </c>
      <c r="B40">
        <v>8</v>
      </c>
      <c r="C40" s="4">
        <v>74.370393485255093</v>
      </c>
      <c r="D40" s="32">
        <v>266.64821817083902</v>
      </c>
      <c r="E40" s="4">
        <v>24.152453602982</v>
      </c>
      <c r="F40" s="32">
        <v>158.937826576947</v>
      </c>
      <c r="G40" s="4">
        <v>6.5740051817394898</v>
      </c>
      <c r="H40" s="4">
        <v>0.82507560635403399</v>
      </c>
      <c r="I40" s="5">
        <v>0.14620807573918501</v>
      </c>
      <c r="J40" s="5">
        <v>5.3785558272898597E-2</v>
      </c>
      <c r="K40" s="4">
        <v>4.0243552868272401</v>
      </c>
      <c r="L40" s="5">
        <v>2.99988837814037</v>
      </c>
      <c r="M40" s="3">
        <v>431.89986103763198</v>
      </c>
      <c r="N40" s="4">
        <v>16.745218334680501</v>
      </c>
      <c r="O40" s="4">
        <v>36.466741863767297</v>
      </c>
      <c r="P40" s="5">
        <v>4.1887029462412304</v>
      </c>
      <c r="Q40" s="4">
        <v>18.341533346217599</v>
      </c>
      <c r="R40" s="5">
        <v>4.2348968056386802</v>
      </c>
      <c r="S40" s="5">
        <v>0.99915296850001301</v>
      </c>
      <c r="T40" s="5">
        <v>4.04985293813154</v>
      </c>
      <c r="U40" s="5">
        <v>0.68692937374667795</v>
      </c>
      <c r="V40" s="5">
        <v>4.1469421729613298</v>
      </c>
      <c r="W40" s="31">
        <v>0.85452245922146597</v>
      </c>
      <c r="X40" s="5">
        <v>2.6534551669213098</v>
      </c>
      <c r="Y40" s="31">
        <v>0.38698544875298502</v>
      </c>
      <c r="Z40" s="5">
        <v>2.49063822132055</v>
      </c>
      <c r="AA40" s="31">
        <v>0.41743904443346302</v>
      </c>
      <c r="AB40" s="5">
        <v>4.3464912497152426</v>
      </c>
      <c r="AC40" s="5">
        <v>0.63654066911809304</v>
      </c>
      <c r="AD40" s="5">
        <v>0.29275515196872698</v>
      </c>
      <c r="AE40" s="4">
        <v>9.8436734219465496</v>
      </c>
      <c r="AF40" s="4">
        <v>7.4882761256953501</v>
      </c>
      <c r="AG40" s="4">
        <v>1.84445717745428</v>
      </c>
      <c r="AJ40" s="4">
        <v>18.145327200618102</v>
      </c>
      <c r="AK40" s="3">
        <v>5405.2754222975127</v>
      </c>
      <c r="AL40" s="4">
        <v>175.49788825544701</v>
      </c>
      <c r="AM40" s="4">
        <v>32.664618423451699</v>
      </c>
      <c r="AN40" s="3">
        <v>757.41974866150258</v>
      </c>
      <c r="AO40" s="3">
        <v>42802.375787068748</v>
      </c>
      <c r="AP40" s="5">
        <f t="shared" si="0"/>
        <v>0.90185790127183829</v>
      </c>
      <c r="AQ40" s="5">
        <f t="shared" si="1"/>
        <v>6.2311814954049121</v>
      </c>
      <c r="AR40" s="5">
        <f t="shared" si="2"/>
        <v>9.7799473962469352E-2</v>
      </c>
      <c r="AS40" s="5"/>
      <c r="AT40" s="5"/>
      <c r="AU40">
        <v>16.015555328561799</v>
      </c>
      <c r="AV40">
        <v>11.7820515958256</v>
      </c>
      <c r="AW40">
        <v>18.125650916701399</v>
      </c>
      <c r="AX40">
        <v>59.586999709791101</v>
      </c>
      <c r="AY40" s="4">
        <v>17.9402653483811</v>
      </c>
      <c r="AZ40" s="31">
        <v>0.7354276287222935</v>
      </c>
      <c r="BA40" s="31">
        <f t="shared" si="10"/>
        <v>0.2308910997624963</v>
      </c>
      <c r="BB40" s="31">
        <f t="shared" si="11"/>
        <v>0.27890827096248089</v>
      </c>
      <c r="BC40">
        <f t="shared" si="12"/>
        <v>6.72326401776734</v>
      </c>
      <c r="BD40">
        <v>6.4</v>
      </c>
      <c r="BE40">
        <v>4.5999999999999996</v>
      </c>
      <c r="BF40">
        <v>12.9</v>
      </c>
      <c r="BG40">
        <v>11.4</v>
      </c>
      <c r="BH40" s="33">
        <v>0.70492397954513153</v>
      </c>
      <c r="BI40" s="33">
        <v>1.1056985911862078E-5</v>
      </c>
      <c r="BL40" s="31">
        <v>18.833605946180366</v>
      </c>
      <c r="BM40" s="31">
        <v>1.9478155303544425E-3</v>
      </c>
      <c r="BN40" s="31">
        <v>15.621840421269006</v>
      </c>
      <c r="BO40" s="31">
        <v>2.4445146105983241E-3</v>
      </c>
      <c r="BP40" s="31">
        <v>38.727440084815044</v>
      </c>
      <c r="BQ40" s="31">
        <v>7.2096071755973776E-3</v>
      </c>
      <c r="BR40" s="34">
        <v>0.82947009108725589</v>
      </c>
      <c r="BS40" s="34">
        <v>6.5020564271922574E-5</v>
      </c>
      <c r="BT40" s="34">
        <v>2.056293870221233</v>
      </c>
      <c r="BU40" s="34">
        <v>2.4132950025899905E-4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Information page</vt:lpstr>
      <vt:lpstr>Unit names, ages &amp; cmp. ranges </vt:lpstr>
      <vt:lpstr>WR XRF data</vt:lpstr>
      <vt:lpstr>WR trace elements &amp; isotopes</vt:lpstr>
      <vt:lpstr>GM oxides, traces &amp; isotopes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Pure</dc:creator>
  <cp:lastModifiedBy>Priyanga Ramu</cp:lastModifiedBy>
  <dcterms:created xsi:type="dcterms:W3CDTF">2022-06-27T10:51:00Z</dcterms:created>
  <dcterms:modified xsi:type="dcterms:W3CDTF">2023-03-11T17:54:22Z</dcterms:modified>
</cp:coreProperties>
</file>