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0" documentId="13_ncr:1_{14AEBD8F-09E1-4D76-808A-DF841C8B8515}" xr6:coauthVersionLast="47" xr6:coauthVersionMax="47" xr10:uidLastSave="{00000000-0000-0000-0000-000000000000}"/>
  <bookViews>
    <workbookView xWindow="4180" yWindow="4180" windowWidth="28800" windowHeight="15460" tabRatio="728" xr2:uid="{00000000-000D-0000-FFFF-FFFF00000000}"/>
  </bookViews>
  <sheets>
    <sheet name="Information page" sheetId="10" r:id="rId1"/>
    <sheet name="JNdi comp" sheetId="1" r:id="rId2"/>
    <sheet name="JNdi norm" sheetId="3" r:id="rId3"/>
    <sheet name="Samples raw" sheetId="2" r:id="rId4"/>
    <sheet name="Samples norm" sheetId="4" r:id="rId5"/>
    <sheet name="Normed sample w. quad uncert" sheetId="5" r:id="rId6"/>
    <sheet name="USGS stds" sheetId="9" r:id="rId7"/>
    <sheet name="WR final" sheetId="6" r:id="rId8"/>
    <sheet name="GM final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G7" i="9" l="1"/>
  <c r="AG6" i="9"/>
  <c r="AB7" i="9"/>
  <c r="AB6" i="9"/>
  <c r="AB14" i="9"/>
  <c r="AB13" i="9"/>
  <c r="AB47" i="1"/>
  <c r="AB46" i="1"/>
  <c r="AB45" i="1"/>
  <c r="AG50" i="5"/>
  <c r="AG51" i="5"/>
  <c r="AG52" i="5"/>
  <c r="AG53" i="5"/>
  <c r="AG54" i="5"/>
  <c r="AG19" i="5"/>
  <c r="AG20" i="5"/>
  <c r="AG21" i="5"/>
  <c r="AG22" i="5"/>
  <c r="AG23" i="5"/>
  <c r="AG24" i="5"/>
  <c r="AG25" i="5"/>
  <c r="AG26" i="5"/>
  <c r="AG27" i="5"/>
  <c r="AG28" i="5"/>
  <c r="AG29" i="5"/>
  <c r="AG30" i="5"/>
  <c r="AG31" i="5"/>
  <c r="AG32" i="5"/>
  <c r="AG33" i="5"/>
  <c r="AG34" i="5"/>
  <c r="AG35" i="5"/>
  <c r="AG36" i="5"/>
  <c r="AG37" i="5"/>
  <c r="AG38" i="5"/>
  <c r="AG39" i="5"/>
  <c r="AG40" i="5"/>
  <c r="AG41" i="5"/>
  <c r="AG42" i="5"/>
  <c r="AG43" i="5"/>
  <c r="AG44" i="5"/>
  <c r="AG45" i="5"/>
  <c r="AG46" i="5"/>
  <c r="AG47" i="5"/>
  <c r="AG18" i="5"/>
  <c r="AG2" i="5"/>
  <c r="AG14" i="5"/>
  <c r="AG15" i="5"/>
  <c r="AG13" i="5"/>
  <c r="AG3" i="5"/>
  <c r="AG4" i="5"/>
  <c r="AG5" i="5"/>
  <c r="AG6" i="5"/>
  <c r="AG7" i="5"/>
  <c r="AG8" i="5"/>
  <c r="AG9" i="5"/>
  <c r="AG10" i="5"/>
  <c r="AC104" i="4"/>
  <c r="AC105" i="4"/>
  <c r="AC106" i="4"/>
  <c r="AC107" i="4"/>
  <c r="AC108" i="4"/>
  <c r="AC67" i="4"/>
  <c r="AC68" i="4"/>
  <c r="AC69" i="4"/>
  <c r="AC70" i="4"/>
  <c r="AC71" i="4"/>
  <c r="AC72" i="4"/>
  <c r="AC73" i="4"/>
  <c r="AC74" i="4"/>
  <c r="AC75" i="4"/>
  <c r="AC76" i="4"/>
  <c r="AC77" i="4"/>
  <c r="AC78" i="4"/>
  <c r="AC79" i="4"/>
  <c r="AC80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4" i="4"/>
  <c r="AC95" i="4"/>
  <c r="AC66" i="4"/>
  <c r="AC29" i="4"/>
  <c r="AC30" i="4"/>
  <c r="AC28" i="4"/>
  <c r="AC21" i="4"/>
  <c r="AC14" i="4"/>
  <c r="AC15" i="4"/>
  <c r="AC16" i="4"/>
  <c r="AC17" i="4"/>
  <c r="AC18" i="4"/>
  <c r="AC19" i="4"/>
  <c r="AC20" i="4"/>
  <c r="AC13" i="4"/>
  <c r="D3" i="3"/>
  <c r="D4" i="3"/>
  <c r="D5" i="3"/>
  <c r="D2" i="3"/>
  <c r="AB40" i="1"/>
  <c r="AB39" i="1"/>
  <c r="AB32" i="1"/>
  <c r="AB33" i="1" s="1"/>
  <c r="AB31" i="1"/>
  <c r="AB18" i="1"/>
  <c r="AB19" i="1" s="1"/>
  <c r="AB17" i="1"/>
  <c r="AB6" i="1"/>
  <c r="AB7" i="1" s="1"/>
  <c r="AB5" i="1"/>
  <c r="AB41" i="1" l="1"/>
</calcChain>
</file>

<file path=xl/sharedStrings.xml><?xml version="1.0" encoding="utf-8"?>
<sst xmlns="http://schemas.openxmlformats.org/spreadsheetml/2006/main" count="800" uniqueCount="106">
  <si>
    <t>Sample</t>
  </si>
  <si>
    <t>142Nd/144Nd</t>
  </si>
  <si>
    <t>1se</t>
  </si>
  <si>
    <t>2se</t>
  </si>
  <si>
    <t>143Nd/144Nd</t>
  </si>
  <si>
    <t>145Nd/144Nd</t>
  </si>
  <si>
    <t>146Nd/144Nd</t>
  </si>
  <si>
    <t>147Sm/144Nd</t>
  </si>
  <si>
    <t>148Nd/144Nd</t>
  </si>
  <si>
    <t>150Nd/144Nd</t>
  </si>
  <si>
    <t>142Nd/144Nd corrected</t>
  </si>
  <si>
    <t>143Nd/144Nd corrected</t>
  </si>
  <si>
    <t>ppm</t>
  </si>
  <si>
    <t>JNdi_2</t>
  </si>
  <si>
    <t>JNdi_3</t>
  </si>
  <si>
    <t>JNdi_4</t>
  </si>
  <si>
    <t>Batch</t>
  </si>
  <si>
    <t>Wheel_#</t>
  </si>
  <si>
    <t>GL2223</t>
  </si>
  <si>
    <t>LP023</t>
  </si>
  <si>
    <t>LP036</t>
  </si>
  <si>
    <t>LP039</t>
  </si>
  <si>
    <t>LP051</t>
  </si>
  <si>
    <t>LP103</t>
  </si>
  <si>
    <t>LP129</t>
  </si>
  <si>
    <t>LP147</t>
  </si>
  <si>
    <t>MSR15018</t>
  </si>
  <si>
    <t>JNdi_1</t>
  </si>
  <si>
    <t>JNdi_5</t>
  </si>
  <si>
    <t>JNdi_6</t>
  </si>
  <si>
    <t>JNdi_7</t>
  </si>
  <si>
    <t>JNdi_8</t>
  </si>
  <si>
    <t>n of 240</t>
  </si>
  <si>
    <t>513-4</t>
  </si>
  <si>
    <t>AGV-2</t>
  </si>
  <si>
    <t>BHVO-2</t>
  </si>
  <si>
    <t>LP113</t>
  </si>
  <si>
    <t>0520</t>
  </si>
  <si>
    <t>0521</t>
  </si>
  <si>
    <t>0522</t>
  </si>
  <si>
    <t>LP074_GM</t>
  </si>
  <si>
    <t>LP103_GM</t>
  </si>
  <si>
    <t>LP113_GM</t>
  </si>
  <si>
    <t>LP147_GM</t>
  </si>
  <si>
    <t>LP149</t>
  </si>
  <si>
    <t>LP151</t>
  </si>
  <si>
    <t>LP211_GM</t>
  </si>
  <si>
    <t>LP245</t>
  </si>
  <si>
    <t>LP250</t>
  </si>
  <si>
    <t>MSR15019</t>
  </si>
  <si>
    <t>MSR15023</t>
  </si>
  <si>
    <t>TG088</t>
  </si>
  <si>
    <t>LP001</t>
  </si>
  <si>
    <t>LP033</t>
  </si>
  <si>
    <t>LP072</t>
  </si>
  <si>
    <t>LP211</t>
  </si>
  <si>
    <t>LP234</t>
  </si>
  <si>
    <t>LP239</t>
  </si>
  <si>
    <t>GL2223_GM</t>
  </si>
  <si>
    <t>LP010</t>
  </si>
  <si>
    <t>LP062</t>
  </si>
  <si>
    <t>LP074</t>
  </si>
  <si>
    <t>LP097</t>
  </si>
  <si>
    <t>LP118</t>
  </si>
  <si>
    <t>LP149_GM</t>
  </si>
  <si>
    <t>LP187</t>
  </si>
  <si>
    <t>LP187_GM</t>
  </si>
  <si>
    <t>LP214</t>
  </si>
  <si>
    <t>LP234_GM</t>
  </si>
  <si>
    <t>RPC110</t>
  </si>
  <si>
    <t>TG084</t>
  </si>
  <si>
    <t>TG088_GM</t>
  </si>
  <si>
    <t>BHVO2</t>
  </si>
  <si>
    <t>LP009B</t>
  </si>
  <si>
    <t>LP024</t>
  </si>
  <si>
    <t>LP097GM</t>
  </si>
  <si>
    <t>ave</t>
  </si>
  <si>
    <t>2sd</t>
  </si>
  <si>
    <t>ppm 2sd</t>
  </si>
  <si>
    <t>JNdi_ave</t>
  </si>
  <si>
    <t>143/144_cor</t>
  </si>
  <si>
    <t>factor</t>
  </si>
  <si>
    <t>err (1 or 2 sd?)</t>
  </si>
  <si>
    <t>Tanaka factor</t>
  </si>
  <si>
    <t>JNdi 2sd reprod</t>
  </si>
  <si>
    <t>JNdi Tanaka et al 2000</t>
  </si>
  <si>
    <t>Raw or normalised?</t>
  </si>
  <si>
    <t>raw</t>
  </si>
  <si>
    <t>normalised</t>
  </si>
  <si>
    <t>quad uncert for 143/Nd/144Nd</t>
  </si>
  <si>
    <t>Total statistics for all runs</t>
  </si>
  <si>
    <t>Within error of Raczek value?</t>
  </si>
  <si>
    <t>Recommended values from Raczek et al 2003</t>
  </si>
  <si>
    <t>La Jolla</t>
  </si>
  <si>
    <t>not normed</t>
  </si>
  <si>
    <t>normed</t>
  </si>
  <si>
    <t>yes</t>
  </si>
  <si>
    <t>average</t>
  </si>
  <si>
    <t>Article title</t>
  </si>
  <si>
    <t>The compositional diversity and temporal evolution of an active andesitic arc stratovolcano: Tongariro, Taupō Volcanic Zone, New Zealand</t>
  </si>
  <si>
    <t>Journal</t>
  </si>
  <si>
    <t>Authors</t>
  </si>
  <si>
    <t>Leo R Pure, Colin JN Wilson, Bruce LA Charlier, John A Gamble, Dougal B Townsend, Graham S Leonard</t>
  </si>
  <si>
    <t>Corresponding author email address</t>
  </si>
  <si>
    <t>leo.r.pure@tutamail.com</t>
  </si>
  <si>
    <t>Contributions to Mineralogy and Petrology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</si>
</sst>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5" fontId="2" fillId="0" borderId="3" xfId="0" applyNumberFormat="1" applyFont="1" applyBorder="1"/>
    <xf numFmtId="164" fontId="0" fillId="0" borderId="0" xfId="0" applyNumberFormat="1"/>
    <xf numFmtId="164" fontId="3" fillId="0" borderId="0" xfId="0" applyNumberFormat="1" applyFont="1"/>
    <xf numFmtId="164" fontId="3" fillId="0" borderId="1" xfId="0" applyNumberFormat="1" applyFont="1" applyBorder="1"/>
    <xf numFmtId="164" fontId="3" fillId="0" borderId="3" xfId="0" applyNumberFormat="1" applyFont="1" applyBorder="1"/>
    <xf numFmtId="164" fontId="2" fillId="0" borderId="4" xfId="0" applyNumberFormat="1" applyFont="1" applyBorder="1"/>
    <xf numFmtId="0" fontId="0" fillId="0" borderId="5" xfId="0" applyBorder="1"/>
    <xf numFmtId="164" fontId="3" fillId="0" borderId="6" xfId="0" applyNumberFormat="1" applyFont="1" applyBorder="1"/>
    <xf numFmtId="164" fontId="2" fillId="0" borderId="7" xfId="0" applyNumberFormat="1" applyFont="1" applyBorder="1"/>
    <xf numFmtId="0" fontId="0" fillId="0" borderId="8" xfId="0" applyBorder="1"/>
    <xf numFmtId="164" fontId="3" fillId="0" borderId="9" xfId="0" applyNumberFormat="1" applyFont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eo.r.pure@tuta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2016B-03F5-4E1A-B0F3-67C32F025D68}">
  <dimension ref="A1:B4"/>
  <sheetViews>
    <sheetView tabSelected="1" workbookViewId="0">
      <selection activeCell="B7" sqref="B7"/>
    </sheetView>
  </sheetViews>
  <sheetFormatPr defaultRowHeight="14.5" x14ac:dyDescent="0.35"/>
  <cols>
    <col min="1" max="1" width="31.7265625" bestFit="1" customWidth="1"/>
    <col min="2" max="2" width="87" bestFit="1" customWidth="1"/>
  </cols>
  <sheetData>
    <row r="1" spans="1:2" ht="29" x14ac:dyDescent="0.35">
      <c r="A1" s="21" t="s">
        <v>98</v>
      </c>
      <c r="B1" s="22" t="s">
        <v>99</v>
      </c>
    </row>
    <row r="2" spans="1:2" x14ac:dyDescent="0.35">
      <c r="A2" s="1" t="s">
        <v>100</v>
      </c>
      <c r="B2" t="s">
        <v>105</v>
      </c>
    </row>
    <row r="3" spans="1:2" x14ac:dyDescent="0.35">
      <c r="A3" s="1" t="s">
        <v>101</v>
      </c>
      <c r="B3" t="s">
        <v>102</v>
      </c>
    </row>
    <row r="4" spans="1:2" x14ac:dyDescent="0.35">
      <c r="A4" s="1" t="s">
        <v>103</v>
      </c>
      <c r="B4" s="23" t="s">
        <v>104</v>
      </c>
    </row>
  </sheetData>
  <hyperlinks>
    <hyperlink ref="B4" r:id="rId1" xr:uid="{6A53CCE3-1D69-475C-B949-55E497D345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7"/>
  <sheetViews>
    <sheetView zoomScale="85" zoomScaleNormal="85" workbookViewId="0">
      <selection activeCell="AB46" sqref="AB46"/>
    </sheetView>
  </sheetViews>
  <sheetFormatPr defaultRowHeight="14.5" x14ac:dyDescent="0.35"/>
  <cols>
    <col min="28" max="28" width="18" style="2" customWidth="1"/>
  </cols>
  <sheetData>
    <row r="1" spans="1:32" s="1" customFormat="1" x14ac:dyDescent="0.35">
      <c r="A1" s="1" t="s">
        <v>0</v>
      </c>
      <c r="B1" s="1" t="s">
        <v>16</v>
      </c>
      <c r="C1" s="1" t="s">
        <v>17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2</v>
      </c>
      <c r="I1" s="1" t="s">
        <v>3</v>
      </c>
      <c r="J1" s="1" t="s">
        <v>5</v>
      </c>
      <c r="K1" s="1" t="s">
        <v>2</v>
      </c>
      <c r="L1" s="1" t="s">
        <v>3</v>
      </c>
      <c r="M1" s="1" t="s">
        <v>6</v>
      </c>
      <c r="N1" s="1" t="s">
        <v>2</v>
      </c>
      <c r="O1" s="1" t="s">
        <v>3</v>
      </c>
      <c r="P1" s="1" t="s">
        <v>7</v>
      </c>
      <c r="Q1" s="1" t="s">
        <v>2</v>
      </c>
      <c r="R1" s="1" t="s">
        <v>3</v>
      </c>
      <c r="S1" s="1" t="s">
        <v>8</v>
      </c>
      <c r="T1" s="1" t="s">
        <v>2</v>
      </c>
      <c r="U1" s="1" t="s">
        <v>3</v>
      </c>
      <c r="V1" s="1" t="s">
        <v>9</v>
      </c>
      <c r="W1" s="1" t="s">
        <v>2</v>
      </c>
      <c r="X1" s="1" t="s">
        <v>3</v>
      </c>
      <c r="Y1" s="1" t="s">
        <v>10</v>
      </c>
      <c r="Z1" s="1" t="s">
        <v>2</v>
      </c>
      <c r="AA1" s="1" t="s">
        <v>3</v>
      </c>
      <c r="AB1" s="2" t="s">
        <v>11</v>
      </c>
      <c r="AC1" s="1" t="s">
        <v>2</v>
      </c>
      <c r="AD1" s="1" t="s">
        <v>3</v>
      </c>
      <c r="AE1" s="1" t="s">
        <v>12</v>
      </c>
      <c r="AF1" s="1" t="s">
        <v>32</v>
      </c>
    </row>
    <row r="2" spans="1:32" x14ac:dyDescent="0.35">
      <c r="A2" t="s">
        <v>13</v>
      </c>
      <c r="B2">
        <v>1</v>
      </c>
      <c r="C2">
        <v>504</v>
      </c>
      <c r="D2">
        <v>-1.3362926713375798E-5</v>
      </c>
      <c r="E2">
        <v>1.4871465555574799E-7</v>
      </c>
      <c r="F2">
        <v>2.9742931111149598E-7</v>
      </c>
      <c r="G2">
        <v>0.51210072945121943</v>
      </c>
      <c r="H2">
        <v>1.0399031699252977E-6</v>
      </c>
      <c r="I2">
        <v>2.0798063398505954E-6</v>
      </c>
      <c r="J2">
        <v>0.34839955374233145</v>
      </c>
      <c r="K2">
        <v>6.0554872691404363E-7</v>
      </c>
      <c r="L2">
        <v>2.2494178797655545E-6</v>
      </c>
      <c r="M2">
        <v>0.7201876493788818</v>
      </c>
      <c r="N2">
        <v>1.1247089398827772E-6</v>
      </c>
      <c r="O2">
        <v>2.2494178797655545E-6</v>
      </c>
      <c r="P2">
        <v>1.0208514576686044E-6</v>
      </c>
      <c r="Q2">
        <v>1.6475658008513794E-7</v>
      </c>
      <c r="R2">
        <v>3.2951316017027588E-7</v>
      </c>
      <c r="S2">
        <v>0.24157771757575758</v>
      </c>
      <c r="T2">
        <v>7.8691163406004531E-7</v>
      </c>
      <c r="U2">
        <v>1.5738232681200906E-6</v>
      </c>
      <c r="V2">
        <v>0.23645287619047617</v>
      </c>
      <c r="W2">
        <v>9.6817311851105225E-7</v>
      </c>
      <c r="X2">
        <v>1.9363462370221045E-6</v>
      </c>
      <c r="Y2">
        <v>-1.3362929541401276E-5</v>
      </c>
      <c r="Z2">
        <v>1.4871464109466809E-7</v>
      </c>
      <c r="AA2">
        <v>2.9742928218933619E-7</v>
      </c>
      <c r="AB2" s="6">
        <v>0.51210066325153381</v>
      </c>
      <c r="AC2">
        <v>1.0326269322959848E-6</v>
      </c>
      <c r="AD2">
        <v>2.0652538645919696E-6</v>
      </c>
      <c r="AE2">
        <v>4.0329060530381646</v>
      </c>
    </row>
    <row r="3" spans="1:32" x14ac:dyDescent="0.35">
      <c r="A3" t="s">
        <v>14</v>
      </c>
      <c r="B3">
        <v>1</v>
      </c>
      <c r="C3">
        <v>504</v>
      </c>
      <c r="D3">
        <v>4.1189876514210551E-6</v>
      </c>
      <c r="E3">
        <v>2.5827996960554587E-7</v>
      </c>
      <c r="F3">
        <v>5.1655993921109173E-7</v>
      </c>
      <c r="G3">
        <v>0.51204898343749983</v>
      </c>
      <c r="H3">
        <v>3.7975896894005886E-6</v>
      </c>
      <c r="I3">
        <v>7.5951793788011772E-6</v>
      </c>
      <c r="J3">
        <v>0.34839695461538461</v>
      </c>
      <c r="K3">
        <v>1.1155121683431814E-6</v>
      </c>
      <c r="L3">
        <v>1.3300936632448585E-5</v>
      </c>
      <c r="M3">
        <v>0.72005619658031139</v>
      </c>
      <c r="N3">
        <v>6.6504683162242926E-6</v>
      </c>
      <c r="O3">
        <v>1.3300936632448585E-5</v>
      </c>
      <c r="P3">
        <v>5.9266543547210518E-6</v>
      </c>
      <c r="Q3">
        <v>2.8452564932466907E-7</v>
      </c>
      <c r="R3">
        <v>5.6905129864933813E-7</v>
      </c>
      <c r="S3">
        <v>0.24159709080459785</v>
      </c>
      <c r="T3">
        <v>1.8998611851924236E-6</v>
      </c>
      <c r="U3">
        <v>3.7997223703848472E-6</v>
      </c>
      <c r="V3">
        <v>0.23649145596774204</v>
      </c>
      <c r="W3">
        <v>2.7650550626420483E-6</v>
      </c>
      <c r="X3">
        <v>5.5301101252840965E-6</v>
      </c>
      <c r="Y3">
        <v>4.1189935403157939E-6</v>
      </c>
      <c r="Z3">
        <v>2.5828030913276597E-7</v>
      </c>
      <c r="AA3">
        <v>5.1656061826553194E-7</v>
      </c>
      <c r="AB3" s="6">
        <v>0.51204956723958339</v>
      </c>
      <c r="AC3">
        <v>3.8127478191597232E-6</v>
      </c>
      <c r="AD3">
        <v>7.6254956383194463E-6</v>
      </c>
      <c r="AE3">
        <v>14.892104448848301</v>
      </c>
    </row>
    <row r="4" spans="1:32" x14ac:dyDescent="0.35">
      <c r="A4" t="s">
        <v>15</v>
      </c>
      <c r="B4">
        <v>1</v>
      </c>
      <c r="C4">
        <v>504</v>
      </c>
      <c r="D4">
        <v>3.6970963402352939E-6</v>
      </c>
      <c r="E4">
        <v>1.6884467628298462E-7</v>
      </c>
      <c r="F4">
        <v>3.3768935256596924E-7</v>
      </c>
      <c r="G4">
        <v>0.51209097662393155</v>
      </c>
      <c r="H4">
        <v>1.8021302451564442E-6</v>
      </c>
      <c r="I4">
        <v>3.6042604903128885E-6</v>
      </c>
      <c r="J4">
        <v>0.34840020500000013</v>
      </c>
      <c r="K4">
        <v>9.7779718619976969E-7</v>
      </c>
      <c r="L4">
        <v>7.6262902206127079E-6</v>
      </c>
      <c r="M4">
        <v>0.72017021526011571</v>
      </c>
      <c r="N4">
        <v>3.8131451103063539E-6</v>
      </c>
      <c r="O4">
        <v>7.6262902206127079E-6</v>
      </c>
      <c r="P4">
        <v>6.8478674493529407E-7</v>
      </c>
      <c r="Q4">
        <v>1.8469891274446015E-7</v>
      </c>
      <c r="R4">
        <v>3.6939782548892029E-7</v>
      </c>
      <c r="S4">
        <v>0.2415857386046511</v>
      </c>
      <c r="T4">
        <v>8.9910306656560795E-7</v>
      </c>
      <c r="U4">
        <v>1.7982061331312159E-6</v>
      </c>
      <c r="V4">
        <v>0.23646076301886787</v>
      </c>
      <c r="W4">
        <v>1.2495971457416993E-6</v>
      </c>
      <c r="X4">
        <v>2.4991942914833986E-6</v>
      </c>
      <c r="Y4">
        <v>3.6970969733529426E-6</v>
      </c>
      <c r="Z4">
        <v>1.6884471239753868E-7</v>
      </c>
      <c r="AA4">
        <v>3.3768942479507735E-7</v>
      </c>
      <c r="AB4" s="6">
        <v>0.51209104773504321</v>
      </c>
      <c r="AC4">
        <v>1.8003389316666518E-6</v>
      </c>
      <c r="AD4">
        <v>3.6006778633333036E-6</v>
      </c>
      <c r="AE4">
        <v>7.0313235883715359</v>
      </c>
    </row>
    <row r="5" spans="1:32" x14ac:dyDescent="0.35">
      <c r="A5" s="1" t="s">
        <v>76</v>
      </c>
      <c r="B5">
        <v>1</v>
      </c>
      <c r="AB5" s="6">
        <f>AVERAGE(AB2:AB4)</f>
        <v>0.51208042607538673</v>
      </c>
    </row>
    <row r="6" spans="1:32" x14ac:dyDescent="0.35">
      <c r="A6" s="1" t="s">
        <v>77</v>
      </c>
      <c r="B6">
        <v>1</v>
      </c>
      <c r="AB6" s="6">
        <f>2*_xlfn.STDEV.P(AB2:AB4)</f>
        <v>4.4341563638093481E-5</v>
      </c>
    </row>
    <row r="7" spans="1:32" x14ac:dyDescent="0.35">
      <c r="A7" s="1" t="s">
        <v>78</v>
      </c>
      <c r="B7">
        <v>1</v>
      </c>
      <c r="AB7" s="7">
        <f>AB6/AB5*10^6</f>
        <v>86.591014575444191</v>
      </c>
    </row>
    <row r="8" spans="1:32" x14ac:dyDescent="0.35">
      <c r="AB8" s="6"/>
    </row>
    <row r="9" spans="1:32" x14ac:dyDescent="0.35">
      <c r="A9" t="s">
        <v>27</v>
      </c>
      <c r="B9">
        <v>2</v>
      </c>
      <c r="C9" t="s">
        <v>33</v>
      </c>
      <c r="D9">
        <v>8.2676055886138446E-6</v>
      </c>
      <c r="E9">
        <v>2.1117822833466022E-7</v>
      </c>
      <c r="F9">
        <v>4.2235645666932045E-7</v>
      </c>
      <c r="G9">
        <v>0.51210238613578851</v>
      </c>
      <c r="H9">
        <v>1.3539698438165498E-6</v>
      </c>
      <c r="I9">
        <v>2.7079396876330995E-6</v>
      </c>
      <c r="J9">
        <v>0.34840709026769667</v>
      </c>
      <c r="K9">
        <v>8.0509585930751504E-7</v>
      </c>
      <c r="L9">
        <v>2.5068335987547017E-5</v>
      </c>
      <c r="M9">
        <v>0.72053469963272143</v>
      </c>
      <c r="N9">
        <v>1.2534167993773508E-5</v>
      </c>
      <c r="O9">
        <v>2.5068335987547017E-5</v>
      </c>
      <c r="P9">
        <v>-7.6139996636865744E-7</v>
      </c>
      <c r="Q9">
        <v>2.3051489705516402E-7</v>
      </c>
      <c r="R9">
        <v>4.6102979411032804E-7</v>
      </c>
      <c r="S9">
        <v>0.24157842701869961</v>
      </c>
      <c r="T9">
        <v>9.7332487769274864E-7</v>
      </c>
      <c r="U9">
        <v>1.9466497553854973E-6</v>
      </c>
      <c r="V9">
        <v>0.23644796469591536</v>
      </c>
      <c r="W9">
        <v>1.4170765750686939E-6</v>
      </c>
      <c r="X9">
        <v>2.8341531501373879E-6</v>
      </c>
      <c r="Y9">
        <v>8.2676035587492936E-6</v>
      </c>
      <c r="Z9">
        <v>2.1117808898313175E-7</v>
      </c>
      <c r="AA9">
        <v>4.2235617796626351E-7</v>
      </c>
      <c r="AB9" s="6">
        <v>0.51210263790334609</v>
      </c>
      <c r="AC9">
        <v>1.3582478394018117E-6</v>
      </c>
      <c r="AD9">
        <v>2.7164956788036233E-6</v>
      </c>
      <c r="AE9">
        <v>5</v>
      </c>
      <c r="AF9">
        <v>166</v>
      </c>
    </row>
    <row r="10" spans="1:32" x14ac:dyDescent="0.35">
      <c r="A10" t="s">
        <v>13</v>
      </c>
      <c r="B10">
        <v>2</v>
      </c>
      <c r="C10" t="s">
        <v>33</v>
      </c>
      <c r="D10">
        <v>4.973354520692357E-6</v>
      </c>
      <c r="E10">
        <v>1.2093228946546872E-7</v>
      </c>
      <c r="F10">
        <v>2.4186457893093744E-7</v>
      </c>
      <c r="G10">
        <v>0.51210936111068117</v>
      </c>
      <c r="H10">
        <v>1.0911305907390098E-6</v>
      </c>
      <c r="I10">
        <v>2.1822611814780196E-6</v>
      </c>
      <c r="J10">
        <v>0.34840322796286105</v>
      </c>
      <c r="K10">
        <v>7.1912551387296956E-7</v>
      </c>
      <c r="L10">
        <v>1.6750994149174184E-5</v>
      </c>
      <c r="M10">
        <v>0.71993490026845186</v>
      </c>
      <c r="N10">
        <v>8.375497074587092E-6</v>
      </c>
      <c r="O10">
        <v>1.6750994149174184E-5</v>
      </c>
      <c r="P10">
        <v>3.7538137754738726E-6</v>
      </c>
      <c r="Q10">
        <v>1.5323626905605675E-7</v>
      </c>
      <c r="R10">
        <v>3.064725381121135E-7</v>
      </c>
      <c r="S10">
        <v>0.2415696401291533</v>
      </c>
      <c r="T10">
        <v>7.1964468941979214E-7</v>
      </c>
      <c r="U10">
        <v>1.4392893788395843E-6</v>
      </c>
      <c r="V10">
        <v>0.23644156730893498</v>
      </c>
      <c r="W10">
        <v>1.0447851891139262E-6</v>
      </c>
      <c r="X10">
        <v>2.0895703782278525E-6</v>
      </c>
      <c r="Y10">
        <v>4.9733587569178741E-6</v>
      </c>
      <c r="Z10">
        <v>1.2093237053855282E-7</v>
      </c>
      <c r="AA10">
        <v>2.4186474107710564E-7</v>
      </c>
      <c r="AB10" s="6">
        <v>0.51210977557322135</v>
      </c>
      <c r="AC10">
        <v>1.0953856974193637E-6</v>
      </c>
      <c r="AD10">
        <v>2.1907713948387274E-6</v>
      </c>
      <c r="AE10">
        <v>4</v>
      </c>
      <c r="AF10">
        <v>169</v>
      </c>
    </row>
    <row r="11" spans="1:32" x14ac:dyDescent="0.35">
      <c r="A11" t="s">
        <v>14</v>
      </c>
      <c r="B11">
        <v>2</v>
      </c>
      <c r="C11" t="s">
        <v>33</v>
      </c>
      <c r="D11">
        <v>1.7164603893141334E-6</v>
      </c>
      <c r="E11">
        <v>1.2719770853262395E-7</v>
      </c>
      <c r="F11">
        <v>2.543954170652479E-7</v>
      </c>
      <c r="G11">
        <v>0.51209987175292659</v>
      </c>
      <c r="H11">
        <v>1.2917735404684156E-6</v>
      </c>
      <c r="I11">
        <v>2.5835470809368312E-6</v>
      </c>
      <c r="J11">
        <v>0.34840268915226236</v>
      </c>
      <c r="K11">
        <v>5.3597673488345316E-7</v>
      </c>
      <c r="L11">
        <v>1.2712494504894545E-5</v>
      </c>
      <c r="M11">
        <v>0.71984049503898639</v>
      </c>
      <c r="N11">
        <v>6.3562472524472725E-6</v>
      </c>
      <c r="O11">
        <v>1.2712494504894545E-5</v>
      </c>
      <c r="P11">
        <v>2.1675541375425739E-6</v>
      </c>
      <c r="Q11">
        <v>1.2813473929491896E-7</v>
      </c>
      <c r="R11">
        <v>2.5626947858983792E-7</v>
      </c>
      <c r="S11">
        <v>0.2415780222918831</v>
      </c>
      <c r="T11">
        <v>7.5702731080472501E-7</v>
      </c>
      <c r="U11">
        <v>1.51405462160945E-6</v>
      </c>
      <c r="V11">
        <v>0.23645143588487549</v>
      </c>
      <c r="W11">
        <v>1.1457791734248413E-6</v>
      </c>
      <c r="X11">
        <v>2.2915583468496826E-6</v>
      </c>
      <c r="Y11">
        <v>1.7164611873506951E-6</v>
      </c>
      <c r="Z11">
        <v>1.271977669330377E-7</v>
      </c>
      <c r="AA11">
        <v>2.5439553386607541E-7</v>
      </c>
      <c r="AB11" s="6">
        <v>0.51210026519450269</v>
      </c>
      <c r="AC11">
        <v>1.2973164391718648E-6</v>
      </c>
      <c r="AD11">
        <v>2.5946328783437295E-6</v>
      </c>
      <c r="AE11">
        <v>5</v>
      </c>
      <c r="AF11">
        <v>157</v>
      </c>
    </row>
    <row r="12" spans="1:32" x14ac:dyDescent="0.35">
      <c r="A12" t="s">
        <v>15</v>
      </c>
      <c r="B12">
        <v>2</v>
      </c>
      <c r="C12" t="s">
        <v>33</v>
      </c>
      <c r="D12">
        <v>4.6846467676309539E-6</v>
      </c>
      <c r="E12">
        <v>1.6098703491704951E-7</v>
      </c>
      <c r="F12">
        <v>3.2197406983409903E-7</v>
      </c>
      <c r="G12">
        <v>0.51210570710574488</v>
      </c>
      <c r="H12">
        <v>1.2222387395338759E-6</v>
      </c>
      <c r="I12">
        <v>2.4444774790677518E-6</v>
      </c>
      <c r="J12">
        <v>0.34840524685213187</v>
      </c>
      <c r="K12">
        <v>7.0604337024689463E-7</v>
      </c>
      <c r="L12">
        <v>2.4543674352562867E-5</v>
      </c>
      <c r="M12">
        <v>0.71994244688650533</v>
      </c>
      <c r="N12">
        <v>1.2271837176281434E-5</v>
      </c>
      <c r="O12">
        <v>2.4543674352562867E-5</v>
      </c>
      <c r="P12">
        <v>1.2450459544708944E-6</v>
      </c>
      <c r="Q12">
        <v>1.8303423309980361E-7</v>
      </c>
      <c r="R12">
        <v>3.6606846619960722E-7</v>
      </c>
      <c r="S12">
        <v>0.24158224097764616</v>
      </c>
      <c r="T12">
        <v>8.8358811509206272E-7</v>
      </c>
      <c r="U12">
        <v>1.7671762301841254E-6</v>
      </c>
      <c r="V12">
        <v>0.23645445380868374</v>
      </c>
      <c r="W12">
        <v>1.1809537163822124E-6</v>
      </c>
      <c r="X12">
        <v>2.3619074327644248E-6</v>
      </c>
      <c r="Y12">
        <v>4.6846480753694656E-6</v>
      </c>
      <c r="Z12">
        <v>1.6098706900899922E-7</v>
      </c>
      <c r="AA12">
        <v>3.2197413801799844E-7</v>
      </c>
      <c r="AB12" s="6">
        <v>0.5121058727690051</v>
      </c>
      <c r="AC12">
        <v>1.2178360416015185E-6</v>
      </c>
      <c r="AD12">
        <v>2.4356720832030371E-6</v>
      </c>
      <c r="AE12">
        <v>5</v>
      </c>
      <c r="AF12">
        <v>172</v>
      </c>
    </row>
    <row r="13" spans="1:32" x14ac:dyDescent="0.35">
      <c r="A13" t="s">
        <v>28</v>
      </c>
      <c r="B13">
        <v>2</v>
      </c>
      <c r="C13" t="s">
        <v>33</v>
      </c>
      <c r="D13">
        <v>1.5848122254840942E-6</v>
      </c>
      <c r="E13">
        <v>4.988795383715306E-8</v>
      </c>
      <c r="F13">
        <v>9.9775907674306121E-8</v>
      </c>
      <c r="G13">
        <v>0.51210110491564942</v>
      </c>
      <c r="H13">
        <v>6.7455662055420809E-7</v>
      </c>
      <c r="I13">
        <v>1.3491132411084162E-6</v>
      </c>
      <c r="J13">
        <v>0.34840243219784284</v>
      </c>
      <c r="K13">
        <v>3.9799159241850896E-7</v>
      </c>
      <c r="L13">
        <v>3.4212180556973842E-5</v>
      </c>
      <c r="M13">
        <v>0.72025539446161058</v>
      </c>
      <c r="N13">
        <v>1.7106090278486921E-5</v>
      </c>
      <c r="O13">
        <v>3.4212180556973842E-5</v>
      </c>
      <c r="P13">
        <v>1.4073989267299626E-6</v>
      </c>
      <c r="Q13">
        <v>5.3004698331974559E-8</v>
      </c>
      <c r="R13">
        <v>1.0600939666394912E-7</v>
      </c>
      <c r="S13">
        <v>0.24157688180435813</v>
      </c>
      <c r="T13">
        <v>4.5574303985618867E-7</v>
      </c>
      <c r="U13">
        <v>9.1148607971237735E-7</v>
      </c>
      <c r="V13">
        <v>0.23645317243767888</v>
      </c>
      <c r="W13">
        <v>5.5930780324754974E-7</v>
      </c>
      <c r="X13">
        <v>1.1186156064950995E-6</v>
      </c>
      <c r="Y13">
        <v>1.5848126299264798E-6</v>
      </c>
      <c r="Z13">
        <v>4.9887965578661604E-8</v>
      </c>
      <c r="AA13">
        <v>9.9775931157323209E-8</v>
      </c>
      <c r="AB13" s="6">
        <v>0.51210124446478389</v>
      </c>
      <c r="AC13">
        <v>6.7357749121514984E-7</v>
      </c>
      <c r="AD13">
        <v>1.3471549824302997E-6</v>
      </c>
      <c r="AE13">
        <v>3</v>
      </c>
      <c r="AF13">
        <v>174</v>
      </c>
    </row>
    <row r="14" spans="1:32" x14ac:dyDescent="0.35">
      <c r="A14" t="s">
        <v>29</v>
      </c>
      <c r="B14">
        <v>2</v>
      </c>
      <c r="C14" t="s">
        <v>33</v>
      </c>
      <c r="D14">
        <v>6.3755739739486489E-6</v>
      </c>
      <c r="E14">
        <v>1.5296029207877731E-7</v>
      </c>
      <c r="F14">
        <v>3.0592058415755462E-7</v>
      </c>
      <c r="G14">
        <v>0.51210156486943481</v>
      </c>
      <c r="H14">
        <v>1.262662023911994E-6</v>
      </c>
      <c r="I14">
        <v>2.525324047823988E-6</v>
      </c>
      <c r="J14">
        <v>0.34840031646854769</v>
      </c>
      <c r="K14">
        <v>7.2114642268719043E-7</v>
      </c>
      <c r="L14">
        <v>8.0239414310999122E-6</v>
      </c>
      <c r="M14">
        <v>0.71968335924729876</v>
      </c>
      <c r="N14">
        <v>4.0119707155499561E-6</v>
      </c>
      <c r="O14">
        <v>8.0239414310999122E-6</v>
      </c>
      <c r="P14">
        <v>2.8593873102702963E-6</v>
      </c>
      <c r="Q14">
        <v>1.8378312551361074E-7</v>
      </c>
      <c r="R14">
        <v>3.6756625102722148E-7</v>
      </c>
      <c r="S14">
        <v>0.24157529664960067</v>
      </c>
      <c r="T14">
        <v>8.5654479760166249E-7</v>
      </c>
      <c r="U14">
        <v>1.713089595203325E-6</v>
      </c>
      <c r="V14">
        <v>0.23645175615872063</v>
      </c>
      <c r="W14">
        <v>1.1901541169175066E-6</v>
      </c>
      <c r="X14">
        <v>2.3803082338350131E-6</v>
      </c>
      <c r="Y14">
        <v>6.3755781858728068E-6</v>
      </c>
      <c r="Z14">
        <v>1.5296039823782046E-7</v>
      </c>
      <c r="AA14">
        <v>3.0592079647564093E-7</v>
      </c>
      <c r="AB14" s="6">
        <v>0.51210167669350881</v>
      </c>
      <c r="AC14">
        <v>1.2640754464488573E-6</v>
      </c>
      <c r="AD14">
        <v>2.5281508928977147E-6</v>
      </c>
      <c r="AE14">
        <v>5</v>
      </c>
      <c r="AF14">
        <v>158</v>
      </c>
    </row>
    <row r="15" spans="1:32" x14ac:dyDescent="0.35">
      <c r="A15" t="s">
        <v>30</v>
      </c>
      <c r="B15">
        <v>2</v>
      </c>
      <c r="C15" t="s">
        <v>33</v>
      </c>
      <c r="D15">
        <v>5.185011824460359E-6</v>
      </c>
      <c r="E15">
        <v>1.1921853597667331E-7</v>
      </c>
      <c r="F15">
        <v>2.3843707195334662E-7</v>
      </c>
      <c r="G15">
        <v>0.51211143405276105</v>
      </c>
      <c r="H15">
        <v>1.1635123575406842E-6</v>
      </c>
      <c r="I15">
        <v>2.3270247150813684E-6</v>
      </c>
      <c r="J15">
        <v>0.3484042729086187</v>
      </c>
      <c r="K15">
        <v>6.7936514986702092E-7</v>
      </c>
      <c r="L15">
        <v>2.0079877323500183E-5</v>
      </c>
      <c r="M15">
        <v>0.71980826386564978</v>
      </c>
      <c r="N15">
        <v>1.0039938661750091E-5</v>
      </c>
      <c r="O15">
        <v>2.0079877323500183E-5</v>
      </c>
      <c r="P15">
        <v>8.7430485442229142E-7</v>
      </c>
      <c r="Q15">
        <v>1.3643860149028845E-7</v>
      </c>
      <c r="R15">
        <v>2.7287720298057691E-7</v>
      </c>
      <c r="S15">
        <v>0.2415707228869291</v>
      </c>
      <c r="T15">
        <v>7.6676126851122304E-7</v>
      </c>
      <c r="U15">
        <v>1.5335225370224461E-6</v>
      </c>
      <c r="V15">
        <v>0.23644134319773844</v>
      </c>
      <c r="W15">
        <v>1.1274717576089813E-6</v>
      </c>
      <c r="X15">
        <v>2.2549435152179625E-6</v>
      </c>
      <c r="Y15">
        <v>5.1850128046034582E-6</v>
      </c>
      <c r="Z15">
        <v>1.1921855655024052E-7</v>
      </c>
      <c r="AA15">
        <v>2.3843711310048105E-7</v>
      </c>
      <c r="AB15" s="6">
        <v>0.51211153499735884</v>
      </c>
      <c r="AC15">
        <v>1.1660874998014348E-6</v>
      </c>
      <c r="AD15">
        <v>2.3321749996028697E-6</v>
      </c>
      <c r="AE15">
        <v>5</v>
      </c>
      <c r="AF15">
        <v>171</v>
      </c>
    </row>
    <row r="16" spans="1:32" x14ac:dyDescent="0.35">
      <c r="A16" t="s">
        <v>31</v>
      </c>
      <c r="B16">
        <v>2</v>
      </c>
      <c r="C16" t="s">
        <v>33</v>
      </c>
      <c r="D16">
        <v>5.3077249811485144E-6</v>
      </c>
      <c r="E16">
        <v>1.2402367714853164E-7</v>
      </c>
      <c r="F16">
        <v>2.4804735429706328E-7</v>
      </c>
      <c r="G16">
        <v>0.51210661042039629</v>
      </c>
      <c r="H16">
        <v>1.3366805417771515E-6</v>
      </c>
      <c r="I16">
        <v>2.6733610835543031E-6</v>
      </c>
      <c r="J16">
        <v>0.34840527999652859</v>
      </c>
      <c r="K16">
        <v>7.0683398057029381E-7</v>
      </c>
      <c r="L16">
        <v>2.5506053766170243E-5</v>
      </c>
      <c r="M16">
        <v>0.71990387023342339</v>
      </c>
      <c r="N16">
        <v>1.2753026883085122E-5</v>
      </c>
      <c r="O16">
        <v>2.5506053766170243E-5</v>
      </c>
      <c r="P16">
        <v>1.1598408807860649E-6</v>
      </c>
      <c r="Q16">
        <v>1.1704965095118398E-7</v>
      </c>
      <c r="R16">
        <v>2.3409930190236796E-7</v>
      </c>
      <c r="S16">
        <v>0.24157871792860491</v>
      </c>
      <c r="T16">
        <v>6.8508039152921552E-7</v>
      </c>
      <c r="U16">
        <v>1.370160783058431E-6</v>
      </c>
      <c r="V16">
        <v>0.23644954865069259</v>
      </c>
      <c r="W16">
        <v>8.3121202142465951E-7</v>
      </c>
      <c r="X16">
        <v>1.662424042849319E-6</v>
      </c>
      <c r="Y16">
        <v>5.3077262264144287E-6</v>
      </c>
      <c r="Z16">
        <v>1.2402369922878208E-7</v>
      </c>
      <c r="AA16">
        <v>2.4804739845756417E-7</v>
      </c>
      <c r="AB16" s="6">
        <v>0.51210651003667618</v>
      </c>
      <c r="AC16">
        <v>1.3884699951346706E-6</v>
      </c>
      <c r="AD16">
        <v>2.7769399902693413E-6</v>
      </c>
      <c r="AE16">
        <v>5</v>
      </c>
      <c r="AF16">
        <v>237</v>
      </c>
    </row>
    <row r="17" spans="1:32" x14ac:dyDescent="0.35">
      <c r="A17" s="1" t="s">
        <v>76</v>
      </c>
      <c r="B17">
        <v>2</v>
      </c>
      <c r="AB17" s="6">
        <f>AVERAGE(AB9:AB16)</f>
        <v>0.51210493970405035</v>
      </c>
    </row>
    <row r="18" spans="1:32" x14ac:dyDescent="0.35">
      <c r="A18" s="1" t="s">
        <v>77</v>
      </c>
      <c r="B18">
        <v>2</v>
      </c>
      <c r="AB18" s="6">
        <f>2*_xlfn.STDEV.P(AB9:AB16)</f>
        <v>7.7997255161137809E-6</v>
      </c>
    </row>
    <row r="19" spans="1:32" x14ac:dyDescent="0.35">
      <c r="A19" s="1" t="s">
        <v>78</v>
      </c>
      <c r="B19">
        <v>2</v>
      </c>
      <c r="AB19" s="7">
        <f>AB18/AB17*10^6</f>
        <v>15.230717205386275</v>
      </c>
    </row>
    <row r="20" spans="1:32" x14ac:dyDescent="0.35">
      <c r="AB20" s="6"/>
    </row>
    <row r="21" spans="1:32" x14ac:dyDescent="0.35">
      <c r="A21" t="s">
        <v>27</v>
      </c>
      <c r="B21">
        <v>3</v>
      </c>
      <c r="C21" t="s">
        <v>37</v>
      </c>
      <c r="D21">
        <v>6.0546201469300672E-6</v>
      </c>
      <c r="E21">
        <v>1.4124720063579903E-7</v>
      </c>
      <c r="F21">
        <v>2.8249440127159806E-7</v>
      </c>
      <c r="G21">
        <v>0.51210038416538139</v>
      </c>
      <c r="H21">
        <v>1.2404760041864044E-6</v>
      </c>
      <c r="I21">
        <v>2.4809520083728089E-6</v>
      </c>
      <c r="J21">
        <v>0.34840431188060395</v>
      </c>
      <c r="K21">
        <v>6.6702821026036266E-7</v>
      </c>
      <c r="L21">
        <v>6.6256479405255742E-6</v>
      </c>
      <c r="M21">
        <v>0.71925473815368146</v>
      </c>
      <c r="N21">
        <v>3.3128239702627871E-6</v>
      </c>
      <c r="O21">
        <v>6.6256479405255742E-6</v>
      </c>
      <c r="P21">
        <v>4.5226165537532858E-7</v>
      </c>
      <c r="Q21">
        <v>1.4845027605252526E-7</v>
      </c>
      <c r="R21">
        <v>2.9690055210505052E-7</v>
      </c>
      <c r="S21">
        <v>0.2415784532230468</v>
      </c>
      <c r="T21">
        <v>7.1379740647603364E-7</v>
      </c>
      <c r="U21">
        <v>1.4275948129520673E-6</v>
      </c>
      <c r="V21">
        <v>0.23644736740735214</v>
      </c>
      <c r="W21">
        <v>1.0942741951909021E-6</v>
      </c>
      <c r="X21">
        <v>2.1885483903818042E-6</v>
      </c>
      <c r="Y21">
        <v>6.0546210275086947E-6</v>
      </c>
      <c r="Z21">
        <v>1.4124720972450842E-7</v>
      </c>
      <c r="AA21">
        <v>2.8249441944901685E-7</v>
      </c>
      <c r="AB21" s="6">
        <v>0.51210060222960208</v>
      </c>
      <c r="AC21">
        <v>1.2397504741027388E-6</v>
      </c>
      <c r="AD21">
        <v>2.4795009482054777E-6</v>
      </c>
      <c r="AE21">
        <v>5</v>
      </c>
      <c r="AF21">
        <v>160</v>
      </c>
    </row>
    <row r="22" spans="1:32" x14ac:dyDescent="0.35">
      <c r="A22" t="s">
        <v>13</v>
      </c>
      <c r="B22">
        <v>3</v>
      </c>
      <c r="C22" t="s">
        <v>37</v>
      </c>
      <c r="D22">
        <v>5.1114505004852716E-6</v>
      </c>
      <c r="E22">
        <v>9.720842172915804E-8</v>
      </c>
      <c r="F22">
        <v>1.9441684345831608E-7</v>
      </c>
      <c r="G22">
        <v>0.51210900719683261</v>
      </c>
      <c r="H22">
        <v>9.6173251482325846E-7</v>
      </c>
      <c r="I22">
        <v>1.9234650296465169E-6</v>
      </c>
      <c r="J22">
        <v>0.34840475909112451</v>
      </c>
      <c r="K22">
        <v>5.3852870612431507E-7</v>
      </c>
      <c r="L22">
        <v>1.3866297457123773E-5</v>
      </c>
      <c r="M22">
        <v>0.71952870774580302</v>
      </c>
      <c r="N22">
        <v>6.9331487285618864E-6</v>
      </c>
      <c r="O22">
        <v>1.3866297457123773E-5</v>
      </c>
      <c r="P22">
        <v>7.3612946193753182E-7</v>
      </c>
      <c r="Q22">
        <v>1.0951425476830165E-7</v>
      </c>
      <c r="R22">
        <v>2.190285095366033E-7</v>
      </c>
      <c r="S22">
        <v>0.24157491238865325</v>
      </c>
      <c r="T22">
        <v>5.8976850130055803E-7</v>
      </c>
      <c r="U22">
        <v>1.1795370026011161E-6</v>
      </c>
      <c r="V22">
        <v>0.23644117750540766</v>
      </c>
      <c r="W22">
        <v>8.5367343927254754E-7</v>
      </c>
      <c r="X22">
        <v>1.7073468785450951E-6</v>
      </c>
      <c r="Y22">
        <v>5.1114512277860012E-6</v>
      </c>
      <c r="Z22">
        <v>9.7208424964629068E-8</v>
      </c>
      <c r="AA22">
        <v>1.9441684992925814E-7</v>
      </c>
      <c r="AB22" s="6">
        <v>0.51210908691557588</v>
      </c>
      <c r="AC22">
        <v>9.6439449874039423E-7</v>
      </c>
      <c r="AD22">
        <v>1.9287889974807885E-6</v>
      </c>
      <c r="AE22">
        <v>4</v>
      </c>
      <c r="AF22">
        <v>161</v>
      </c>
    </row>
    <row r="23" spans="1:32" x14ac:dyDescent="0.35">
      <c r="A23" t="s">
        <v>14</v>
      </c>
      <c r="B23">
        <v>3</v>
      </c>
      <c r="C23" t="s">
        <v>37</v>
      </c>
      <c r="D23">
        <v>1.7577043772665463E-6</v>
      </c>
      <c r="E23">
        <v>1.0456232701965545E-7</v>
      </c>
      <c r="F23">
        <v>2.0912465403931091E-7</v>
      </c>
      <c r="G23">
        <v>0.51209764534819957</v>
      </c>
      <c r="H23">
        <v>1.0764404826508661E-6</v>
      </c>
      <c r="I23">
        <v>2.1528809653017322E-6</v>
      </c>
      <c r="J23">
        <v>0.34840288038769168</v>
      </c>
      <c r="K23">
        <v>6.3939140587992125E-7</v>
      </c>
      <c r="L23">
        <v>1.2717865728631029E-5</v>
      </c>
      <c r="M23">
        <v>0.71998468912181279</v>
      </c>
      <c r="N23">
        <v>6.3589328643155147E-6</v>
      </c>
      <c r="O23">
        <v>1.2717865728631029E-5</v>
      </c>
      <c r="P23">
        <v>1.1267972638660436E-6</v>
      </c>
      <c r="Q23">
        <v>1.0495909004965317E-7</v>
      </c>
      <c r="R23">
        <v>2.0991818009930633E-7</v>
      </c>
      <c r="S23">
        <v>0.24158166140312501</v>
      </c>
      <c r="T23">
        <v>6.8767056231724914E-7</v>
      </c>
      <c r="U23">
        <v>1.3753411246344983E-6</v>
      </c>
      <c r="V23">
        <v>0.23645476472746282</v>
      </c>
      <c r="W23">
        <v>9.5109014562192888E-7</v>
      </c>
      <c r="X23">
        <v>1.9021802912438578E-6</v>
      </c>
      <c r="Y23">
        <v>1.7577049168361672E-6</v>
      </c>
      <c r="Z23">
        <v>1.0456236414881637E-7</v>
      </c>
      <c r="AA23">
        <v>2.0912472829763275E-7</v>
      </c>
      <c r="AB23" s="6">
        <v>0.51209746045295157</v>
      </c>
      <c r="AC23">
        <v>1.0802954129929752E-6</v>
      </c>
      <c r="AD23">
        <v>2.1605908259859503E-6</v>
      </c>
      <c r="AE23">
        <v>4</v>
      </c>
      <c r="AF23">
        <v>171</v>
      </c>
    </row>
    <row r="24" spans="1:32" x14ac:dyDescent="0.35">
      <c r="A24" t="s">
        <v>27</v>
      </c>
      <c r="B24">
        <v>3</v>
      </c>
      <c r="C24" t="s">
        <v>38</v>
      </c>
      <c r="D24">
        <v>6.5847612808366002E-6</v>
      </c>
      <c r="E24">
        <v>1.9260343065819986E-7</v>
      </c>
      <c r="F24">
        <v>3.8520686131639972E-7</v>
      </c>
      <c r="G24">
        <v>0.51209106031498397</v>
      </c>
      <c r="H24">
        <v>1.8000154676051377E-6</v>
      </c>
      <c r="I24">
        <v>3.6000309352102754E-6</v>
      </c>
      <c r="J24">
        <v>0.34840040855065968</v>
      </c>
      <c r="K24">
        <v>8.6243083556220662E-7</v>
      </c>
      <c r="L24">
        <v>1.0982031868673041E-5</v>
      </c>
      <c r="M24">
        <v>0.71930612090917811</v>
      </c>
      <c r="N24">
        <v>5.4910159343365203E-6</v>
      </c>
      <c r="O24">
        <v>1.0982031868673041E-5</v>
      </c>
      <c r="P24">
        <v>-1.9595381528421451E-6</v>
      </c>
      <c r="Q24">
        <v>2.1404453060034429E-7</v>
      </c>
      <c r="R24">
        <v>4.2808906120068857E-7</v>
      </c>
      <c r="S24">
        <v>0.24157962912553141</v>
      </c>
      <c r="T24">
        <v>1.0747112386773485E-6</v>
      </c>
      <c r="U24">
        <v>2.149422477354697E-6</v>
      </c>
      <c r="V24">
        <v>0.2364504772756276</v>
      </c>
      <c r="W24">
        <v>1.5940817324961164E-6</v>
      </c>
      <c r="X24">
        <v>3.1881634649922329E-6</v>
      </c>
      <c r="Y24">
        <v>6.5847581176678699E-6</v>
      </c>
      <c r="Z24">
        <v>1.926033674778539E-7</v>
      </c>
      <c r="AA24">
        <v>3.8520673495570781E-7</v>
      </c>
      <c r="AB24" s="6">
        <v>0.51209084085454071</v>
      </c>
      <c r="AC24">
        <v>1.8017237411574059E-6</v>
      </c>
      <c r="AD24">
        <v>3.6034474823148118E-6</v>
      </c>
      <c r="AE24">
        <v>7</v>
      </c>
      <c r="AF24">
        <v>213</v>
      </c>
    </row>
    <row r="25" spans="1:32" x14ac:dyDescent="0.35">
      <c r="A25" t="s">
        <v>13</v>
      </c>
      <c r="B25">
        <v>3</v>
      </c>
      <c r="C25" t="s">
        <v>38</v>
      </c>
      <c r="D25">
        <v>2.154560197971687E-6</v>
      </c>
      <c r="E25">
        <v>8.2099543577212955E-8</v>
      </c>
      <c r="F25">
        <v>1.6419908715442591E-7</v>
      </c>
      <c r="G25">
        <v>0.51209529558027522</v>
      </c>
      <c r="H25">
        <v>1.1278627952980392E-6</v>
      </c>
      <c r="I25">
        <v>2.2557255905960784E-6</v>
      </c>
      <c r="J25">
        <v>0.3484031198217275</v>
      </c>
      <c r="K25">
        <v>4.6984062521460667E-7</v>
      </c>
      <c r="L25">
        <v>1.9868068614558293E-5</v>
      </c>
      <c r="M25">
        <v>0.72012462042783931</v>
      </c>
      <c r="N25">
        <v>9.9340343072791466E-6</v>
      </c>
      <c r="O25">
        <v>1.9868068614558293E-5</v>
      </c>
      <c r="P25">
        <v>1.0423276471334337E-6</v>
      </c>
      <c r="Q25">
        <v>8.4716016711484482E-8</v>
      </c>
      <c r="R25">
        <v>1.6943203342296896E-7</v>
      </c>
      <c r="S25">
        <v>0.24158047620192999</v>
      </c>
      <c r="T25">
        <v>6.5602505974967784E-7</v>
      </c>
      <c r="U25">
        <v>1.3120501194993557E-6</v>
      </c>
      <c r="V25">
        <v>0.23645221422544285</v>
      </c>
      <c r="W25">
        <v>9.5242439493226136E-7</v>
      </c>
      <c r="X25">
        <v>1.9048487898645227E-6</v>
      </c>
      <c r="Y25">
        <v>2.1545607507686335E-6</v>
      </c>
      <c r="Z25">
        <v>8.2099564849531278E-8</v>
      </c>
      <c r="AA25">
        <v>1.6419912969906256E-7</v>
      </c>
      <c r="AB25" s="6">
        <v>0.51209542436282252</v>
      </c>
      <c r="AC25">
        <v>1.1283382747335871E-6</v>
      </c>
      <c r="AD25">
        <v>2.2566765494671741E-6</v>
      </c>
      <c r="AE25">
        <v>4</v>
      </c>
      <c r="AF25">
        <v>202</v>
      </c>
    </row>
    <row r="26" spans="1:32" x14ac:dyDescent="0.35">
      <c r="A26" t="s">
        <v>27</v>
      </c>
      <c r="B26">
        <v>3</v>
      </c>
      <c r="C26" t="s">
        <v>39</v>
      </c>
      <c r="D26">
        <v>3.8506784160227893E-6</v>
      </c>
      <c r="E26">
        <v>9.6810225001009266E-8</v>
      </c>
      <c r="F26">
        <v>1.9362045000201853E-7</v>
      </c>
      <c r="G26">
        <v>0.51210732477859811</v>
      </c>
      <c r="H26">
        <v>9.3932465073772102E-7</v>
      </c>
      <c r="I26">
        <v>1.878649301475442E-6</v>
      </c>
      <c r="J26">
        <v>0.34840502057214756</v>
      </c>
      <c r="K26">
        <v>5.5554852092926359E-7</v>
      </c>
      <c r="L26">
        <v>8.0476105233945005E-6</v>
      </c>
      <c r="M26">
        <v>0.71941566692951286</v>
      </c>
      <c r="N26">
        <v>4.0238052616972503E-6</v>
      </c>
      <c r="O26">
        <v>8.0476105233945005E-6</v>
      </c>
      <c r="P26">
        <v>1.3907156454134927E-6</v>
      </c>
      <c r="Q26">
        <v>1.2509415404811425E-7</v>
      </c>
      <c r="R26">
        <v>2.501883080962285E-7</v>
      </c>
      <c r="S26">
        <v>0.24158021073997804</v>
      </c>
      <c r="T26">
        <v>6.8718412451845973E-7</v>
      </c>
      <c r="U26">
        <v>1.3743682490369195E-6</v>
      </c>
      <c r="V26">
        <v>0.23645139064160417</v>
      </c>
      <c r="W26">
        <v>9.0117600697640753E-7</v>
      </c>
      <c r="X26">
        <v>1.8023520139528151E-6</v>
      </c>
      <c r="Y26">
        <v>3.8506793938891164E-6</v>
      </c>
      <c r="Z26">
        <v>9.6810243301818538E-8</v>
      </c>
      <c r="AA26">
        <v>1.9362048660363708E-7</v>
      </c>
      <c r="AB26" s="6">
        <v>0.51210747066545137</v>
      </c>
      <c r="AC26">
        <v>9.390283086867756E-7</v>
      </c>
      <c r="AD26">
        <v>1.8780566173735512E-6</v>
      </c>
      <c r="AE26">
        <v>4</v>
      </c>
      <c r="AF26">
        <v>166</v>
      </c>
    </row>
    <row r="27" spans="1:32" x14ac:dyDescent="0.35">
      <c r="A27" t="s">
        <v>13</v>
      </c>
      <c r="B27">
        <v>3</v>
      </c>
      <c r="C27" t="s">
        <v>39</v>
      </c>
      <c r="D27">
        <v>3.2908189980724577E-6</v>
      </c>
      <c r="E27">
        <v>6.810763640759688E-8</v>
      </c>
      <c r="F27">
        <v>1.3621527281519376E-7</v>
      </c>
      <c r="G27">
        <v>0.51209949723366033</v>
      </c>
      <c r="H27">
        <v>8.9360439878322349E-7</v>
      </c>
      <c r="I27">
        <v>1.787208797566447E-6</v>
      </c>
      <c r="J27">
        <v>0.34840413059219594</v>
      </c>
      <c r="K27">
        <v>4.3842316207265702E-7</v>
      </c>
      <c r="L27">
        <v>1.4735435038851177E-5</v>
      </c>
      <c r="M27">
        <v>0.71968998996936318</v>
      </c>
      <c r="N27">
        <v>7.3677175194255886E-6</v>
      </c>
      <c r="O27">
        <v>1.4735435038851177E-5</v>
      </c>
      <c r="P27">
        <v>1.277841569631202E-6</v>
      </c>
      <c r="Q27">
        <v>8.0009953686177673E-8</v>
      </c>
      <c r="R27">
        <v>1.6001990737235535E-7</v>
      </c>
      <c r="S27">
        <v>0.24158127503634166</v>
      </c>
      <c r="T27">
        <v>6.0018670672790522E-7</v>
      </c>
      <c r="U27">
        <v>1.2003734134558104E-6</v>
      </c>
      <c r="V27">
        <v>0.23645236730483413</v>
      </c>
      <c r="W27">
        <v>7.8604525157517762E-7</v>
      </c>
      <c r="X27">
        <v>1.5720905031503552E-6</v>
      </c>
      <c r="Y27">
        <v>3.2908199031984363E-6</v>
      </c>
      <c r="Z27">
        <v>6.8107667704134558E-8</v>
      </c>
      <c r="AA27">
        <v>1.3621533540826912E-7</v>
      </c>
      <c r="AB27" s="6">
        <v>0.51209949558185042</v>
      </c>
      <c r="AC27">
        <v>8.8740056369557075E-7</v>
      </c>
      <c r="AD27">
        <v>1.7748011273911415E-6</v>
      </c>
      <c r="AE27">
        <v>3</v>
      </c>
      <c r="AF27">
        <v>157</v>
      </c>
    </row>
    <row r="28" spans="1:32" x14ac:dyDescent="0.35">
      <c r="A28" t="s">
        <v>14</v>
      </c>
      <c r="B28">
        <v>3</v>
      </c>
      <c r="C28" t="s">
        <v>39</v>
      </c>
      <c r="D28">
        <v>3.6463309045054945E-6</v>
      </c>
      <c r="E28">
        <v>5.5905135519596655E-8</v>
      </c>
      <c r="F28">
        <v>1.1181027103919331E-7</v>
      </c>
      <c r="G28">
        <v>0.51211265282005225</v>
      </c>
      <c r="H28">
        <v>7.5956266242071319E-7</v>
      </c>
      <c r="I28">
        <v>1.5191253248414264E-6</v>
      </c>
      <c r="J28">
        <v>0.34840389562577051</v>
      </c>
      <c r="K28">
        <v>4.2305134046297186E-7</v>
      </c>
      <c r="L28">
        <v>2.1960651534838027E-5</v>
      </c>
      <c r="M28">
        <v>0.7200435473218354</v>
      </c>
      <c r="N28">
        <v>1.0980325767419013E-5</v>
      </c>
      <c r="O28">
        <v>2.1960651534838027E-5</v>
      </c>
      <c r="P28">
        <v>1.4043368172275047E-6</v>
      </c>
      <c r="Q28">
        <v>5.3849161992482245E-8</v>
      </c>
      <c r="R28">
        <v>1.0769832398496449E-7</v>
      </c>
      <c r="S28">
        <v>0.24157412722254668</v>
      </c>
      <c r="T28">
        <v>4.698249041861724E-7</v>
      </c>
      <c r="U28">
        <v>9.396498083723448E-7</v>
      </c>
      <c r="V28">
        <v>0.23644304749334635</v>
      </c>
      <c r="W28">
        <v>6.8964614472793029E-7</v>
      </c>
      <c r="X28">
        <v>1.3792922894558606E-6</v>
      </c>
      <c r="Y28">
        <v>3.6463318917215237E-6</v>
      </c>
      <c r="Z28">
        <v>5.5905147718886663E-8</v>
      </c>
      <c r="AA28">
        <v>1.1181029543777333E-7</v>
      </c>
      <c r="AB28" s="6">
        <v>0.5121126938897923</v>
      </c>
      <c r="AC28">
        <v>7.5500650441227852E-7</v>
      </c>
      <c r="AD28">
        <v>1.510013008824557E-6</v>
      </c>
      <c r="AE28">
        <v>3</v>
      </c>
      <c r="AF28">
        <v>189</v>
      </c>
    </row>
    <row r="29" spans="1:32" x14ac:dyDescent="0.35">
      <c r="A29" t="s">
        <v>15</v>
      </c>
      <c r="B29">
        <v>3</v>
      </c>
      <c r="C29" t="s">
        <v>39</v>
      </c>
      <c r="D29">
        <v>3.1277850753147199E-6</v>
      </c>
      <c r="E29">
        <v>8.1801493169327995E-8</v>
      </c>
      <c r="F29">
        <v>1.6360298633865599E-7</v>
      </c>
      <c r="G29">
        <v>0.51211200083543074</v>
      </c>
      <c r="H29">
        <v>8.1250958948935942E-7</v>
      </c>
      <c r="I29">
        <v>1.6250191789787188E-6</v>
      </c>
      <c r="J29">
        <v>0.34840247546974751</v>
      </c>
      <c r="K29">
        <v>4.6260700330837983E-7</v>
      </c>
      <c r="L29">
        <v>1.1704812580174541E-5</v>
      </c>
      <c r="M29">
        <v>0.71976583434959274</v>
      </c>
      <c r="N29">
        <v>5.8524062900872705E-6</v>
      </c>
      <c r="O29">
        <v>1.1704812580174541E-5</v>
      </c>
      <c r="P29">
        <v>1.596603009561465E-6</v>
      </c>
      <c r="Q29">
        <v>8.4843878387978792E-8</v>
      </c>
      <c r="R29">
        <v>1.6968775677595758E-7</v>
      </c>
      <c r="S29">
        <v>0.24157596656785374</v>
      </c>
      <c r="T29">
        <v>5.5350543268072309E-7</v>
      </c>
      <c r="U29">
        <v>1.1070108653614462E-6</v>
      </c>
      <c r="V29">
        <v>0.23644480117477831</v>
      </c>
      <c r="W29">
        <v>7.7590003084472876E-7</v>
      </c>
      <c r="X29">
        <v>1.5518000616894575E-6</v>
      </c>
      <c r="Y29">
        <v>3.1277859468123791E-6</v>
      </c>
      <c r="Z29">
        <v>8.1801505452975669E-8</v>
      </c>
      <c r="AA29">
        <v>1.6360301090595134E-7</v>
      </c>
      <c r="AB29" s="6">
        <v>0.51211239303167533</v>
      </c>
      <c r="AC29">
        <v>8.1047880382113331E-7</v>
      </c>
      <c r="AD29">
        <v>1.6209576076422666E-6</v>
      </c>
      <c r="AE29">
        <v>3</v>
      </c>
      <c r="AF29">
        <v>170</v>
      </c>
    </row>
    <row r="30" spans="1:32" x14ac:dyDescent="0.35">
      <c r="A30" t="s">
        <v>28</v>
      </c>
      <c r="B30">
        <v>3</v>
      </c>
      <c r="C30" t="s">
        <v>39</v>
      </c>
      <c r="D30">
        <v>6.6845162291719117E-6</v>
      </c>
      <c r="E30">
        <v>2.9405864341626193E-7</v>
      </c>
      <c r="F30">
        <v>5.8811728683252386E-7</v>
      </c>
      <c r="G30">
        <v>0.51211758171910049</v>
      </c>
      <c r="H30">
        <v>1.672215485199957E-6</v>
      </c>
      <c r="I30">
        <v>3.3444309703999139E-6</v>
      </c>
      <c r="J30">
        <v>0.34840921244241341</v>
      </c>
      <c r="K30">
        <v>9.6868559021580871E-7</v>
      </c>
      <c r="L30">
        <v>3.8949227377951034E-6</v>
      </c>
      <c r="M30">
        <v>0.71962851219502</v>
      </c>
      <c r="N30">
        <v>1.9474613688975517E-6</v>
      </c>
      <c r="O30">
        <v>3.8949227377951034E-6</v>
      </c>
      <c r="P30">
        <v>-5.5960459923341281E-7</v>
      </c>
      <c r="Q30">
        <v>3.5492264783564853E-7</v>
      </c>
      <c r="R30">
        <v>7.0984529567129706E-7</v>
      </c>
      <c r="S30">
        <v>0.24157215649484715</v>
      </c>
      <c r="T30">
        <v>1.1826305033136759E-6</v>
      </c>
      <c r="U30">
        <v>2.3652610066273518E-6</v>
      </c>
      <c r="V30">
        <v>0.23644584508514954</v>
      </c>
      <c r="W30">
        <v>1.8532927647994294E-6</v>
      </c>
      <c r="X30">
        <v>3.7065855295988588E-6</v>
      </c>
      <c r="Y30">
        <v>6.6845146809865062E-6</v>
      </c>
      <c r="Z30">
        <v>2.9405861154482622E-7</v>
      </c>
      <c r="AA30">
        <v>5.8811722308965244E-7</v>
      </c>
      <c r="AB30" s="6">
        <v>0.51211751037094133</v>
      </c>
      <c r="AC30">
        <v>1.6704114047753092E-6</v>
      </c>
      <c r="AD30">
        <v>3.3408228095506183E-6</v>
      </c>
      <c r="AE30">
        <v>7</v>
      </c>
      <c r="AF30">
        <v>168</v>
      </c>
    </row>
    <row r="31" spans="1:32" x14ac:dyDescent="0.35">
      <c r="A31" s="1" t="s">
        <v>76</v>
      </c>
      <c r="B31">
        <v>3</v>
      </c>
      <c r="AB31" s="6">
        <f>AVERAGE(AB21:AB30)</f>
        <v>0.51210429783552036</v>
      </c>
    </row>
    <row r="32" spans="1:32" x14ac:dyDescent="0.35">
      <c r="A32" s="1" t="s">
        <v>77</v>
      </c>
      <c r="B32">
        <v>3</v>
      </c>
      <c r="AB32" s="6">
        <f>2*_xlfn.STDEV.P(AB21:AB30)</f>
        <v>1.6575849378374963E-5</v>
      </c>
    </row>
    <row r="33" spans="1:30" x14ac:dyDescent="0.35">
      <c r="A33" s="1" t="s">
        <v>78</v>
      </c>
      <c r="B33">
        <v>3</v>
      </c>
      <c r="AB33" s="7">
        <f>AB32/AB31*10^6</f>
        <v>32.36811221549025</v>
      </c>
    </row>
    <row r="34" spans="1:30" x14ac:dyDescent="0.35">
      <c r="AB34" s="6"/>
    </row>
    <row r="35" spans="1:30" x14ac:dyDescent="0.35">
      <c r="A35" t="s">
        <v>27</v>
      </c>
      <c r="B35">
        <v>6</v>
      </c>
      <c r="G35">
        <v>0.51209953222635118</v>
      </c>
      <c r="H35">
        <v>7.9974988758457763E-7</v>
      </c>
      <c r="I35">
        <v>1.5994997751691553E-6</v>
      </c>
      <c r="J35">
        <v>0.34840175708994608</v>
      </c>
      <c r="K35">
        <v>4.6992262856691663E-7</v>
      </c>
      <c r="L35">
        <v>4.1123434455129593E-5</v>
      </c>
      <c r="M35">
        <v>0.72174540223058858</v>
      </c>
      <c r="N35">
        <v>2.0561717227564796E-5</v>
      </c>
      <c r="O35">
        <v>4.1123434455129593E-5</v>
      </c>
      <c r="P35">
        <v>2.014273154915351E-6</v>
      </c>
      <c r="Q35">
        <v>1.7208299282083601E-8</v>
      </c>
      <c r="R35">
        <v>3.4416598564167202E-8</v>
      </c>
      <c r="S35">
        <v>0.24158345446485427</v>
      </c>
      <c r="T35">
        <v>5.8129094260675481E-7</v>
      </c>
      <c r="U35">
        <v>1.1625818852135096E-6</v>
      </c>
      <c r="V35">
        <v>0.24158345446485427</v>
      </c>
      <c r="W35">
        <v>5.8129094260675481E-7</v>
      </c>
      <c r="X35">
        <v>1.1625818852135096E-6</v>
      </c>
      <c r="Y35">
        <v>0.24158345446485427</v>
      </c>
      <c r="Z35">
        <v>5.8129094260675481E-7</v>
      </c>
      <c r="AA35">
        <v>1.1625818852135096E-6</v>
      </c>
      <c r="AB35" s="6">
        <v>0.51209974983633133</v>
      </c>
      <c r="AC35">
        <v>7.9995371312863824E-7</v>
      </c>
      <c r="AD35">
        <v>1.5999074262572765E-6</v>
      </c>
    </row>
    <row r="36" spans="1:30" x14ac:dyDescent="0.35">
      <c r="A36" t="s">
        <v>14</v>
      </c>
      <c r="B36">
        <v>6</v>
      </c>
      <c r="G36">
        <v>0.51209922985805845</v>
      </c>
      <c r="H36">
        <v>1.27121199957927E-6</v>
      </c>
      <c r="I36">
        <v>2.5424239991585399E-6</v>
      </c>
      <c r="J36">
        <v>0.34839859153141678</v>
      </c>
      <c r="K36">
        <v>7.5446045487729262E-7</v>
      </c>
      <c r="L36">
        <v>1.2460660306451983E-5</v>
      </c>
      <c r="M36">
        <v>0.71932558197539742</v>
      </c>
      <c r="N36">
        <v>6.2303301532259917E-6</v>
      </c>
      <c r="O36">
        <v>1.2460660306451983E-5</v>
      </c>
      <c r="P36">
        <v>1.4589754601807899E-6</v>
      </c>
      <c r="Q36">
        <v>5.9460893646476557E-8</v>
      </c>
      <c r="R36">
        <v>1.1892178729295311E-7</v>
      </c>
      <c r="S36">
        <v>0.24157503217611301</v>
      </c>
      <c r="T36">
        <v>9.1445224818140459E-7</v>
      </c>
      <c r="U36">
        <v>1.8289044963628092E-6</v>
      </c>
      <c r="V36">
        <v>0.24157503217611301</v>
      </c>
      <c r="W36">
        <v>9.1445224818140459E-7</v>
      </c>
      <c r="X36">
        <v>1.8289044963628092E-6</v>
      </c>
      <c r="Y36">
        <v>0.24157503217611301</v>
      </c>
      <c r="Z36">
        <v>9.1445224818140459E-7</v>
      </c>
      <c r="AA36">
        <v>1.8289044963628092E-6</v>
      </c>
      <c r="AB36" s="6">
        <v>0.51209937219661616</v>
      </c>
      <c r="AC36">
        <v>1.288954878328143E-6</v>
      </c>
      <c r="AD36">
        <v>2.5779097566562859E-6</v>
      </c>
    </row>
    <row r="37" spans="1:30" x14ac:dyDescent="0.35">
      <c r="A37" t="s">
        <v>15</v>
      </c>
      <c r="B37">
        <v>6</v>
      </c>
      <c r="G37">
        <v>0.51210186639002808</v>
      </c>
      <c r="H37">
        <v>1.0527923697152406E-6</v>
      </c>
      <c r="I37">
        <v>2.1055847394304812E-6</v>
      </c>
      <c r="J37">
        <v>0.34839950112552842</v>
      </c>
      <c r="K37">
        <v>4.9897384198756353E-7</v>
      </c>
      <c r="L37">
        <v>1.8659140288231422E-5</v>
      </c>
      <c r="M37">
        <v>0.71980073999744265</v>
      </c>
      <c r="N37">
        <v>9.3295701441157112E-6</v>
      </c>
      <c r="O37">
        <v>1.8659140288231422E-5</v>
      </c>
      <c r="P37">
        <v>1.8182943912556003E-6</v>
      </c>
      <c r="Q37">
        <v>2.5047813513627902E-8</v>
      </c>
      <c r="R37">
        <v>5.0095627027255804E-8</v>
      </c>
      <c r="S37">
        <v>0.24157620114981185</v>
      </c>
      <c r="T37">
        <v>6.7575641274470249E-7</v>
      </c>
      <c r="U37">
        <v>1.351512825489405E-6</v>
      </c>
      <c r="V37">
        <v>0.24157620114981185</v>
      </c>
      <c r="W37">
        <v>6.7575641274470249E-7</v>
      </c>
      <c r="X37">
        <v>1.351512825489405E-6</v>
      </c>
      <c r="Y37">
        <v>0.24157620114981185</v>
      </c>
      <c r="Z37">
        <v>6.7575641274470249E-7</v>
      </c>
      <c r="AA37">
        <v>1.351512825489405E-6</v>
      </c>
      <c r="AB37" s="6">
        <v>0.51210206948340531</v>
      </c>
      <c r="AC37">
        <v>1.0525607473856064E-6</v>
      </c>
      <c r="AD37">
        <v>2.1051214947712127E-6</v>
      </c>
    </row>
    <row r="38" spans="1:30" x14ac:dyDescent="0.35">
      <c r="A38" t="s">
        <v>28</v>
      </c>
      <c r="B38">
        <v>6</v>
      </c>
      <c r="G38">
        <v>0.51209572877328602</v>
      </c>
      <c r="H38">
        <v>1.3053527193915896E-6</v>
      </c>
      <c r="I38">
        <v>2.6107054387831792E-6</v>
      </c>
      <c r="J38">
        <v>0.34840156107915377</v>
      </c>
      <c r="K38">
        <v>6.7701803370761177E-7</v>
      </c>
      <c r="L38">
        <v>2.2086992304556746E-5</v>
      </c>
      <c r="M38">
        <v>0.72035344414729297</v>
      </c>
      <c r="N38">
        <v>1.1043496152278373E-5</v>
      </c>
      <c r="O38">
        <v>2.2086992304556746E-5</v>
      </c>
      <c r="P38">
        <v>4.2955298404602417E-6</v>
      </c>
      <c r="Q38">
        <v>1.1958481464545177E-7</v>
      </c>
      <c r="R38">
        <v>2.3916962929090353E-7</v>
      </c>
      <c r="S38">
        <v>0.24158373358665924</v>
      </c>
      <c r="T38">
        <v>7.9431376446767359E-7</v>
      </c>
      <c r="U38">
        <v>1.5886275289353472E-6</v>
      </c>
      <c r="V38">
        <v>0.24158373358665924</v>
      </c>
      <c r="W38">
        <v>7.9431376446767359E-7</v>
      </c>
      <c r="X38">
        <v>1.5886275289353472E-6</v>
      </c>
      <c r="Y38">
        <v>0.24158373358665924</v>
      </c>
      <c r="Z38">
        <v>7.9431376446767359E-7</v>
      </c>
      <c r="AA38">
        <v>1.5886275289353472E-6</v>
      </c>
      <c r="AB38" s="6">
        <v>0.51209604663943364</v>
      </c>
      <c r="AC38">
        <v>1.3145229167561027E-6</v>
      </c>
      <c r="AD38">
        <v>2.6290458335122053E-6</v>
      </c>
    </row>
    <row r="39" spans="1:30" x14ac:dyDescent="0.35">
      <c r="A39" s="1" t="s">
        <v>76</v>
      </c>
      <c r="B39">
        <v>6</v>
      </c>
      <c r="AB39" s="6">
        <f>AVERAGE(AB35:AB38)</f>
        <v>0.51209930953894667</v>
      </c>
    </row>
    <row r="40" spans="1:30" x14ac:dyDescent="0.35">
      <c r="A40" s="1" t="s">
        <v>77</v>
      </c>
      <c r="B40">
        <v>6</v>
      </c>
      <c r="AB40" s="6">
        <f>2*_xlfn.STDEV.P(AB35:AB38)</f>
        <v>4.2966957557361841E-6</v>
      </c>
    </row>
    <row r="41" spans="1:30" x14ac:dyDescent="0.35">
      <c r="A41" s="1" t="s">
        <v>78</v>
      </c>
      <c r="B41">
        <v>6</v>
      </c>
      <c r="AB41" s="6">
        <f>AB40/AB39*10^6</f>
        <v>8.3903564712957461</v>
      </c>
    </row>
    <row r="42" spans="1:30" x14ac:dyDescent="0.35">
      <c r="AB42" s="6"/>
    </row>
    <row r="43" spans="1:30" x14ac:dyDescent="0.35">
      <c r="AB43" s="6"/>
    </row>
    <row r="44" spans="1:30" ht="15" thickBot="1" x14ac:dyDescent="0.4">
      <c r="A44" s="1" t="s">
        <v>90</v>
      </c>
      <c r="AB44" s="6"/>
    </row>
    <row r="45" spans="1:30" x14ac:dyDescent="0.35">
      <c r="A45" s="1" t="s">
        <v>76</v>
      </c>
      <c r="AB45" s="8">
        <f>AVERAGE(AB2:AB4,AB9:AB16,AB21:AB30,AB35:AB38)</f>
        <v>0.51210084049478199</v>
      </c>
    </row>
    <row r="46" spans="1:30" x14ac:dyDescent="0.35">
      <c r="A46" s="1" t="s">
        <v>77</v>
      </c>
      <c r="AB46" s="9">
        <f>2*_xlfn.STDEV.P(AB2:AB4,AB9:AB16,AB21:AB30,AB35:AB38)</f>
        <v>2.4707057227396876E-5</v>
      </c>
    </row>
    <row r="47" spans="1:30" ht="15" thickBot="1" x14ac:dyDescent="0.4">
      <c r="A47" s="1" t="s">
        <v>78</v>
      </c>
      <c r="AB47" s="10">
        <f>AB46*10^6</f>
        <v>24.707057227396877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E207E-EB55-41B8-9D02-C87DDF93FB48}">
  <dimension ref="A1:D8"/>
  <sheetViews>
    <sheetView zoomScale="85" zoomScaleNormal="85" workbookViewId="0">
      <selection activeCell="D2" sqref="D2"/>
    </sheetView>
  </sheetViews>
  <sheetFormatPr defaultRowHeight="14.5" x14ac:dyDescent="0.35"/>
  <cols>
    <col min="1" max="1" width="20" bestFit="1" customWidth="1"/>
    <col min="3" max="3" width="12.26953125" customWidth="1"/>
    <col min="4" max="4" width="12.6328125" customWidth="1"/>
  </cols>
  <sheetData>
    <row r="1" spans="1:4" s="1" customFormat="1" x14ac:dyDescent="0.35">
      <c r="A1" s="1" t="s">
        <v>0</v>
      </c>
      <c r="B1" s="1" t="s">
        <v>16</v>
      </c>
      <c r="C1" s="1" t="s">
        <v>80</v>
      </c>
      <c r="D1" s="1" t="s">
        <v>81</v>
      </c>
    </row>
    <row r="2" spans="1:4" x14ac:dyDescent="0.35">
      <c r="A2" t="s">
        <v>79</v>
      </c>
      <c r="B2">
        <v>1</v>
      </c>
      <c r="C2">
        <v>0.51208042607538673</v>
      </c>
      <c r="D2">
        <f>C$8/C2</f>
        <v>1.000067516590857</v>
      </c>
    </row>
    <row r="3" spans="1:4" x14ac:dyDescent="0.35">
      <c r="A3" t="s">
        <v>79</v>
      </c>
      <c r="B3">
        <v>2</v>
      </c>
      <c r="C3">
        <v>0.51210493970405035</v>
      </c>
      <c r="D3">
        <f t="shared" ref="D3:D5" si="0">C$8/C3</f>
        <v>1.0000196449890826</v>
      </c>
    </row>
    <row r="4" spans="1:4" x14ac:dyDescent="0.35">
      <c r="A4" t="s">
        <v>79</v>
      </c>
      <c r="B4">
        <v>3</v>
      </c>
      <c r="C4">
        <v>0.51210429783552036</v>
      </c>
      <c r="D4">
        <f t="shared" si="0"/>
        <v>1.0000208984078534</v>
      </c>
    </row>
    <row r="5" spans="1:4" x14ac:dyDescent="0.35">
      <c r="A5" t="s">
        <v>79</v>
      </c>
      <c r="B5">
        <v>6</v>
      </c>
      <c r="C5">
        <v>0.51209930953894667</v>
      </c>
      <c r="D5">
        <f t="shared" si="0"/>
        <v>1.0000306394887888</v>
      </c>
    </row>
    <row r="7" spans="1:4" x14ac:dyDescent="0.35">
      <c r="D7" t="s">
        <v>82</v>
      </c>
    </row>
    <row r="8" spans="1:4" x14ac:dyDescent="0.35">
      <c r="A8" s="1" t="s">
        <v>85</v>
      </c>
      <c r="C8">
        <v>0.51211499999999999</v>
      </c>
      <c r="D8">
        <v>6.9999999999999999E-6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320E0-AE33-4934-88B2-70B8CE2448CC}">
  <dimension ref="A1:AF51"/>
  <sheetViews>
    <sheetView zoomScale="85" zoomScaleNormal="85" workbookViewId="0">
      <selection activeCell="A48" sqref="A48:XFD48"/>
    </sheetView>
  </sheetViews>
  <sheetFormatPr defaultRowHeight="14.5" x14ac:dyDescent="0.35"/>
  <cols>
    <col min="1" max="1" width="10" bestFit="1" customWidth="1"/>
    <col min="28" max="28" width="13.81640625" style="2" customWidth="1"/>
  </cols>
  <sheetData>
    <row r="1" spans="1:32" s="1" customFormat="1" x14ac:dyDescent="0.35">
      <c r="A1" s="1" t="s">
        <v>0</v>
      </c>
      <c r="B1" s="1" t="s">
        <v>16</v>
      </c>
      <c r="C1" s="1" t="s">
        <v>17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2</v>
      </c>
      <c r="I1" s="1" t="s">
        <v>3</v>
      </c>
      <c r="J1" s="1" t="s">
        <v>5</v>
      </c>
      <c r="K1" s="1" t="s">
        <v>2</v>
      </c>
      <c r="L1" s="1" t="s">
        <v>3</v>
      </c>
      <c r="M1" s="1" t="s">
        <v>6</v>
      </c>
      <c r="N1" s="1" t="s">
        <v>2</v>
      </c>
      <c r="O1" s="1" t="s">
        <v>3</v>
      </c>
      <c r="P1" s="1" t="s">
        <v>7</v>
      </c>
      <c r="Q1" s="1" t="s">
        <v>2</v>
      </c>
      <c r="R1" s="1" t="s">
        <v>3</v>
      </c>
      <c r="S1" s="1" t="s">
        <v>8</v>
      </c>
      <c r="T1" s="1" t="s">
        <v>2</v>
      </c>
      <c r="U1" s="1" t="s">
        <v>3</v>
      </c>
      <c r="V1" s="1" t="s">
        <v>9</v>
      </c>
      <c r="W1" s="1" t="s">
        <v>2</v>
      </c>
      <c r="X1" s="1" t="s">
        <v>3</v>
      </c>
      <c r="Y1" s="1" t="s">
        <v>10</v>
      </c>
      <c r="Z1" s="1" t="s">
        <v>2</v>
      </c>
      <c r="AA1" s="1" t="s">
        <v>3</v>
      </c>
      <c r="AB1" s="2" t="s">
        <v>11</v>
      </c>
      <c r="AC1" s="1" t="s">
        <v>2</v>
      </c>
      <c r="AD1" s="1" t="s">
        <v>3</v>
      </c>
      <c r="AE1" s="1" t="s">
        <v>12</v>
      </c>
      <c r="AF1" s="1" t="s">
        <v>32</v>
      </c>
    </row>
    <row r="2" spans="1:32" x14ac:dyDescent="0.35">
      <c r="A2" t="s">
        <v>18</v>
      </c>
      <c r="B2">
        <v>1</v>
      </c>
      <c r="C2">
        <v>504</v>
      </c>
      <c r="D2">
        <v>-2.6678110337278103E-5</v>
      </c>
      <c r="E2">
        <v>3.2987836494123924E-7</v>
      </c>
      <c r="F2">
        <v>6.5975672988247849E-7</v>
      </c>
      <c r="G2">
        <v>0.51272683650887563</v>
      </c>
      <c r="H2">
        <v>1.7937064477002757E-6</v>
      </c>
      <c r="I2">
        <v>3.5874128954005513E-6</v>
      </c>
      <c r="J2">
        <v>0.34840358113095216</v>
      </c>
      <c r="K2">
        <v>1.0279511038032989E-6</v>
      </c>
      <c r="L2">
        <v>1.7441780463151017E-5</v>
      </c>
      <c r="M2">
        <v>0.72057352856209145</v>
      </c>
      <c r="N2">
        <v>8.7208902315755085E-6</v>
      </c>
      <c r="O2">
        <v>1.7441780463151017E-5</v>
      </c>
      <c r="P2">
        <v>1.9175868682399999E-6</v>
      </c>
      <c r="Q2">
        <v>3.1255790363248475E-7</v>
      </c>
      <c r="R2">
        <v>6.2511580726496949E-7</v>
      </c>
      <c r="S2">
        <v>0.24158359658227846</v>
      </c>
      <c r="T2">
        <v>1.0960412253148302E-6</v>
      </c>
      <c r="U2">
        <v>2.1920824506296604E-6</v>
      </c>
      <c r="V2">
        <v>0.23645687012269939</v>
      </c>
      <c r="W2">
        <v>1.647799178987072E-6</v>
      </c>
      <c r="X2">
        <v>3.2955983579741439E-6</v>
      </c>
      <c r="Y2">
        <v>-2.6678122284023661E-5</v>
      </c>
      <c r="Z2">
        <v>3.2987827321083753E-7</v>
      </c>
      <c r="AA2">
        <v>6.5975654642167507E-7</v>
      </c>
      <c r="AB2" s="2">
        <v>0.51272792901162767</v>
      </c>
      <c r="AC2">
        <v>1.8106550612177843E-6</v>
      </c>
      <c r="AD2">
        <v>3.6213101224355685E-6</v>
      </c>
      <c r="AE2">
        <v>7.0628298509431193</v>
      </c>
    </row>
    <row r="3" spans="1:32" x14ac:dyDescent="0.35">
      <c r="A3" t="s">
        <v>19</v>
      </c>
      <c r="B3">
        <v>1</v>
      </c>
      <c r="C3">
        <v>504</v>
      </c>
      <c r="D3">
        <v>-1.3896272144970419E-4</v>
      </c>
      <c r="E3">
        <v>3.8108144313106171E-6</v>
      </c>
      <c r="F3">
        <v>7.6216288626212342E-6</v>
      </c>
      <c r="G3">
        <v>0.5126982474566476</v>
      </c>
      <c r="H3">
        <v>6.8864746656305474E-6</v>
      </c>
      <c r="I3">
        <v>1.3772949331261095E-5</v>
      </c>
      <c r="J3">
        <v>0.34842022478787871</v>
      </c>
      <c r="K3">
        <v>5.1939101973487336E-6</v>
      </c>
      <c r="L3">
        <v>1.472725051925418E-5</v>
      </c>
      <c r="M3">
        <v>0.71962534540697687</v>
      </c>
      <c r="N3">
        <v>7.3636252596270902E-6</v>
      </c>
      <c r="O3">
        <v>1.472725051925418E-5</v>
      </c>
      <c r="P3">
        <v>2.9477363580928571E-5</v>
      </c>
      <c r="Q3">
        <v>3.7710741049257925E-6</v>
      </c>
      <c r="R3">
        <v>7.5421482098515849E-6</v>
      </c>
      <c r="S3">
        <v>0.2415669238690476</v>
      </c>
      <c r="T3">
        <v>5.7074046646714758E-6</v>
      </c>
      <c r="U3">
        <v>1.1414809329342952E-5</v>
      </c>
      <c r="V3">
        <v>0.23638049888235299</v>
      </c>
      <c r="W3">
        <v>6.8456218362806578E-6</v>
      </c>
      <c r="X3">
        <v>1.3691243672561316E-5</v>
      </c>
      <c r="Y3">
        <v>-1.3896356946745567E-4</v>
      </c>
      <c r="Z3">
        <v>3.8108394233322825E-6</v>
      </c>
      <c r="AA3">
        <v>7.621678846664565E-6</v>
      </c>
      <c r="AB3" s="2">
        <v>0.5127019906857142</v>
      </c>
      <c r="AC3">
        <v>6.9847833890801058E-6</v>
      </c>
      <c r="AD3">
        <v>1.3969566778160212E-5</v>
      </c>
      <c r="AE3">
        <v>27.246952483013747</v>
      </c>
    </row>
    <row r="4" spans="1:32" x14ac:dyDescent="0.35">
      <c r="A4" t="s">
        <v>20</v>
      </c>
      <c r="B4">
        <v>1</v>
      </c>
      <c r="C4">
        <v>504</v>
      </c>
      <c r="D4">
        <v>-1.5589241166006137E-5</v>
      </c>
      <c r="E4">
        <v>2.9371232663292711E-6</v>
      </c>
      <c r="F4">
        <v>5.8742465326585421E-6</v>
      </c>
      <c r="G4">
        <v>0.51277976966101702</v>
      </c>
      <c r="H4">
        <v>6.6026393873331067E-6</v>
      </c>
      <c r="I4">
        <v>1.3205278774666213E-5</v>
      </c>
      <c r="J4">
        <v>0.34839361343749992</v>
      </c>
      <c r="K4">
        <v>5.0435907995081787E-6</v>
      </c>
      <c r="L4">
        <v>1.2589909078400232E-5</v>
      </c>
      <c r="M4">
        <v>0.71970088657303355</v>
      </c>
      <c r="N4">
        <v>6.294954539200116E-6</v>
      </c>
      <c r="O4">
        <v>1.2589909078400232E-5</v>
      </c>
      <c r="P4">
        <v>1.6992855650351858E-5</v>
      </c>
      <c r="Q4">
        <v>3.3060315913243214E-6</v>
      </c>
      <c r="R4">
        <v>6.6120631826486428E-6</v>
      </c>
      <c r="S4">
        <v>0.2415880524550896</v>
      </c>
      <c r="T4">
        <v>5.0110291167666556E-6</v>
      </c>
      <c r="U4">
        <v>1.0022058233533311E-5</v>
      </c>
      <c r="V4">
        <v>0.23645965763005763</v>
      </c>
      <c r="W4">
        <v>5.8794190324073962E-6</v>
      </c>
      <c r="X4">
        <v>1.1758838064814792E-5</v>
      </c>
      <c r="Y4">
        <v>-1.5589250185239265E-5</v>
      </c>
      <c r="Z4">
        <v>2.9371325189178828E-6</v>
      </c>
      <c r="AA4">
        <v>5.8742650378357656E-6</v>
      </c>
      <c r="AB4" s="2">
        <v>0.5127833422598872</v>
      </c>
      <c r="AC4">
        <v>6.557665129718067E-6</v>
      </c>
      <c r="AD4">
        <v>1.3115330259436134E-5</v>
      </c>
      <c r="AE4">
        <v>25.57674787491257</v>
      </c>
    </row>
    <row r="5" spans="1:32" x14ac:dyDescent="0.35">
      <c r="A5" t="s">
        <v>21</v>
      </c>
      <c r="B5">
        <v>1</v>
      </c>
      <c r="C5">
        <v>504</v>
      </c>
      <c r="D5">
        <v>-2.514198921019108E-4</v>
      </c>
      <c r="E5">
        <v>1.9031946739696281E-6</v>
      </c>
      <c r="F5">
        <v>3.8063893479392563E-6</v>
      </c>
      <c r="G5">
        <v>0.51274424777310956</v>
      </c>
      <c r="H5">
        <v>2.7982757109650256E-6</v>
      </c>
      <c r="I5">
        <v>5.5965514219300513E-6</v>
      </c>
      <c r="J5">
        <v>0.34840261747899159</v>
      </c>
      <c r="K5">
        <v>1.6759427323909014E-6</v>
      </c>
      <c r="L5">
        <v>1.5295991203428383E-4</v>
      </c>
      <c r="M5">
        <v>0.72231040324137952</v>
      </c>
      <c r="N5">
        <v>7.6479956017141913E-5</v>
      </c>
      <c r="O5">
        <v>1.5295991203428383E-4</v>
      </c>
      <c r="P5">
        <v>5.2930465848837242E-4</v>
      </c>
      <c r="Q5">
        <v>6.5250016912247755E-7</v>
      </c>
      <c r="R5">
        <v>1.3050003382449551E-6</v>
      </c>
      <c r="S5">
        <v>0.2419773790756303</v>
      </c>
      <c r="T5">
        <v>2.1431789534717303E-6</v>
      </c>
      <c r="U5">
        <v>4.2863579069434606E-6</v>
      </c>
      <c r="V5">
        <v>0.23670217361344525</v>
      </c>
      <c r="W5">
        <v>2.6287823244047263E-6</v>
      </c>
      <c r="X5">
        <v>5.2575646488094526E-6</v>
      </c>
      <c r="Y5">
        <v>-2.5144704522292997E-4</v>
      </c>
      <c r="Z5">
        <v>1.9033856751600048E-6</v>
      </c>
      <c r="AA5">
        <v>3.8067713503200096E-6</v>
      </c>
      <c r="AB5" s="2">
        <v>0.51280050193277282</v>
      </c>
      <c r="AC5">
        <v>2.7881611764110194E-6</v>
      </c>
      <c r="AD5">
        <v>5.5763223528220388E-6</v>
      </c>
      <c r="AE5">
        <v>10.874252914738925</v>
      </c>
    </row>
    <row r="6" spans="1:32" x14ac:dyDescent="0.35">
      <c r="A6" t="s">
        <v>22</v>
      </c>
      <c r="B6">
        <v>1</v>
      </c>
      <c r="C6">
        <v>504</v>
      </c>
      <c r="D6">
        <v>-1.3884975182700419E-4</v>
      </c>
      <c r="E6">
        <v>2.9740915591111163E-6</v>
      </c>
      <c r="F6">
        <v>5.9481831182222327E-6</v>
      </c>
      <c r="G6">
        <v>0.51272442871681423</v>
      </c>
      <c r="H6">
        <v>3.5343057918413753E-6</v>
      </c>
      <c r="I6">
        <v>7.0686115836827506E-6</v>
      </c>
      <c r="J6">
        <v>0.34840288991596619</v>
      </c>
      <c r="K6">
        <v>1.4863555510502656E-6</v>
      </c>
      <c r="L6">
        <v>2.2295273016146582E-5</v>
      </c>
      <c r="M6">
        <v>0.72111940408759145</v>
      </c>
      <c r="N6">
        <v>1.1147636508073291E-5</v>
      </c>
      <c r="O6">
        <v>2.2295273016146582E-5</v>
      </c>
      <c r="P6">
        <v>1.8670919648535571E-7</v>
      </c>
      <c r="Q6">
        <v>5.2930079380576664E-7</v>
      </c>
      <c r="R6">
        <v>1.0586015876115333E-6</v>
      </c>
      <c r="S6">
        <v>0.24160135679558001</v>
      </c>
      <c r="T6">
        <v>1.5102723415919345E-6</v>
      </c>
      <c r="U6">
        <v>3.020544683183869E-6</v>
      </c>
      <c r="V6">
        <v>0.23647924230337097</v>
      </c>
      <c r="W6">
        <v>2.1302345839920269E-6</v>
      </c>
      <c r="X6">
        <v>4.2604691679840538E-6</v>
      </c>
      <c r="Y6">
        <v>-1.3884974466666676E-4</v>
      </c>
      <c r="Z6">
        <v>2.9740876233495507E-6</v>
      </c>
      <c r="AA6">
        <v>5.9481752466991015E-6</v>
      </c>
      <c r="AB6" s="2">
        <v>0.51272444035398235</v>
      </c>
      <c r="AC6">
        <v>3.5409427905646053E-6</v>
      </c>
      <c r="AD6">
        <v>7.0818855811292107E-6</v>
      </c>
      <c r="AE6">
        <v>13.812264490922088</v>
      </c>
    </row>
    <row r="7" spans="1:32" x14ac:dyDescent="0.35">
      <c r="A7" t="s">
        <v>23</v>
      </c>
      <c r="B7">
        <v>1</v>
      </c>
      <c r="C7">
        <v>504</v>
      </c>
      <c r="D7">
        <v>-9.4773125810975619E-5</v>
      </c>
      <c r="E7">
        <v>4.9065969398800848E-7</v>
      </c>
      <c r="F7">
        <v>9.8131938797601696E-7</v>
      </c>
      <c r="G7">
        <v>0.51262731572139297</v>
      </c>
      <c r="H7">
        <v>1.7176110066483247E-6</v>
      </c>
      <c r="I7">
        <v>3.4352220132966494E-6</v>
      </c>
      <c r="J7">
        <v>0.34840739757396455</v>
      </c>
      <c r="K7">
        <v>7.8264463106228809E-7</v>
      </c>
      <c r="L7">
        <v>3.3214910764533537E-5</v>
      </c>
      <c r="M7">
        <v>0.72060329543478285</v>
      </c>
      <c r="N7">
        <v>1.6607455382266769E-5</v>
      </c>
      <c r="O7">
        <v>3.3214910764533537E-5</v>
      </c>
      <c r="P7">
        <v>2.423125512484077E-7</v>
      </c>
      <c r="Q7">
        <v>1.852499909296624E-7</v>
      </c>
      <c r="R7">
        <v>3.704999818593248E-7</v>
      </c>
      <c r="S7">
        <v>0.24157425473372779</v>
      </c>
      <c r="T7">
        <v>1.0139898431344996E-6</v>
      </c>
      <c r="U7">
        <v>2.0279796862689991E-6</v>
      </c>
      <c r="V7">
        <v>0.23644578572916677</v>
      </c>
      <c r="W7">
        <v>1.4043492506064847E-6</v>
      </c>
      <c r="X7">
        <v>2.8086985012129693E-6</v>
      </c>
      <c r="Y7">
        <v>-9.477312032317072E-5</v>
      </c>
      <c r="Z7">
        <v>4.9065866996059329E-7</v>
      </c>
      <c r="AA7">
        <v>9.8131733992118659E-7</v>
      </c>
      <c r="AB7" s="2">
        <v>0.51262709224999992</v>
      </c>
      <c r="AC7">
        <v>1.7045578059297251E-6</v>
      </c>
      <c r="AD7">
        <v>3.4091156118594501E-6</v>
      </c>
      <c r="AE7">
        <v>6.6502837313890542</v>
      </c>
    </row>
    <row r="8" spans="1:32" x14ac:dyDescent="0.35">
      <c r="A8" t="s">
        <v>24</v>
      </c>
      <c r="B8">
        <v>1</v>
      </c>
      <c r="C8">
        <v>504</v>
      </c>
      <c r="D8">
        <v>-1.3045457640458016E-4</v>
      </c>
      <c r="E8">
        <v>3.5011362028149521E-6</v>
      </c>
      <c r="F8">
        <v>7.0022724056299041E-6</v>
      </c>
      <c r="G8">
        <v>0.51273610062893082</v>
      </c>
      <c r="H8">
        <v>1.250403363581051E-6</v>
      </c>
      <c r="I8">
        <v>2.500806727162102E-6</v>
      </c>
      <c r="J8">
        <v>0.34839991485549138</v>
      </c>
      <c r="K8">
        <v>5.7230081858996301E-7</v>
      </c>
      <c r="L8">
        <v>7.8267626893249606E-6</v>
      </c>
      <c r="M8">
        <v>0.72060568274390235</v>
      </c>
      <c r="N8">
        <v>3.9133813446624803E-6</v>
      </c>
      <c r="O8">
        <v>7.8267626893249606E-6</v>
      </c>
      <c r="P8">
        <v>-8.4694057536956493E-7</v>
      </c>
      <c r="Q8">
        <v>1.3754877187917523E-7</v>
      </c>
      <c r="R8">
        <v>2.7509754375835045E-7</v>
      </c>
      <c r="S8">
        <v>0.24158825719298252</v>
      </c>
      <c r="T8">
        <v>7.4817081037283064E-7</v>
      </c>
      <c r="U8">
        <v>1.4963416207456613E-6</v>
      </c>
      <c r="V8">
        <v>0.2364622330588233</v>
      </c>
      <c r="W8">
        <v>9.9453523541051895E-7</v>
      </c>
      <c r="X8">
        <v>1.9890704708210379E-6</v>
      </c>
      <c r="Y8">
        <v>-1.3045454280152669E-4</v>
      </c>
      <c r="Z8">
        <v>3.5011330361937497E-6</v>
      </c>
      <c r="AA8">
        <v>7.0022660723874994E-6</v>
      </c>
      <c r="AB8" s="2">
        <v>0.51273598327044001</v>
      </c>
      <c r="AC8">
        <v>1.2471233885439123E-6</v>
      </c>
      <c r="AD8">
        <v>2.4942467770878246E-6</v>
      </c>
      <c r="AE8">
        <v>4.8645830573046531</v>
      </c>
    </row>
    <row r="9" spans="1:32" x14ac:dyDescent="0.35">
      <c r="A9" t="s">
        <v>25</v>
      </c>
      <c r="B9">
        <v>1</v>
      </c>
      <c r="C9">
        <v>504</v>
      </c>
      <c r="D9">
        <v>-1.0893306903937009E-3</v>
      </c>
      <c r="E9">
        <v>1.3729038775171589E-5</v>
      </c>
      <c r="F9">
        <v>2.7458077550343179E-5</v>
      </c>
      <c r="G9">
        <v>0.51267470115151492</v>
      </c>
      <c r="H9">
        <v>1.04528259052662E-6</v>
      </c>
      <c r="I9">
        <v>2.09056518105324E-6</v>
      </c>
      <c r="J9">
        <v>0.34840117869047599</v>
      </c>
      <c r="K9">
        <v>7.7188113178458611E-7</v>
      </c>
      <c r="L9">
        <v>1.5367698314346747E-5</v>
      </c>
      <c r="M9">
        <v>0.72048754543478222</v>
      </c>
      <c r="N9">
        <v>7.6838491571733736E-6</v>
      </c>
      <c r="O9">
        <v>1.5367698314346747E-5</v>
      </c>
      <c r="P9">
        <v>3.5268755129310344E-7</v>
      </c>
      <c r="Q9">
        <v>1.6928924916330277E-7</v>
      </c>
      <c r="R9">
        <v>3.3857849832660554E-7</v>
      </c>
      <c r="S9">
        <v>0.24156805524096389</v>
      </c>
      <c r="T9">
        <v>8.3204350286921227E-7</v>
      </c>
      <c r="U9">
        <v>1.6640870057384245E-6</v>
      </c>
      <c r="V9">
        <v>0.23643848604790407</v>
      </c>
      <c r="W9">
        <v>1.0880675014910394E-6</v>
      </c>
      <c r="X9">
        <v>2.1761350029820787E-6</v>
      </c>
      <c r="Y9">
        <v>-1.0893306943307089E-3</v>
      </c>
      <c r="Z9">
        <v>1.3729032615576356E-5</v>
      </c>
      <c r="AA9">
        <v>2.7458065231152711E-5</v>
      </c>
      <c r="AB9" s="2">
        <v>0.51267494903614474</v>
      </c>
      <c r="AC9">
        <v>1.0535345721765543E-6</v>
      </c>
      <c r="AD9">
        <v>2.1070691443531086E-6</v>
      </c>
      <c r="AE9">
        <v>4.1099514386542717</v>
      </c>
    </row>
    <row r="10" spans="1:32" x14ac:dyDescent="0.35">
      <c r="A10" t="s">
        <v>26</v>
      </c>
      <c r="B10">
        <v>1</v>
      </c>
      <c r="C10">
        <v>504</v>
      </c>
      <c r="D10">
        <v>-6.9905805237064191E-5</v>
      </c>
      <c r="E10">
        <v>3.5046120547351608E-6</v>
      </c>
      <c r="F10">
        <v>7.0092241094703217E-6</v>
      </c>
      <c r="G10">
        <v>0.51280988217142898</v>
      </c>
      <c r="H10">
        <v>4.8589226554777358E-6</v>
      </c>
      <c r="I10">
        <v>9.7178453109554716E-6</v>
      </c>
      <c r="J10">
        <v>0.34840696331606247</v>
      </c>
      <c r="K10">
        <v>3.0658592115480304E-6</v>
      </c>
      <c r="L10">
        <v>6.5792225362283505E-5</v>
      </c>
      <c r="M10">
        <v>0.7194044784172664</v>
      </c>
      <c r="N10">
        <v>3.2896112681141752E-5</v>
      </c>
      <c r="O10">
        <v>6.5792225362283505E-5</v>
      </c>
      <c r="P10">
        <v>1.9477658305314008E-5</v>
      </c>
      <c r="Q10">
        <v>2.1185813946537756E-6</v>
      </c>
      <c r="R10">
        <v>4.2371627893075512E-6</v>
      </c>
      <c r="S10">
        <v>0.24157196331606223</v>
      </c>
      <c r="T10">
        <v>3.4585904892651085E-6</v>
      </c>
      <c r="U10">
        <v>6.9171809785302171E-6</v>
      </c>
      <c r="V10">
        <v>0.23642936513368981</v>
      </c>
      <c r="W10">
        <v>5.1519626815321548E-6</v>
      </c>
      <c r="X10">
        <v>1.030392536306431E-5</v>
      </c>
      <c r="Y10">
        <v>-6.9906334407477083E-5</v>
      </c>
      <c r="Z10">
        <v>3.5046549166364127E-6</v>
      </c>
      <c r="AA10">
        <v>7.0093098332728254E-6</v>
      </c>
      <c r="AB10" s="2">
        <v>0.51281199764367802</v>
      </c>
      <c r="AC10">
        <v>4.8496448327805257E-6</v>
      </c>
      <c r="AD10">
        <v>9.6992896655610515E-6</v>
      </c>
      <c r="AE10">
        <v>18.913928905970138</v>
      </c>
    </row>
    <row r="12" spans="1:32" x14ac:dyDescent="0.35">
      <c r="A12" t="s">
        <v>34</v>
      </c>
      <c r="B12">
        <v>2</v>
      </c>
      <c r="C12" t="s">
        <v>33</v>
      </c>
      <c r="D12">
        <v>-3.4114730408807112E-7</v>
      </c>
      <c r="E12">
        <v>9.7235381554975368E-8</v>
      </c>
      <c r="F12">
        <v>1.9447076310995074E-7</v>
      </c>
      <c r="G12">
        <v>0.51277146023831932</v>
      </c>
      <c r="H12">
        <v>9.3329064516409874E-7</v>
      </c>
      <c r="I12">
        <v>1.8665812903281975E-6</v>
      </c>
      <c r="J12">
        <v>0.34840256383891716</v>
      </c>
      <c r="K12">
        <v>5.4126088276320907E-7</v>
      </c>
      <c r="L12">
        <v>4.0190928833637919E-5</v>
      </c>
      <c r="M12">
        <v>0.72054769741585156</v>
      </c>
      <c r="N12">
        <v>2.009546441681896E-5</v>
      </c>
      <c r="O12">
        <v>4.0190928833637919E-5</v>
      </c>
      <c r="P12">
        <v>3.9230665040091972E-7</v>
      </c>
      <c r="Q12">
        <v>1.1555000158426178E-7</v>
      </c>
      <c r="R12">
        <v>2.3110000316852357E-7</v>
      </c>
      <c r="S12">
        <v>0.24158123448860963</v>
      </c>
      <c r="T12">
        <v>6.6045199140013867E-7</v>
      </c>
      <c r="U12">
        <v>1.3209039828002773E-6</v>
      </c>
      <c r="V12">
        <v>0.23645278014786997</v>
      </c>
      <c r="W12">
        <v>9.2416603188544113E-7</v>
      </c>
      <c r="X12">
        <v>1.8483320637708823E-6</v>
      </c>
      <c r="Y12">
        <v>-3.4114730508613433E-7</v>
      </c>
      <c r="Z12">
        <v>9.7235385386770163E-8</v>
      </c>
      <c r="AA12">
        <v>1.9447077077354033E-7</v>
      </c>
      <c r="AB12" s="2">
        <v>0.5127716328879387</v>
      </c>
      <c r="AC12">
        <v>9.3612844846798802E-7</v>
      </c>
      <c r="AD12">
        <v>1.872256896935976E-6</v>
      </c>
      <c r="AE12">
        <v>4</v>
      </c>
      <c r="AF12">
        <v>152</v>
      </c>
    </row>
    <row r="13" spans="1:32" x14ac:dyDescent="0.35">
      <c r="A13" t="s">
        <v>35</v>
      </c>
      <c r="B13">
        <v>2</v>
      </c>
      <c r="C13" t="s">
        <v>33</v>
      </c>
      <c r="D13">
        <v>1.9915648364366502E-6</v>
      </c>
      <c r="E13">
        <v>2.4174457370540084E-7</v>
      </c>
      <c r="F13">
        <v>4.8348914741080169E-7</v>
      </c>
      <c r="G13">
        <v>0.51297756630479041</v>
      </c>
      <c r="H13">
        <v>1.8219038876668109E-6</v>
      </c>
      <c r="I13">
        <v>3.6438077753336218E-6</v>
      </c>
      <c r="J13">
        <v>0.3484046929195892</v>
      </c>
      <c r="K13">
        <v>1.0791334578386462E-6</v>
      </c>
      <c r="L13">
        <v>5.3581936623882335E-5</v>
      </c>
      <c r="M13">
        <v>0.72076032326341533</v>
      </c>
      <c r="N13">
        <v>2.6790968311941168E-5</v>
      </c>
      <c r="O13">
        <v>5.3581936623882335E-5</v>
      </c>
      <c r="P13">
        <v>4.1201484470352978E-7</v>
      </c>
      <c r="Q13">
        <v>2.4998948892666455E-7</v>
      </c>
      <c r="R13">
        <v>4.999789778533291E-7</v>
      </c>
      <c r="S13">
        <v>0.24157614400985233</v>
      </c>
      <c r="T13">
        <v>9.4296171835251336E-7</v>
      </c>
      <c r="U13">
        <v>1.8859234367050267E-6</v>
      </c>
      <c r="V13">
        <v>0.236446091730661</v>
      </c>
      <c r="W13">
        <v>1.4250924732579923E-6</v>
      </c>
      <c r="X13">
        <v>2.8501849465159846E-6</v>
      </c>
      <c r="Y13">
        <v>1.9915649338204368E-6</v>
      </c>
      <c r="Z13">
        <v>2.4174459009770014E-7</v>
      </c>
      <c r="AA13">
        <v>4.8348918019540027E-7</v>
      </c>
      <c r="AB13" s="2">
        <v>0.5129773185003661</v>
      </c>
      <c r="AC13">
        <v>1.8380294108408839E-6</v>
      </c>
      <c r="AD13">
        <v>3.6760588216817678E-6</v>
      </c>
      <c r="AE13">
        <v>7</v>
      </c>
      <c r="AF13">
        <v>235</v>
      </c>
    </row>
    <row r="14" spans="1:32" x14ac:dyDescent="0.35">
      <c r="A14" t="s">
        <v>36</v>
      </c>
      <c r="B14">
        <v>2</v>
      </c>
      <c r="C14" t="s">
        <v>33</v>
      </c>
      <c r="D14">
        <v>-7.774036986912614E-7</v>
      </c>
      <c r="E14">
        <v>1.1587493135083429E-6</v>
      </c>
      <c r="F14">
        <v>2.3174986270166857E-6</v>
      </c>
      <c r="G14">
        <v>0.51276596099768901</v>
      </c>
      <c r="H14">
        <v>2.5425984525625861E-6</v>
      </c>
      <c r="I14">
        <v>5.0851969051251721E-6</v>
      </c>
      <c r="J14">
        <v>0.3484071537480799</v>
      </c>
      <c r="K14">
        <v>2.3013335676348815E-6</v>
      </c>
      <c r="L14">
        <v>1.3911192479765035E-4</v>
      </c>
      <c r="M14">
        <v>0.72400832145004057</v>
      </c>
      <c r="N14">
        <v>6.9555962398825177E-5</v>
      </c>
      <c r="O14">
        <v>1.3911192479765035E-4</v>
      </c>
      <c r="P14">
        <v>1.3174756333339997E-5</v>
      </c>
      <c r="Q14">
        <v>1.1878271776530551E-6</v>
      </c>
      <c r="R14">
        <v>2.3756543553061102E-6</v>
      </c>
      <c r="S14">
        <v>0.24158265047197114</v>
      </c>
      <c r="T14">
        <v>2.1271472450662309E-6</v>
      </c>
      <c r="U14">
        <v>4.2542944901324618E-6</v>
      </c>
      <c r="V14">
        <v>0.23646890619710753</v>
      </c>
      <c r="W14">
        <v>2.8504632399977864E-6</v>
      </c>
      <c r="X14">
        <v>5.7009264799955728E-6</v>
      </c>
      <c r="Y14">
        <v>-7.7740810659409063E-7</v>
      </c>
      <c r="Z14">
        <v>1.158752731448015E-6</v>
      </c>
      <c r="AA14">
        <v>2.3175054628960299E-6</v>
      </c>
      <c r="AB14" s="2">
        <v>0.51276724540499063</v>
      </c>
      <c r="AC14">
        <v>2.5853543254354902E-6</v>
      </c>
      <c r="AD14">
        <v>5.1707086508709804E-6</v>
      </c>
      <c r="AE14">
        <v>10</v>
      </c>
      <c r="AF14">
        <v>176</v>
      </c>
    </row>
    <row r="16" spans="1:32" x14ac:dyDescent="0.35">
      <c r="A16" t="s">
        <v>40</v>
      </c>
      <c r="B16">
        <v>3</v>
      </c>
      <c r="C16" t="s">
        <v>37</v>
      </c>
      <c r="D16">
        <v>6.0903253581685907E-6</v>
      </c>
      <c r="E16">
        <v>2.2894941429813025E-7</v>
      </c>
      <c r="F16">
        <v>4.5789882859626051E-7</v>
      </c>
      <c r="G16">
        <v>0.51284068982294917</v>
      </c>
      <c r="H16">
        <v>4.9636700691971141E-6</v>
      </c>
      <c r="I16">
        <v>9.9273401383942281E-6</v>
      </c>
      <c r="J16">
        <v>0.34840496941863092</v>
      </c>
      <c r="K16">
        <v>1.0043629070217824E-6</v>
      </c>
      <c r="L16">
        <v>1.0749744687652679E-4</v>
      </c>
      <c r="M16">
        <v>0.72222525801519266</v>
      </c>
      <c r="N16">
        <v>5.3748723438263397E-5</v>
      </c>
      <c r="O16">
        <v>1.0749744687652679E-4</v>
      </c>
      <c r="P16">
        <v>4.614940170360617E-6</v>
      </c>
      <c r="Q16">
        <v>2.2065670599169091E-7</v>
      </c>
      <c r="R16">
        <v>4.4131341198338181E-7</v>
      </c>
      <c r="S16">
        <v>0.24157730020291962</v>
      </c>
      <c r="T16">
        <v>2.095593182310955E-6</v>
      </c>
      <c r="U16">
        <v>4.1911863646219101E-6</v>
      </c>
      <c r="V16">
        <v>0.23645146307266632</v>
      </c>
      <c r="W16">
        <v>3.5402264125434814E-6</v>
      </c>
      <c r="X16">
        <v>7.0804528250869628E-6</v>
      </c>
      <c r="Y16">
        <v>6.0903312816815585E-6</v>
      </c>
      <c r="Z16">
        <v>2.2894960935780287E-7</v>
      </c>
      <c r="AA16">
        <v>4.5789921871560574E-7</v>
      </c>
      <c r="AB16" s="2">
        <v>0.51284116574241745</v>
      </c>
      <c r="AC16">
        <v>4.9714723444875465E-6</v>
      </c>
      <c r="AD16">
        <v>9.9429446889750929E-6</v>
      </c>
      <c r="AE16">
        <v>19</v>
      </c>
      <c r="AF16">
        <v>210</v>
      </c>
    </row>
    <row r="17" spans="1:32" x14ac:dyDescent="0.35">
      <c r="A17" t="s">
        <v>41</v>
      </c>
      <c r="B17">
        <v>3</v>
      </c>
      <c r="C17" t="s">
        <v>37</v>
      </c>
      <c r="D17">
        <v>8.2155977933389238E-6</v>
      </c>
      <c r="E17">
        <v>4.640653172062961E-7</v>
      </c>
      <c r="F17">
        <v>9.2813063441259219E-7</v>
      </c>
      <c r="G17">
        <v>0.51262054947257074</v>
      </c>
      <c r="H17">
        <v>3.610239809325245E-6</v>
      </c>
      <c r="I17">
        <v>7.2204796186504901E-6</v>
      </c>
      <c r="J17">
        <v>0.34840631371916742</v>
      </c>
      <c r="K17">
        <v>1.7016624827396266E-6</v>
      </c>
      <c r="L17">
        <v>5.2717825556398644E-5</v>
      </c>
      <c r="M17">
        <v>0.72164986114484775</v>
      </c>
      <c r="N17">
        <v>2.6358912778199322E-5</v>
      </c>
      <c r="O17">
        <v>5.2717825556398644E-5</v>
      </c>
      <c r="P17">
        <v>1.4461992571429709E-6</v>
      </c>
      <c r="Q17">
        <v>5.0976368824679763E-7</v>
      </c>
      <c r="R17">
        <v>1.0195273764935953E-6</v>
      </c>
      <c r="S17">
        <v>0.24157943259203904</v>
      </c>
      <c r="T17">
        <v>2.2659749352419082E-6</v>
      </c>
      <c r="U17">
        <v>4.5319498704838164E-6</v>
      </c>
      <c r="V17">
        <v>0.23644953509325509</v>
      </c>
      <c r="W17">
        <v>3.053091642794436E-6</v>
      </c>
      <c r="X17">
        <v>6.106183285588872E-6</v>
      </c>
      <c r="Y17">
        <v>8.2156010559061998E-6</v>
      </c>
      <c r="Z17">
        <v>4.6406551382365455E-7</v>
      </c>
      <c r="AA17">
        <v>9.281310276473091E-7</v>
      </c>
      <c r="AB17" s="2">
        <v>0.51262070286803452</v>
      </c>
      <c r="AC17">
        <v>3.609456928730294E-6</v>
      </c>
      <c r="AD17">
        <v>7.2189138574605879E-6</v>
      </c>
      <c r="AE17">
        <v>14</v>
      </c>
      <c r="AF17">
        <v>236</v>
      </c>
    </row>
    <row r="18" spans="1:32" x14ac:dyDescent="0.35">
      <c r="A18" t="s">
        <v>42</v>
      </c>
      <c r="B18">
        <v>3</v>
      </c>
      <c r="C18" t="s">
        <v>37</v>
      </c>
      <c r="D18">
        <v>5.700421697873689E-6</v>
      </c>
      <c r="E18">
        <v>1.1906544566843192E-6</v>
      </c>
      <c r="F18">
        <v>2.3813089133686385E-6</v>
      </c>
      <c r="G18">
        <v>0.512777617937477</v>
      </c>
      <c r="H18">
        <v>7.4578646333730351E-6</v>
      </c>
      <c r="I18">
        <v>1.491572926674607E-5</v>
      </c>
      <c r="J18">
        <v>0.34841981422661616</v>
      </c>
      <c r="K18">
        <v>3.1354656108475135E-6</v>
      </c>
      <c r="L18">
        <v>1.0481077275537001E-4</v>
      </c>
      <c r="M18">
        <v>0.72183410745704768</v>
      </c>
      <c r="N18">
        <v>5.2405386377685005E-5</v>
      </c>
      <c r="O18">
        <v>1.0481077275537001E-4</v>
      </c>
      <c r="P18">
        <v>2.3171452640685864E-5</v>
      </c>
      <c r="Q18">
        <v>1.3812140672985674E-6</v>
      </c>
      <c r="R18">
        <v>2.7624281345971347E-6</v>
      </c>
      <c r="S18">
        <v>0.24158870559730006</v>
      </c>
      <c r="T18">
        <v>5.1407642413107528E-6</v>
      </c>
      <c r="U18">
        <v>1.0281528482621506E-5</v>
      </c>
      <c r="V18">
        <v>0.23646180641227996</v>
      </c>
      <c r="W18">
        <v>6.9411377051068788E-6</v>
      </c>
      <c r="X18">
        <v>1.3882275410213758E-5</v>
      </c>
      <c r="Y18">
        <v>5.7004533405225317E-6</v>
      </c>
      <c r="Z18">
        <v>1.1906610497972828E-6</v>
      </c>
      <c r="AA18">
        <v>2.3813220995945657E-6</v>
      </c>
      <c r="AB18" s="2">
        <v>0.51278053278729097</v>
      </c>
      <c r="AC18">
        <v>7.4693243458202797E-6</v>
      </c>
      <c r="AD18">
        <v>1.4938648691640559E-5</v>
      </c>
      <c r="AE18">
        <v>29</v>
      </c>
      <c r="AF18">
        <v>210</v>
      </c>
    </row>
    <row r="19" spans="1:32" x14ac:dyDescent="0.35">
      <c r="A19" t="s">
        <v>43</v>
      </c>
      <c r="B19">
        <v>3</v>
      </c>
      <c r="C19" t="s">
        <v>37</v>
      </c>
      <c r="D19">
        <v>4.1306875349524538E-6</v>
      </c>
      <c r="E19">
        <v>1.9023705829405777E-7</v>
      </c>
      <c r="F19">
        <v>3.8047411658811554E-7</v>
      </c>
      <c r="G19">
        <v>0.51265993173446911</v>
      </c>
      <c r="H19">
        <v>3.4488745040953124E-6</v>
      </c>
      <c r="I19">
        <v>6.8977490081906247E-6</v>
      </c>
      <c r="J19">
        <v>0.34840483701174807</v>
      </c>
      <c r="K19">
        <v>1.2352097387551947E-6</v>
      </c>
      <c r="L19">
        <v>2.6470057675164946E-5</v>
      </c>
      <c r="M19">
        <v>0.72110631115427759</v>
      </c>
      <c r="N19">
        <v>1.3235028837582473E-5</v>
      </c>
      <c r="O19">
        <v>2.6470057675164946E-5</v>
      </c>
      <c r="P19">
        <v>1.1727277560951753E-6</v>
      </c>
      <c r="Q19">
        <v>2.0664069633598754E-7</v>
      </c>
      <c r="R19">
        <v>4.1328139267197509E-7</v>
      </c>
      <c r="S19">
        <v>0.24158086265206882</v>
      </c>
      <c r="T19">
        <v>1.842796230123637E-6</v>
      </c>
      <c r="U19">
        <v>3.685592460247274E-6</v>
      </c>
      <c r="V19">
        <v>0.23645312586187231</v>
      </c>
      <c r="W19">
        <v>2.7903328694398239E-6</v>
      </c>
      <c r="X19">
        <v>5.5806657388796477E-6</v>
      </c>
      <c r="Y19">
        <v>4.130688214181918E-6</v>
      </c>
      <c r="Z19">
        <v>1.9023707285307082E-7</v>
      </c>
      <c r="AA19">
        <v>3.8047414570614164E-7</v>
      </c>
      <c r="AB19" s="2">
        <v>0.51266006279492871</v>
      </c>
      <c r="AC19">
        <v>3.4499265779109695E-6</v>
      </c>
      <c r="AD19">
        <v>6.899853155821939E-6</v>
      </c>
      <c r="AE19">
        <v>13</v>
      </c>
      <c r="AF19">
        <v>239</v>
      </c>
    </row>
    <row r="20" spans="1:32" x14ac:dyDescent="0.35">
      <c r="A20" t="s">
        <v>45</v>
      </c>
      <c r="B20">
        <v>3</v>
      </c>
      <c r="C20" t="s">
        <v>37</v>
      </c>
      <c r="D20">
        <v>1.104741403707845E-6</v>
      </c>
      <c r="E20">
        <v>1.1070378648805186E-6</v>
      </c>
      <c r="F20">
        <v>2.2140757297610371E-6</v>
      </c>
      <c r="G20">
        <v>0.51267806145850559</v>
      </c>
      <c r="H20">
        <v>3.4363374932424471E-6</v>
      </c>
      <c r="I20">
        <v>6.8726749864848941E-6</v>
      </c>
      <c r="J20">
        <v>0.34840627375959871</v>
      </c>
      <c r="K20">
        <v>2.3471695254392565E-6</v>
      </c>
      <c r="L20">
        <v>3.3469922798876342E-5</v>
      </c>
      <c r="M20">
        <v>0.72013469645040207</v>
      </c>
      <c r="N20">
        <v>1.6734961399438171E-5</v>
      </c>
      <c r="O20">
        <v>3.3469922798876342E-5</v>
      </c>
      <c r="P20">
        <v>4.0819159160640293E-6</v>
      </c>
      <c r="Q20">
        <v>1.1040859500722411E-6</v>
      </c>
      <c r="R20">
        <v>2.2081719001444822E-6</v>
      </c>
      <c r="S20">
        <v>0.24156720558779579</v>
      </c>
      <c r="T20">
        <v>2.2879199269919584E-6</v>
      </c>
      <c r="U20">
        <v>4.5758398539839168E-6</v>
      </c>
      <c r="V20">
        <v>0.23644358015790487</v>
      </c>
      <c r="W20">
        <v>2.6597891594680671E-6</v>
      </c>
      <c r="X20">
        <v>5.3195783189361342E-6</v>
      </c>
      <c r="Y20">
        <v>1.1047384120957497E-6</v>
      </c>
      <c r="Z20">
        <v>1.107039103179664E-6</v>
      </c>
      <c r="AA20">
        <v>2.2140782063593279E-6</v>
      </c>
      <c r="AB20" s="2">
        <v>0.51268054785218276</v>
      </c>
      <c r="AC20">
        <v>3.5310108547119409E-6</v>
      </c>
      <c r="AD20">
        <v>7.0620217094238817E-6</v>
      </c>
      <c r="AE20">
        <v>14</v>
      </c>
      <c r="AF20">
        <v>211</v>
      </c>
    </row>
    <row r="21" spans="1:32" x14ac:dyDescent="0.35">
      <c r="A21" t="s">
        <v>46</v>
      </c>
      <c r="B21">
        <v>3</v>
      </c>
      <c r="C21" t="s">
        <v>37</v>
      </c>
      <c r="D21">
        <v>2.7055339451030449E-6</v>
      </c>
      <c r="E21">
        <v>3.412616198322505E-7</v>
      </c>
      <c r="F21">
        <v>6.82523239664501E-7</v>
      </c>
      <c r="G21">
        <v>0.51268459166881664</v>
      </c>
      <c r="H21">
        <v>1.6616867804515569E-6</v>
      </c>
      <c r="I21">
        <v>3.3233735609031138E-6</v>
      </c>
      <c r="J21">
        <v>0.34839809179693493</v>
      </c>
      <c r="K21">
        <v>1.1438152690558313E-6</v>
      </c>
      <c r="L21">
        <v>1.3676588779969931E-5</v>
      </c>
      <c r="M21">
        <v>0.72067218239640252</v>
      </c>
      <c r="N21">
        <v>6.8382943899849656E-6</v>
      </c>
      <c r="O21">
        <v>1.3676588779969931E-5</v>
      </c>
      <c r="P21">
        <v>3.6172289713718441E-6</v>
      </c>
      <c r="Q21">
        <v>4.1007039409333511E-7</v>
      </c>
      <c r="R21">
        <v>8.2014078818667022E-7</v>
      </c>
      <c r="S21">
        <v>0.24157426576028426</v>
      </c>
      <c r="T21">
        <v>1.3500142217256313E-6</v>
      </c>
      <c r="U21">
        <v>2.7000284434512627E-6</v>
      </c>
      <c r="V21">
        <v>0.23644535230808003</v>
      </c>
      <c r="W21">
        <v>1.6442921478840371E-6</v>
      </c>
      <c r="X21">
        <v>3.2885842957680743E-6</v>
      </c>
      <c r="Y21">
        <v>2.7055365573628123E-6</v>
      </c>
      <c r="Z21">
        <v>3.4126184083677816E-7</v>
      </c>
      <c r="AA21">
        <v>6.8252368167355632E-7</v>
      </c>
      <c r="AB21" s="2">
        <v>0.51268549863017521</v>
      </c>
      <c r="AC21">
        <v>1.6733828054487194E-6</v>
      </c>
      <c r="AD21">
        <v>3.3467656108974389E-6</v>
      </c>
      <c r="AE21">
        <v>7</v>
      </c>
      <c r="AF21">
        <v>172</v>
      </c>
    </row>
    <row r="22" spans="1:32" x14ac:dyDescent="0.35">
      <c r="A22" t="s">
        <v>47</v>
      </c>
      <c r="B22">
        <v>3</v>
      </c>
      <c r="C22" t="s">
        <v>37</v>
      </c>
      <c r="D22">
        <v>-2.0451552266979931E-5</v>
      </c>
      <c r="E22">
        <v>1.1852857022605595E-6</v>
      </c>
      <c r="F22">
        <v>2.3705714045211191E-6</v>
      </c>
      <c r="G22">
        <v>0.51271284997997846</v>
      </c>
      <c r="H22">
        <v>3.5286101849890898E-6</v>
      </c>
      <c r="I22">
        <v>7.0572203699781795E-6</v>
      </c>
      <c r="J22">
        <v>0.34838187717448715</v>
      </c>
      <c r="K22">
        <v>2.3047866812215743E-6</v>
      </c>
      <c r="L22">
        <v>2.8727390441117542E-5</v>
      </c>
      <c r="M22">
        <v>0.71985938438755714</v>
      </c>
      <c r="N22">
        <v>1.4363695220558771E-5</v>
      </c>
      <c r="O22">
        <v>2.8727390441117542E-5</v>
      </c>
      <c r="P22">
        <v>-1.1056187888168191E-5</v>
      </c>
      <c r="Q22">
        <v>1.3575736307017285E-6</v>
      </c>
      <c r="R22">
        <v>2.7151472614034569E-6</v>
      </c>
      <c r="S22">
        <v>0.24156916894323621</v>
      </c>
      <c r="T22">
        <v>2.857552915666429E-6</v>
      </c>
      <c r="U22">
        <v>5.7151058313328579E-6</v>
      </c>
      <c r="V22">
        <v>0.23643622373619383</v>
      </c>
      <c r="W22">
        <v>3.725150435663158E-6</v>
      </c>
      <c r="X22">
        <v>7.450300871326316E-6</v>
      </c>
      <c r="Y22">
        <v>-2.0451500492920228E-5</v>
      </c>
      <c r="Z22">
        <v>1.1852832823287401E-6</v>
      </c>
      <c r="AA22">
        <v>2.3705665646574802E-6</v>
      </c>
      <c r="AB22" s="2">
        <v>0.51271208711531591</v>
      </c>
      <c r="AC22">
        <v>3.5057260391481137E-6</v>
      </c>
      <c r="AD22">
        <v>7.0114520782962275E-6</v>
      </c>
      <c r="AE22">
        <v>14</v>
      </c>
      <c r="AF22">
        <v>163</v>
      </c>
    </row>
    <row r="23" spans="1:32" x14ac:dyDescent="0.35">
      <c r="A23" t="s">
        <v>48</v>
      </c>
      <c r="B23">
        <v>3</v>
      </c>
      <c r="C23" t="s">
        <v>37</v>
      </c>
      <c r="D23">
        <v>-2.1904642509729827E-6</v>
      </c>
      <c r="E23">
        <v>1.4425228546637162E-6</v>
      </c>
      <c r="F23">
        <v>2.8850457093274325E-6</v>
      </c>
      <c r="G23">
        <v>0.51267981677345609</v>
      </c>
      <c r="H23">
        <v>4.2323115228855647E-6</v>
      </c>
      <c r="I23">
        <v>8.4646230457711293E-6</v>
      </c>
      <c r="J23">
        <v>0.34840815335383352</v>
      </c>
      <c r="K23">
        <v>2.6415084980162174E-6</v>
      </c>
      <c r="L23">
        <v>4.2042773247918571E-5</v>
      </c>
      <c r="M23">
        <v>0.72007095279228683</v>
      </c>
      <c r="N23">
        <v>2.1021386623959285E-5</v>
      </c>
      <c r="O23">
        <v>4.2042773247918571E-5</v>
      </c>
      <c r="P23">
        <v>-1.177596332090761E-5</v>
      </c>
      <c r="Q23">
        <v>1.6272268759090904E-6</v>
      </c>
      <c r="R23">
        <v>3.2544537518181809E-6</v>
      </c>
      <c r="S23">
        <v>0.24158266318788182</v>
      </c>
      <c r="T23">
        <v>3.0276156602254371E-6</v>
      </c>
      <c r="U23">
        <v>6.0552313204508741E-6</v>
      </c>
      <c r="V23">
        <v>0.236459449490209</v>
      </c>
      <c r="W23">
        <v>3.8433697203902456E-6</v>
      </c>
      <c r="X23">
        <v>7.6867394407804913E-6</v>
      </c>
      <c r="Y23">
        <v>-2.190473241157506E-6</v>
      </c>
      <c r="Z23">
        <v>1.4425203175117619E-6</v>
      </c>
      <c r="AA23">
        <v>2.8850406350235238E-6</v>
      </c>
      <c r="AB23" s="2">
        <v>0.51267957680886389</v>
      </c>
      <c r="AC23">
        <v>4.1619809687320606E-6</v>
      </c>
      <c r="AD23">
        <v>8.3239619374641213E-6</v>
      </c>
      <c r="AE23">
        <v>16</v>
      </c>
      <c r="AF23">
        <v>149</v>
      </c>
    </row>
    <row r="24" spans="1:32" x14ac:dyDescent="0.35">
      <c r="A24" t="s">
        <v>49</v>
      </c>
      <c r="B24">
        <v>3</v>
      </c>
      <c r="C24" t="s">
        <v>37</v>
      </c>
      <c r="D24">
        <v>1.7530350936098907E-7</v>
      </c>
      <c r="E24">
        <v>3.0478904538964415E-7</v>
      </c>
      <c r="F24">
        <v>6.095780907792883E-7</v>
      </c>
      <c r="G24">
        <v>0.51272617407387522</v>
      </c>
      <c r="H24">
        <v>1.7974336187230762E-6</v>
      </c>
      <c r="I24">
        <v>3.5948672374461523E-6</v>
      </c>
      <c r="J24">
        <v>0.34840843551510048</v>
      </c>
      <c r="K24">
        <v>9.9171964647245875E-7</v>
      </c>
      <c r="L24">
        <v>9.2805399500173123E-6</v>
      </c>
      <c r="M24">
        <v>0.72027336595967928</v>
      </c>
      <c r="N24">
        <v>4.6402699750086561E-6</v>
      </c>
      <c r="O24">
        <v>9.2805399500173123E-6</v>
      </c>
      <c r="P24">
        <v>1.4520871082145688E-6</v>
      </c>
      <c r="Q24">
        <v>3.5458368119291414E-7</v>
      </c>
      <c r="R24">
        <v>7.0916736238582827E-7</v>
      </c>
      <c r="S24">
        <v>0.24157964606557508</v>
      </c>
      <c r="T24">
        <v>1.2456841913941748E-6</v>
      </c>
      <c r="U24">
        <v>2.4913683827883495E-6</v>
      </c>
      <c r="V24">
        <v>0.23645662154740396</v>
      </c>
      <c r="W24">
        <v>1.6351931101985141E-6</v>
      </c>
      <c r="X24">
        <v>3.2703862203970281E-6</v>
      </c>
      <c r="Y24">
        <v>1.7530347840579785E-7</v>
      </c>
      <c r="Z24">
        <v>3.0478909648393694E-7</v>
      </c>
      <c r="AA24">
        <v>6.0957819296787389E-7</v>
      </c>
      <c r="AB24" s="2">
        <v>0.51272630934752006</v>
      </c>
      <c r="AC24">
        <v>1.8039808249249398E-6</v>
      </c>
      <c r="AD24">
        <v>3.6079616498498795E-6</v>
      </c>
      <c r="AE24">
        <v>7</v>
      </c>
      <c r="AF24">
        <v>165</v>
      </c>
    </row>
    <row r="25" spans="1:32" x14ac:dyDescent="0.35">
      <c r="A25" t="s">
        <v>50</v>
      </c>
      <c r="B25">
        <v>3</v>
      </c>
      <c r="C25" t="s">
        <v>37</v>
      </c>
      <c r="D25">
        <v>-1.3443097517114899E-4</v>
      </c>
      <c r="E25">
        <v>2.1153895909463748E-5</v>
      </c>
      <c r="F25">
        <v>4.2307791818927497E-5</v>
      </c>
      <c r="G25">
        <v>0.51247145963664653</v>
      </c>
      <c r="H25">
        <v>3.3621639643409022E-5</v>
      </c>
      <c r="I25">
        <v>6.7243279286818044E-5</v>
      </c>
      <c r="J25">
        <v>0.34796608073645302</v>
      </c>
      <c r="K25">
        <v>2.5479143514808623E-5</v>
      </c>
      <c r="L25">
        <v>5.8589361011830548E-5</v>
      </c>
      <c r="M25">
        <v>0.7200145318458312</v>
      </c>
      <c r="N25">
        <v>2.9294680505915274E-5</v>
      </c>
      <c r="O25">
        <v>5.8589361011830548E-5</v>
      </c>
      <c r="P25">
        <v>1.8048905137394463E-3</v>
      </c>
      <c r="Q25">
        <v>2.587254694855633E-5</v>
      </c>
      <c r="R25">
        <v>5.174509389711266E-5</v>
      </c>
      <c r="S25">
        <v>0.24200893485269631</v>
      </c>
      <c r="T25">
        <v>2.6582167821978852E-5</v>
      </c>
      <c r="U25">
        <v>5.3164335643957704E-5</v>
      </c>
      <c r="V25">
        <v>0.23647932824441231</v>
      </c>
      <c r="W25">
        <v>3.5342483707368588E-5</v>
      </c>
      <c r="X25">
        <v>7.0684967414737175E-5</v>
      </c>
      <c r="Y25">
        <v>-1.3447872359853921E-4</v>
      </c>
      <c r="Z25">
        <v>2.1161663201504266E-5</v>
      </c>
      <c r="AA25">
        <v>4.2323326403008532E-5</v>
      </c>
      <c r="AB25" s="2">
        <v>0.51268190776925449</v>
      </c>
      <c r="AC25">
        <v>3.4534708113480936E-5</v>
      </c>
      <c r="AD25">
        <v>6.9069416226961872E-5</v>
      </c>
      <c r="AE25">
        <v>135</v>
      </c>
      <c r="AF25">
        <v>166</v>
      </c>
    </row>
    <row r="26" spans="1:32" x14ac:dyDescent="0.35">
      <c r="A26" t="s">
        <v>51</v>
      </c>
      <c r="B26">
        <v>3</v>
      </c>
      <c r="C26" t="s">
        <v>37</v>
      </c>
      <c r="D26">
        <v>8.2111446498031792E-6</v>
      </c>
      <c r="E26">
        <v>1.0649392561011045E-6</v>
      </c>
      <c r="F26">
        <v>2.1298785122022089E-6</v>
      </c>
      <c r="G26">
        <v>0.5127035653710531</v>
      </c>
      <c r="H26">
        <v>3.1349943600041957E-6</v>
      </c>
      <c r="I26">
        <v>6.2699887200083914E-6</v>
      </c>
      <c r="J26">
        <v>0.34841340717439045</v>
      </c>
      <c r="K26">
        <v>2.2055528436482121E-6</v>
      </c>
      <c r="L26">
        <v>1.4287834140605879E-5</v>
      </c>
      <c r="M26">
        <v>0.71949656166514142</v>
      </c>
      <c r="N26">
        <v>7.1439170703029394E-6</v>
      </c>
      <c r="O26">
        <v>1.4287834140605879E-5</v>
      </c>
      <c r="P26">
        <v>8.3179546285833363E-6</v>
      </c>
      <c r="Q26">
        <v>1.1589932480564796E-6</v>
      </c>
      <c r="R26">
        <v>2.3179864961129593E-6</v>
      </c>
      <c r="S26">
        <v>0.24156023496057641</v>
      </c>
      <c r="T26">
        <v>2.6853490287682376E-6</v>
      </c>
      <c r="U26">
        <v>5.3706980575364752E-6</v>
      </c>
      <c r="V26">
        <v>0.23643137443510237</v>
      </c>
      <c r="W26">
        <v>3.3422001542302569E-6</v>
      </c>
      <c r="X26">
        <v>6.6844003084605138E-6</v>
      </c>
      <c r="Y26">
        <v>8.2111609450214125E-6</v>
      </c>
      <c r="Z26">
        <v>1.0649413284822391E-6</v>
      </c>
      <c r="AA26">
        <v>2.1298826569644782E-6</v>
      </c>
      <c r="AB26" s="2">
        <v>0.51270273275010403</v>
      </c>
      <c r="AC26">
        <v>3.1038265310812695E-6</v>
      </c>
      <c r="AD26">
        <v>6.2076530621625389E-6</v>
      </c>
      <c r="AE26">
        <v>12</v>
      </c>
      <c r="AF26">
        <v>117</v>
      </c>
    </row>
    <row r="27" spans="1:32" x14ac:dyDescent="0.35">
      <c r="A27" t="s">
        <v>52</v>
      </c>
      <c r="B27">
        <v>3</v>
      </c>
      <c r="C27" t="s">
        <v>38</v>
      </c>
      <c r="D27">
        <v>6.7256963912350321E-6</v>
      </c>
      <c r="E27">
        <v>1.527828771462561E-7</v>
      </c>
      <c r="F27">
        <v>3.0556575429251219E-7</v>
      </c>
      <c r="G27">
        <v>0.51277078666712794</v>
      </c>
      <c r="H27">
        <v>1.7830105036768511E-6</v>
      </c>
      <c r="I27">
        <v>3.5660210073537022E-6</v>
      </c>
      <c r="J27">
        <v>0.3484020283848655</v>
      </c>
      <c r="K27">
        <v>7.1936238562581237E-7</v>
      </c>
      <c r="L27">
        <v>4.0430874053456204E-5</v>
      </c>
      <c r="M27">
        <v>0.722307541088276</v>
      </c>
      <c r="N27">
        <v>2.0215437026728102E-5</v>
      </c>
      <c r="O27">
        <v>4.0430874053456204E-5</v>
      </c>
      <c r="P27">
        <v>1.8192682172611558E-6</v>
      </c>
      <c r="Q27">
        <v>1.6557585822960966E-7</v>
      </c>
      <c r="R27">
        <v>3.3115171645921931E-7</v>
      </c>
      <c r="S27">
        <v>0.241582669937978</v>
      </c>
      <c r="T27">
        <v>1.0328330059940352E-6</v>
      </c>
      <c r="U27">
        <v>2.0656660119880703E-6</v>
      </c>
      <c r="V27">
        <v>0.23645674263429409</v>
      </c>
      <c r="W27">
        <v>1.5608731877953438E-6</v>
      </c>
      <c r="X27">
        <v>3.1217463755906876E-6</v>
      </c>
      <c r="Y27">
        <v>6.7256989436058478E-6</v>
      </c>
      <c r="Z27">
        <v>1.5278295537423834E-7</v>
      </c>
      <c r="AA27">
        <v>3.0556591074847668E-7</v>
      </c>
      <c r="AB27" s="2">
        <v>0.51277098202001237</v>
      </c>
      <c r="AC27">
        <v>1.7840636912772641E-6</v>
      </c>
      <c r="AD27">
        <v>3.5681273825545281E-6</v>
      </c>
      <c r="AE27">
        <v>7</v>
      </c>
      <c r="AF27">
        <v>231</v>
      </c>
    </row>
    <row r="28" spans="1:32" x14ac:dyDescent="0.35">
      <c r="A28" t="s">
        <v>53</v>
      </c>
      <c r="B28">
        <v>3</v>
      </c>
      <c r="C28" t="s">
        <v>38</v>
      </c>
      <c r="D28">
        <v>-1.4913964126918467E-6</v>
      </c>
      <c r="E28">
        <v>8.9054995434687983E-7</v>
      </c>
      <c r="F28">
        <v>1.7810999086937597E-6</v>
      </c>
      <c r="G28">
        <v>0.51281284134802174</v>
      </c>
      <c r="H28">
        <v>3.1615662923327798E-6</v>
      </c>
      <c r="I28">
        <v>6.3231325846655596E-6</v>
      </c>
      <c r="J28">
        <v>0.34840897509535718</v>
      </c>
      <c r="K28">
        <v>1.9229763355172067E-6</v>
      </c>
      <c r="L28">
        <v>3.3498159529829359E-5</v>
      </c>
      <c r="M28">
        <v>0.72075303297071591</v>
      </c>
      <c r="N28">
        <v>1.674907976491468E-5</v>
      </c>
      <c r="O28">
        <v>3.3498159529829359E-5</v>
      </c>
      <c r="P28">
        <v>4.9672771795152588E-6</v>
      </c>
      <c r="Q28">
        <v>9.3071522547850204E-7</v>
      </c>
      <c r="R28">
        <v>1.8614304509570041E-6</v>
      </c>
      <c r="S28">
        <v>0.24157852807705071</v>
      </c>
      <c r="T28">
        <v>2.4557563568811641E-6</v>
      </c>
      <c r="U28">
        <v>4.9115127137623281E-6</v>
      </c>
      <c r="V28">
        <v>0.23644929771661136</v>
      </c>
      <c r="W28">
        <v>2.8792550962807781E-6</v>
      </c>
      <c r="X28">
        <v>5.7585101925615563E-6</v>
      </c>
      <c r="Y28">
        <v>-1.491395919416935E-6</v>
      </c>
      <c r="Z28">
        <v>8.9055078911503395E-7</v>
      </c>
      <c r="AA28">
        <v>1.7811015782300679E-6</v>
      </c>
      <c r="AB28" s="2">
        <v>0.51281434911714452</v>
      </c>
      <c r="AC28">
        <v>3.1624045912092466E-6</v>
      </c>
      <c r="AD28">
        <v>6.3248091824184932E-6</v>
      </c>
      <c r="AE28">
        <v>12</v>
      </c>
      <c r="AF28">
        <v>172</v>
      </c>
    </row>
    <row r="29" spans="1:32" x14ac:dyDescent="0.35">
      <c r="A29" t="s">
        <v>54</v>
      </c>
      <c r="B29">
        <v>3</v>
      </c>
      <c r="C29" t="s">
        <v>38</v>
      </c>
      <c r="D29">
        <v>3.9986431803096371E-5</v>
      </c>
      <c r="E29">
        <v>4.7392354014197652E-6</v>
      </c>
      <c r="F29">
        <v>9.4784708028395305E-6</v>
      </c>
      <c r="G29">
        <v>0.51283924550697002</v>
      </c>
      <c r="H29">
        <v>7.2796608523819651E-6</v>
      </c>
      <c r="I29">
        <v>1.455932170476393E-5</v>
      </c>
      <c r="J29">
        <v>0.34835873717916327</v>
      </c>
      <c r="K29">
        <v>6.2427117261769663E-6</v>
      </c>
      <c r="L29">
        <v>1.5179789645888626E-5</v>
      </c>
      <c r="M29">
        <v>0.71926756933670377</v>
      </c>
      <c r="N29">
        <v>7.589894822944313E-6</v>
      </c>
      <c r="O29">
        <v>1.5179789645888626E-5</v>
      </c>
      <c r="P29">
        <v>5.213905014886497E-5</v>
      </c>
      <c r="Q29">
        <v>4.4197663680371657E-6</v>
      </c>
      <c r="R29">
        <v>8.8395327360743314E-6</v>
      </c>
      <c r="S29">
        <v>0.2415763183869237</v>
      </c>
      <c r="T29">
        <v>6.8976160039595845E-6</v>
      </c>
      <c r="U29">
        <v>1.3795232007919169E-5</v>
      </c>
      <c r="V29">
        <v>0.23644449404037263</v>
      </c>
      <c r="W29">
        <v>8.6209924592963607E-6</v>
      </c>
      <c r="X29">
        <v>1.7241984918592721E-5</v>
      </c>
      <c r="Y29">
        <v>3.9986709310782642E-5</v>
      </c>
      <c r="Z29">
        <v>4.7392609554479453E-6</v>
      </c>
      <c r="AA29">
        <v>9.4785219108958907E-6</v>
      </c>
      <c r="AB29" s="2">
        <v>0.51284932938024475</v>
      </c>
      <c r="AC29">
        <v>7.2744051042274699E-6</v>
      </c>
      <c r="AD29">
        <v>1.454881020845494E-5</v>
      </c>
      <c r="AE29">
        <v>28</v>
      </c>
      <c r="AF29">
        <v>167</v>
      </c>
    </row>
    <row r="30" spans="1:32" x14ac:dyDescent="0.35">
      <c r="A30" t="s">
        <v>56</v>
      </c>
      <c r="B30">
        <v>3</v>
      </c>
      <c r="C30" t="s">
        <v>38</v>
      </c>
      <c r="D30">
        <v>8.6505819755913128E-7</v>
      </c>
      <c r="E30">
        <v>1.0962789711015011E-7</v>
      </c>
      <c r="F30">
        <v>2.1925579422030023E-7</v>
      </c>
      <c r="G30">
        <v>0.51272203697102448</v>
      </c>
      <c r="H30">
        <v>1.2297612043655194E-6</v>
      </c>
      <c r="I30">
        <v>2.4595224087310389E-6</v>
      </c>
      <c r="J30">
        <v>0.34840177593660443</v>
      </c>
      <c r="K30">
        <v>6.3245196730652854E-7</v>
      </c>
      <c r="L30">
        <v>5.2123778161173575E-5</v>
      </c>
      <c r="M30">
        <v>0.72199140862044464</v>
      </c>
      <c r="N30">
        <v>2.6061889080586788E-5</v>
      </c>
      <c r="O30">
        <v>5.2123778161173575E-5</v>
      </c>
      <c r="P30">
        <v>3.0318569500529311E-6</v>
      </c>
      <c r="Q30">
        <v>1.1989288965424845E-7</v>
      </c>
      <c r="R30">
        <v>2.3978577930849691E-7</v>
      </c>
      <c r="S30">
        <v>0.24158369434292054</v>
      </c>
      <c r="T30">
        <v>6.4255416418043449E-7</v>
      </c>
      <c r="U30">
        <v>1.285108328360869E-6</v>
      </c>
      <c r="V30">
        <v>0.23645938711853259</v>
      </c>
      <c r="W30">
        <v>9.8203070765055474E-7</v>
      </c>
      <c r="X30">
        <v>1.9640614153011095E-6</v>
      </c>
      <c r="Y30">
        <v>8.6505870764650755E-7</v>
      </c>
      <c r="Z30">
        <v>1.0962796964215672E-7</v>
      </c>
      <c r="AA30">
        <v>2.1925593928431344E-7</v>
      </c>
      <c r="AB30" s="2">
        <v>0.51272236658202019</v>
      </c>
      <c r="AC30">
        <v>1.2281310057508473E-6</v>
      </c>
      <c r="AD30">
        <v>2.4562620115016947E-6</v>
      </c>
      <c r="AE30">
        <v>5</v>
      </c>
      <c r="AF30">
        <v>168</v>
      </c>
    </row>
    <row r="31" spans="1:32" x14ac:dyDescent="0.35">
      <c r="A31" t="s">
        <v>57</v>
      </c>
      <c r="B31">
        <v>3</v>
      </c>
      <c r="C31" t="s">
        <v>38</v>
      </c>
      <c r="D31">
        <v>1.2229864640890452E-6</v>
      </c>
      <c r="E31">
        <v>2.633841780451012E-7</v>
      </c>
      <c r="F31">
        <v>5.2676835609020241E-7</v>
      </c>
      <c r="G31">
        <v>0.51276412532653559</v>
      </c>
      <c r="H31">
        <v>2.2433162886655811E-6</v>
      </c>
      <c r="I31">
        <v>4.4866325773311622E-6</v>
      </c>
      <c r="J31">
        <v>0.34840336132370131</v>
      </c>
      <c r="K31">
        <v>1.1289273603695982E-6</v>
      </c>
      <c r="L31">
        <v>6.0102240185651616E-5</v>
      </c>
      <c r="M31">
        <v>0.72065014981594588</v>
      </c>
      <c r="N31">
        <v>3.0051120092825808E-5</v>
      </c>
      <c r="O31">
        <v>6.0102240185651616E-5</v>
      </c>
      <c r="P31">
        <v>4.7185760920547389E-7</v>
      </c>
      <c r="Q31">
        <v>2.6326284918083524E-7</v>
      </c>
      <c r="R31">
        <v>5.2652569836167047E-7</v>
      </c>
      <c r="S31">
        <v>0.24157517720398658</v>
      </c>
      <c r="T31">
        <v>1.1431493451016317E-6</v>
      </c>
      <c r="U31">
        <v>2.2862986902032635E-6</v>
      </c>
      <c r="V31">
        <v>0.23644250677837633</v>
      </c>
      <c r="W31">
        <v>1.2222115379098624E-6</v>
      </c>
      <c r="X31">
        <v>2.4444230758197248E-6</v>
      </c>
      <c r="Y31">
        <v>1.2229866045454923E-6</v>
      </c>
      <c r="Z31">
        <v>2.6338417363529723E-7</v>
      </c>
      <c r="AA31">
        <v>5.2676834727059445E-7</v>
      </c>
      <c r="AB31" s="2">
        <v>0.51276377136395768</v>
      </c>
      <c r="AC31">
        <v>2.27055368860105E-6</v>
      </c>
      <c r="AD31">
        <v>4.5411073772020999E-6</v>
      </c>
      <c r="AE31">
        <v>9</v>
      </c>
      <c r="AF31">
        <v>238</v>
      </c>
    </row>
    <row r="32" spans="1:32" x14ac:dyDescent="0.35">
      <c r="A32" t="s">
        <v>34</v>
      </c>
      <c r="B32">
        <v>3</v>
      </c>
      <c r="C32" t="s">
        <v>39</v>
      </c>
      <c r="D32">
        <v>6.8163925509808675E-6</v>
      </c>
      <c r="E32">
        <v>4.3692101307167158E-7</v>
      </c>
      <c r="F32">
        <v>8.7384202614334316E-7</v>
      </c>
      <c r="G32">
        <v>0.51277181389093718</v>
      </c>
      <c r="H32">
        <v>2.4102832698302365E-6</v>
      </c>
      <c r="I32">
        <v>4.820566539660473E-6</v>
      </c>
      <c r="J32">
        <v>0.34840017287907354</v>
      </c>
      <c r="K32">
        <v>1.4924928632437074E-6</v>
      </c>
      <c r="L32">
        <v>8.5911342039629799E-5</v>
      </c>
      <c r="M32">
        <v>0.72258271560026766</v>
      </c>
      <c r="N32">
        <v>4.2955671019814899E-5</v>
      </c>
      <c r="O32">
        <v>8.5911342039629799E-5</v>
      </c>
      <c r="P32">
        <v>8.1097628814658435E-7</v>
      </c>
      <c r="Q32">
        <v>4.9385917160564811E-7</v>
      </c>
      <c r="R32">
        <v>9.8771834321129621E-7</v>
      </c>
      <c r="S32">
        <v>0.24158115239582809</v>
      </c>
      <c r="T32">
        <v>1.418350514082078E-6</v>
      </c>
      <c r="U32">
        <v>2.8367010281641561E-6</v>
      </c>
      <c r="V32">
        <v>0.23644934661044628</v>
      </c>
      <c r="W32">
        <v>1.6904103404078533E-6</v>
      </c>
      <c r="X32">
        <v>3.3808206808157066E-6</v>
      </c>
      <c r="Y32">
        <v>6.8163941263750879E-6</v>
      </c>
      <c r="Z32">
        <v>4.3692105310541651E-7</v>
      </c>
      <c r="AA32">
        <v>8.7384210621083302E-7</v>
      </c>
      <c r="AB32" s="2">
        <v>0.51277155886487125</v>
      </c>
      <c r="AC32">
        <v>2.422937935219901E-6</v>
      </c>
      <c r="AD32">
        <v>4.8458758704398019E-6</v>
      </c>
      <c r="AE32">
        <v>9</v>
      </c>
      <c r="AF32">
        <v>228</v>
      </c>
    </row>
    <row r="33" spans="1:32" x14ac:dyDescent="0.35">
      <c r="A33" t="s">
        <v>58</v>
      </c>
      <c r="B33">
        <v>3</v>
      </c>
      <c r="C33" t="s">
        <v>39</v>
      </c>
      <c r="D33">
        <v>8.7170508415715073E-6</v>
      </c>
      <c r="E33">
        <v>6.0298050826220604E-7</v>
      </c>
      <c r="F33">
        <v>1.2059610165244121E-6</v>
      </c>
      <c r="G33">
        <v>0.51274463900727041</v>
      </c>
      <c r="H33">
        <v>2.3987503747842653E-6</v>
      </c>
      <c r="I33">
        <v>4.7975007495685305E-6</v>
      </c>
      <c r="J33">
        <v>0.34840039437207998</v>
      </c>
      <c r="K33">
        <v>1.448663716741613E-6</v>
      </c>
      <c r="L33">
        <v>3.5395252042988452E-5</v>
      </c>
      <c r="M33">
        <v>0.7205673784064478</v>
      </c>
      <c r="N33">
        <v>1.7697626021494226E-5</v>
      </c>
      <c r="O33">
        <v>3.5395252042988452E-5</v>
      </c>
      <c r="P33">
        <v>2.246026935330159E-5</v>
      </c>
      <c r="Q33">
        <v>6.2783915549792027E-7</v>
      </c>
      <c r="R33">
        <v>1.2556783109958405E-6</v>
      </c>
      <c r="S33">
        <v>0.24157430113090775</v>
      </c>
      <c r="T33">
        <v>1.7358977731161935E-6</v>
      </c>
      <c r="U33">
        <v>3.471795546232387E-6</v>
      </c>
      <c r="V33">
        <v>0.23644370867643583</v>
      </c>
      <c r="W33">
        <v>2.2465358866893641E-6</v>
      </c>
      <c r="X33">
        <v>4.4930717733787281E-6</v>
      </c>
      <c r="Y33">
        <v>8.7170893014931341E-6</v>
      </c>
      <c r="Z33">
        <v>6.0298309717563744E-7</v>
      </c>
      <c r="AA33">
        <v>1.2059661943512749E-6</v>
      </c>
      <c r="AB33" s="2">
        <v>0.51274743364941833</v>
      </c>
      <c r="AC33">
        <v>2.3987390065629587E-6</v>
      </c>
      <c r="AD33">
        <v>4.7974780131259174E-6</v>
      </c>
      <c r="AE33">
        <v>9</v>
      </c>
      <c r="AF33">
        <v>167</v>
      </c>
    </row>
    <row r="34" spans="1:32" x14ac:dyDescent="0.35">
      <c r="A34" t="s">
        <v>59</v>
      </c>
      <c r="B34">
        <v>3</v>
      </c>
      <c r="C34" t="s">
        <v>39</v>
      </c>
      <c r="D34">
        <v>3.540013822026593E-6</v>
      </c>
      <c r="E34">
        <v>2.7844991617619357E-7</v>
      </c>
      <c r="F34">
        <v>5.5689983235238714E-7</v>
      </c>
      <c r="G34">
        <v>0.51267706898271792</v>
      </c>
      <c r="H34">
        <v>2.1215013634630478E-6</v>
      </c>
      <c r="I34">
        <v>4.2430027269260956E-6</v>
      </c>
      <c r="J34">
        <v>0.34840804636300671</v>
      </c>
      <c r="K34">
        <v>9.411755739766221E-7</v>
      </c>
      <c r="L34">
        <v>9.4001330457969633E-5</v>
      </c>
      <c r="M34">
        <v>0.7230468415086051</v>
      </c>
      <c r="N34">
        <v>4.7000665228984817E-5</v>
      </c>
      <c r="O34">
        <v>9.4001330457969633E-5</v>
      </c>
      <c r="P34">
        <v>3.103637187226798E-7</v>
      </c>
      <c r="Q34">
        <v>2.6492146097312139E-7</v>
      </c>
      <c r="R34">
        <v>5.2984292194624279E-7</v>
      </c>
      <c r="S34">
        <v>0.24158506994033349</v>
      </c>
      <c r="T34">
        <v>1.276452615253792E-6</v>
      </c>
      <c r="U34">
        <v>2.5529052305075839E-6</v>
      </c>
      <c r="V34">
        <v>0.23645707810698913</v>
      </c>
      <c r="W34">
        <v>1.7247320505236343E-6</v>
      </c>
      <c r="X34">
        <v>3.4494641010472685E-6</v>
      </c>
      <c r="Y34">
        <v>3.540014018470962E-6</v>
      </c>
      <c r="Z34">
        <v>2.784499668419365E-7</v>
      </c>
      <c r="AA34">
        <v>5.56899933683873E-7</v>
      </c>
      <c r="AB34" s="2">
        <v>0.51267744062874632</v>
      </c>
      <c r="AC34">
        <v>2.1320992057781877E-6</v>
      </c>
      <c r="AD34">
        <v>4.2641984115563753E-6</v>
      </c>
      <c r="AE34">
        <v>8</v>
      </c>
      <c r="AF34">
        <v>165</v>
      </c>
    </row>
    <row r="35" spans="1:32" x14ac:dyDescent="0.35">
      <c r="A35" t="s">
        <v>60</v>
      </c>
      <c r="B35">
        <v>3</v>
      </c>
      <c r="C35" t="s">
        <v>39</v>
      </c>
      <c r="D35">
        <v>2.2579822047607407E-7</v>
      </c>
      <c r="E35">
        <v>8.6934138240127398E-7</v>
      </c>
      <c r="F35">
        <v>1.738682764802548E-6</v>
      </c>
      <c r="G35">
        <v>0.51272379027162873</v>
      </c>
      <c r="H35">
        <v>3.256902659509255E-6</v>
      </c>
      <c r="I35">
        <v>6.5138053190185099E-6</v>
      </c>
      <c r="J35">
        <v>0.34840464635053398</v>
      </c>
      <c r="K35">
        <v>1.8637239439679244E-6</v>
      </c>
      <c r="L35">
        <v>2.5058744276681786E-5</v>
      </c>
      <c r="M35">
        <v>0.72007916974608444</v>
      </c>
      <c r="N35">
        <v>1.2529372138340893E-5</v>
      </c>
      <c r="O35">
        <v>2.5058744276681786E-5</v>
      </c>
      <c r="P35">
        <v>-3.0230837477176718E-7</v>
      </c>
      <c r="Q35">
        <v>1.0163143363550695E-6</v>
      </c>
      <c r="R35">
        <v>2.0326286727101389E-6</v>
      </c>
      <c r="S35">
        <v>0.24158562151555191</v>
      </c>
      <c r="T35">
        <v>2.5317952686617384E-6</v>
      </c>
      <c r="U35">
        <v>5.0635905373234768E-6</v>
      </c>
      <c r="V35">
        <v>0.23645148117589379</v>
      </c>
      <c r="W35">
        <v>3.0308982873735634E-6</v>
      </c>
      <c r="X35">
        <v>6.0617965747471269E-6</v>
      </c>
      <c r="Y35">
        <v>2.2580113367516226E-7</v>
      </c>
      <c r="Z35">
        <v>8.6934092286096895E-7</v>
      </c>
      <c r="AA35">
        <v>1.7386818457219379E-6</v>
      </c>
      <c r="AB35" s="2">
        <v>0.51272465939188272</v>
      </c>
      <c r="AC35">
        <v>3.2579310484989055E-6</v>
      </c>
      <c r="AD35">
        <v>6.515862096997811E-6</v>
      </c>
      <c r="AE35">
        <v>13</v>
      </c>
      <c r="AF35">
        <v>175</v>
      </c>
    </row>
    <row r="36" spans="1:32" x14ac:dyDescent="0.35">
      <c r="A36" t="s">
        <v>61</v>
      </c>
      <c r="B36">
        <v>3</v>
      </c>
      <c r="C36" t="s">
        <v>39</v>
      </c>
      <c r="D36">
        <v>-7.0262525150552532E-7</v>
      </c>
      <c r="E36">
        <v>2.1281037196164329E-7</v>
      </c>
      <c r="F36">
        <v>4.2562074392328658E-7</v>
      </c>
      <c r="G36">
        <v>0.51281801082834244</v>
      </c>
      <c r="H36">
        <v>4.3118513915448774E-6</v>
      </c>
      <c r="I36">
        <v>8.6237027830897547E-6</v>
      </c>
      <c r="J36">
        <v>0.34840849644662153</v>
      </c>
      <c r="K36">
        <v>2.7527242149653578E-6</v>
      </c>
      <c r="L36">
        <v>6.7292636758487699E-5</v>
      </c>
      <c r="M36">
        <v>0.7217492531317955</v>
      </c>
      <c r="N36">
        <v>3.364631837924385E-5</v>
      </c>
      <c r="O36">
        <v>6.7292636758487699E-5</v>
      </c>
      <c r="P36">
        <v>5.234555629364726E-8</v>
      </c>
      <c r="Q36">
        <v>2.1137129550724336E-7</v>
      </c>
      <c r="R36">
        <v>4.2274259101448671E-7</v>
      </c>
      <c r="S36">
        <v>0.24159293113347027</v>
      </c>
      <c r="T36">
        <v>3.7103150413277205E-6</v>
      </c>
      <c r="U36">
        <v>7.4206300826554411E-6</v>
      </c>
      <c r="V36">
        <v>0.23646474545667345</v>
      </c>
      <c r="W36">
        <v>4.7187622321879624E-6</v>
      </c>
      <c r="X36">
        <v>9.4375244643759247E-6</v>
      </c>
      <c r="Y36">
        <v>-7.0262606394983622E-7</v>
      </c>
      <c r="Z36">
        <v>2.1281059773595829E-7</v>
      </c>
      <c r="AA36">
        <v>4.2562119547191659E-7</v>
      </c>
      <c r="AB36" s="2">
        <v>0.51281798289720115</v>
      </c>
      <c r="AC36">
        <v>4.3503317454830366E-6</v>
      </c>
      <c r="AD36">
        <v>8.7006634909660731E-6</v>
      </c>
      <c r="AE36">
        <v>17</v>
      </c>
      <c r="AF36">
        <v>42</v>
      </c>
    </row>
    <row r="37" spans="1:32" x14ac:dyDescent="0.35">
      <c r="A37" t="s">
        <v>62</v>
      </c>
      <c r="B37">
        <v>3</v>
      </c>
      <c r="C37" t="s">
        <v>39</v>
      </c>
      <c r="D37">
        <v>-3.2455473971439151E-6</v>
      </c>
      <c r="E37">
        <v>4.4338712715459353E-7</v>
      </c>
      <c r="F37">
        <v>8.8677425430918706E-7</v>
      </c>
      <c r="G37">
        <v>0.51278874892629034</v>
      </c>
      <c r="H37">
        <v>2.1628737579406568E-6</v>
      </c>
      <c r="I37">
        <v>4.3257475158813137E-6</v>
      </c>
      <c r="J37">
        <v>0.34840236696796556</v>
      </c>
      <c r="K37">
        <v>1.2350349076019077E-6</v>
      </c>
      <c r="L37">
        <v>6.521440679263086E-5</v>
      </c>
      <c r="M37">
        <v>0.7217634074286714</v>
      </c>
      <c r="N37">
        <v>3.260720339631543E-5</v>
      </c>
      <c r="O37">
        <v>6.521440679263086E-5</v>
      </c>
      <c r="P37">
        <v>2.1029379771657536E-6</v>
      </c>
      <c r="Q37">
        <v>4.4051566746754459E-7</v>
      </c>
      <c r="R37">
        <v>8.8103133493508919E-7</v>
      </c>
      <c r="S37">
        <v>0.24158950481055008</v>
      </c>
      <c r="T37">
        <v>1.623182171007023E-6</v>
      </c>
      <c r="U37">
        <v>3.2463643420140459E-6</v>
      </c>
      <c r="V37">
        <v>0.23645222970998384</v>
      </c>
      <c r="W37">
        <v>2.3360925841648781E-6</v>
      </c>
      <c r="X37">
        <v>4.6721851683297562E-6</v>
      </c>
      <c r="Y37">
        <v>-3.2455500514232739E-6</v>
      </c>
      <c r="Z37">
        <v>4.4338734989279948E-7</v>
      </c>
      <c r="AA37">
        <v>8.8677469978559896E-7</v>
      </c>
      <c r="AB37" s="2">
        <v>0.5127884358082031</v>
      </c>
      <c r="AC37">
        <v>2.1431157395167637E-6</v>
      </c>
      <c r="AD37">
        <v>4.2862314790335273E-6</v>
      </c>
      <c r="AE37">
        <v>8</v>
      </c>
      <c r="AF37">
        <v>170</v>
      </c>
    </row>
    <row r="38" spans="1:32" x14ac:dyDescent="0.35">
      <c r="A38" t="s">
        <v>63</v>
      </c>
      <c r="B38">
        <v>3</v>
      </c>
      <c r="C38" t="s">
        <v>39</v>
      </c>
      <c r="D38">
        <v>1.9806822211445311E-6</v>
      </c>
      <c r="E38">
        <v>7.1373408062061956E-8</v>
      </c>
      <c r="F38">
        <v>1.4274681612412391E-7</v>
      </c>
      <c r="G38">
        <v>0.51268337083413473</v>
      </c>
      <c r="H38">
        <v>7.6478183432392523E-7</v>
      </c>
      <c r="I38">
        <v>1.5295636686478505E-6</v>
      </c>
      <c r="J38">
        <v>0.34840526487555107</v>
      </c>
      <c r="K38">
        <v>4.5846673881458552E-7</v>
      </c>
      <c r="L38">
        <v>2.5383789614762268E-5</v>
      </c>
      <c r="M38">
        <v>0.72272366629987517</v>
      </c>
      <c r="N38">
        <v>1.2691894807381134E-5</v>
      </c>
      <c r="O38">
        <v>2.5383789614762268E-5</v>
      </c>
      <c r="P38">
        <v>-9.9569255060297504E-8</v>
      </c>
      <c r="Q38">
        <v>6.9494194571563886E-8</v>
      </c>
      <c r="R38">
        <v>1.3898838914312777E-7</v>
      </c>
      <c r="S38">
        <v>0.24158139479450449</v>
      </c>
      <c r="T38">
        <v>5.5510418446124652E-7</v>
      </c>
      <c r="U38">
        <v>1.110208368922493E-6</v>
      </c>
      <c r="V38">
        <v>0.23645412571342536</v>
      </c>
      <c r="W38">
        <v>7.6335177910089291E-7</v>
      </c>
      <c r="X38">
        <v>1.5267035582017858E-6</v>
      </c>
      <c r="Y38">
        <v>1.9806821851834127E-6</v>
      </c>
      <c r="Z38">
        <v>7.1373407604955994E-8</v>
      </c>
      <c r="AA38">
        <v>1.4274681520991199E-7</v>
      </c>
      <c r="AB38" s="2">
        <v>0.51268334765763168</v>
      </c>
      <c r="AC38">
        <v>7.7098385360091608E-7</v>
      </c>
      <c r="AD38">
        <v>1.5419677072018322E-6</v>
      </c>
      <c r="AE38">
        <v>3</v>
      </c>
      <c r="AF38">
        <v>161</v>
      </c>
    </row>
    <row r="39" spans="1:32" x14ac:dyDescent="0.35">
      <c r="A39" t="s">
        <v>64</v>
      </c>
      <c r="B39">
        <v>3</v>
      </c>
      <c r="C39" t="s">
        <v>39</v>
      </c>
      <c r="D39">
        <v>1.1481668526810138E-6</v>
      </c>
      <c r="E39">
        <v>2.2521980119957859E-7</v>
      </c>
      <c r="F39">
        <v>4.5043960239915717E-7</v>
      </c>
      <c r="G39">
        <v>0.51280735082817874</v>
      </c>
      <c r="H39">
        <v>1.6778028540701966E-6</v>
      </c>
      <c r="I39">
        <v>3.3556057081403932E-6</v>
      </c>
      <c r="J39">
        <v>0.34840579591021859</v>
      </c>
      <c r="K39">
        <v>8.8881903172193991E-7</v>
      </c>
      <c r="L39">
        <v>6.0944869085946605E-5</v>
      </c>
      <c r="M39">
        <v>0.72147503184655726</v>
      </c>
      <c r="N39">
        <v>3.0472434542973303E-5</v>
      </c>
      <c r="O39">
        <v>6.0944869085946605E-5</v>
      </c>
      <c r="P39">
        <v>-1.1148595108982858E-7</v>
      </c>
      <c r="Q39">
        <v>2.3080030480008241E-7</v>
      </c>
      <c r="R39">
        <v>4.6160060960016481E-7</v>
      </c>
      <c r="S39">
        <v>0.24158837635655053</v>
      </c>
      <c r="T39">
        <v>1.1330676729422003E-6</v>
      </c>
      <c r="U39">
        <v>2.2661353458844006E-6</v>
      </c>
      <c r="V39">
        <v>0.23645891383448592</v>
      </c>
      <c r="W39">
        <v>1.4838068885492959E-6</v>
      </c>
      <c r="X39">
        <v>2.9676137770985917E-6</v>
      </c>
      <c r="Y39">
        <v>1.1481665683388536E-6</v>
      </c>
      <c r="Z39">
        <v>2.2521978178055497E-7</v>
      </c>
      <c r="AA39">
        <v>4.5043956356110994E-7</v>
      </c>
      <c r="AB39" s="2">
        <v>0.51280736584291919</v>
      </c>
      <c r="AC39">
        <v>1.683931868803767E-6</v>
      </c>
      <c r="AD39">
        <v>3.367863737607534E-6</v>
      </c>
      <c r="AE39">
        <v>7</v>
      </c>
      <c r="AF39">
        <v>175</v>
      </c>
    </row>
    <row r="40" spans="1:32" x14ac:dyDescent="0.35">
      <c r="A40" t="s">
        <v>65</v>
      </c>
      <c r="B40">
        <v>3</v>
      </c>
      <c r="C40" t="s">
        <v>39</v>
      </c>
      <c r="D40">
        <v>1.9129156640642263E-6</v>
      </c>
      <c r="E40">
        <v>7.8800399102102247E-8</v>
      </c>
      <c r="F40">
        <v>1.5760079820420449E-7</v>
      </c>
      <c r="G40">
        <v>0.51271048791576446</v>
      </c>
      <c r="H40">
        <v>1.1782750846911463E-6</v>
      </c>
      <c r="I40">
        <v>2.3565501693822926E-6</v>
      </c>
      <c r="J40">
        <v>0.34840271958426655</v>
      </c>
      <c r="K40">
        <v>4.8438849636564693E-7</v>
      </c>
      <c r="L40">
        <v>5.1143728831892226E-5</v>
      </c>
      <c r="M40">
        <v>0.72263258035036237</v>
      </c>
      <c r="N40">
        <v>2.5571864415946113E-5</v>
      </c>
      <c r="O40">
        <v>5.1143728831892226E-5</v>
      </c>
      <c r="P40">
        <v>6.8129784374534553E-7</v>
      </c>
      <c r="Q40">
        <v>8.2897781661929559E-8</v>
      </c>
      <c r="R40">
        <v>1.6579556332385912E-7</v>
      </c>
      <c r="S40">
        <v>0.24158070895790359</v>
      </c>
      <c r="T40">
        <v>5.9535614324500427E-7</v>
      </c>
      <c r="U40">
        <v>1.1907122864900085E-6</v>
      </c>
      <c r="V40">
        <v>0.23645198384963309</v>
      </c>
      <c r="W40">
        <v>9.2930627650349602E-7</v>
      </c>
      <c r="X40">
        <v>1.858612553006992E-6</v>
      </c>
      <c r="Y40">
        <v>1.9129158916998911E-6</v>
      </c>
      <c r="Z40">
        <v>7.8800405702377221E-8</v>
      </c>
      <c r="AA40">
        <v>1.5760081140475444E-7</v>
      </c>
      <c r="AB40" s="2">
        <v>0.51271054356149193</v>
      </c>
      <c r="AC40">
        <v>1.1789076424200104E-6</v>
      </c>
      <c r="AD40">
        <v>2.3578152848400209E-6</v>
      </c>
      <c r="AE40">
        <v>5</v>
      </c>
      <c r="AF40">
        <v>180</v>
      </c>
    </row>
    <row r="41" spans="1:32" x14ac:dyDescent="0.35">
      <c r="A41" t="s">
        <v>66</v>
      </c>
      <c r="B41">
        <v>3</v>
      </c>
      <c r="C41" t="s">
        <v>39</v>
      </c>
      <c r="D41">
        <v>-2.9519829313380029E-6</v>
      </c>
      <c r="E41">
        <v>3.2677133312372216E-7</v>
      </c>
      <c r="F41">
        <v>6.5354266624744431E-7</v>
      </c>
      <c r="G41">
        <v>0.5127145497090172</v>
      </c>
      <c r="H41">
        <v>1.7932099217918989E-6</v>
      </c>
      <c r="I41">
        <v>3.5864198435837977E-6</v>
      </c>
      <c r="J41">
        <v>0.34839994642826189</v>
      </c>
      <c r="K41">
        <v>1.1899781373998805E-6</v>
      </c>
      <c r="L41">
        <v>2.6023491002129977E-5</v>
      </c>
      <c r="M41">
        <v>0.7198972639666642</v>
      </c>
      <c r="N41">
        <v>1.3011745501064989E-5</v>
      </c>
      <c r="O41">
        <v>2.6023491002129977E-5</v>
      </c>
      <c r="P41">
        <v>3.1089612036462711E-6</v>
      </c>
      <c r="Q41">
        <v>3.5459572710189285E-7</v>
      </c>
      <c r="R41">
        <v>7.0919145420378569E-7</v>
      </c>
      <c r="S41">
        <v>0.24158039199748926</v>
      </c>
      <c r="T41">
        <v>1.3400177057005005E-6</v>
      </c>
      <c r="U41">
        <v>2.6800354114010011E-6</v>
      </c>
      <c r="V41">
        <v>0.23644888028843833</v>
      </c>
      <c r="W41">
        <v>1.7360949347365269E-6</v>
      </c>
      <c r="X41">
        <v>3.4721898694730539E-6</v>
      </c>
      <c r="Y41">
        <v>-2.9519857492004602E-6</v>
      </c>
      <c r="Z41">
        <v>3.267715980928017E-7</v>
      </c>
      <c r="AA41">
        <v>6.5354319618560341E-7</v>
      </c>
      <c r="AB41" s="2">
        <v>0.51271466260253729</v>
      </c>
      <c r="AC41">
        <v>1.7894713578737871E-6</v>
      </c>
      <c r="AD41">
        <v>3.5789427157475741E-6</v>
      </c>
      <c r="AE41">
        <v>7</v>
      </c>
      <c r="AF41">
        <v>180</v>
      </c>
    </row>
    <row r="42" spans="1:32" x14ac:dyDescent="0.35">
      <c r="A42" t="s">
        <v>67</v>
      </c>
      <c r="B42">
        <v>3</v>
      </c>
      <c r="C42" t="s">
        <v>39</v>
      </c>
      <c r="D42">
        <v>1.0246089077741232E-6</v>
      </c>
      <c r="E42">
        <v>4.8826716891656394E-7</v>
      </c>
      <c r="F42">
        <v>9.7653433783312788E-7</v>
      </c>
      <c r="G42">
        <v>0.51269656726278157</v>
      </c>
      <c r="H42">
        <v>3.4066716260371819E-6</v>
      </c>
      <c r="I42">
        <v>6.8133432520743638E-6</v>
      </c>
      <c r="J42">
        <v>0.34840922136459607</v>
      </c>
      <c r="K42">
        <v>2.5388737457067621E-6</v>
      </c>
      <c r="L42">
        <v>5.2662936908114599E-5</v>
      </c>
      <c r="M42">
        <v>0.7203244627497406</v>
      </c>
      <c r="N42">
        <v>2.63314684540573E-5</v>
      </c>
      <c r="O42">
        <v>5.2662936908114599E-5</v>
      </c>
      <c r="P42">
        <v>3.5785874183199775E-6</v>
      </c>
      <c r="Q42">
        <v>6.1525372510519886E-7</v>
      </c>
      <c r="R42">
        <v>1.2305074502103977E-6</v>
      </c>
      <c r="S42">
        <v>0.24158639706908677</v>
      </c>
      <c r="T42">
        <v>2.5655676009571615E-6</v>
      </c>
      <c r="U42">
        <v>5.1311352019143229E-6</v>
      </c>
      <c r="V42">
        <v>0.23646323855562901</v>
      </c>
      <c r="W42">
        <v>3.6372609471688088E-6</v>
      </c>
      <c r="X42">
        <v>7.2745218943376176E-6</v>
      </c>
      <c r="Y42">
        <v>1.024603377927648E-6</v>
      </c>
      <c r="Z42">
        <v>4.8826779788504315E-7</v>
      </c>
      <c r="AA42">
        <v>9.7653559577008629E-7</v>
      </c>
      <c r="AB42" s="2">
        <v>0.51269650762700469</v>
      </c>
      <c r="AC42">
        <v>3.4945970331046917E-6</v>
      </c>
      <c r="AD42">
        <v>6.9891940662093834E-6</v>
      </c>
      <c r="AE42">
        <v>14</v>
      </c>
      <c r="AF42">
        <v>99</v>
      </c>
    </row>
    <row r="43" spans="1:32" x14ac:dyDescent="0.35">
      <c r="A43" t="s">
        <v>68</v>
      </c>
      <c r="B43">
        <v>3</v>
      </c>
      <c r="C43" t="s">
        <v>39</v>
      </c>
      <c r="D43">
        <v>-9.189909529808607E-8</v>
      </c>
      <c r="E43">
        <v>1.368638929253439E-7</v>
      </c>
      <c r="F43">
        <v>2.737277858506878E-7</v>
      </c>
      <c r="G43">
        <v>0.51272990833946774</v>
      </c>
      <c r="H43">
        <v>1.4041781737967401E-6</v>
      </c>
      <c r="I43">
        <v>2.8083563475934802E-6</v>
      </c>
      <c r="J43">
        <v>0.34840143458692296</v>
      </c>
      <c r="K43">
        <v>6.8461191045183711E-7</v>
      </c>
      <c r="L43">
        <v>1.2254133839448427E-4</v>
      </c>
      <c r="M43">
        <v>0.72154717538741397</v>
      </c>
      <c r="N43">
        <v>6.1270669197242136E-5</v>
      </c>
      <c r="O43">
        <v>1.2254133839448427E-4</v>
      </c>
      <c r="P43">
        <v>3.1419212955646205E-5</v>
      </c>
      <c r="Q43">
        <v>3.7847374948575711E-7</v>
      </c>
      <c r="R43">
        <v>7.5694749897151422E-7</v>
      </c>
      <c r="S43">
        <v>0.24160513224295443</v>
      </c>
      <c r="T43">
        <v>8.6984560653555328E-7</v>
      </c>
      <c r="U43">
        <v>1.7396912130711066E-6</v>
      </c>
      <c r="V43">
        <v>0.23646415824596828</v>
      </c>
      <c r="W43">
        <v>1.2652354722348466E-6</v>
      </c>
      <c r="X43">
        <v>2.5304709444696931E-6</v>
      </c>
      <c r="Y43">
        <v>-9.1899504535353671E-8</v>
      </c>
      <c r="Z43">
        <v>1.3686477175409418E-7</v>
      </c>
      <c r="AA43">
        <v>2.7372954350818836E-7</v>
      </c>
      <c r="AB43" s="2">
        <v>0.51273278623818508</v>
      </c>
      <c r="AC43">
        <v>1.3987630927846587E-6</v>
      </c>
      <c r="AD43">
        <v>2.7975261855693174E-6</v>
      </c>
      <c r="AE43">
        <v>5</v>
      </c>
      <c r="AF43">
        <v>135</v>
      </c>
    </row>
    <row r="44" spans="1:32" x14ac:dyDescent="0.35">
      <c r="A44" t="s">
        <v>69</v>
      </c>
      <c r="B44">
        <v>3</v>
      </c>
      <c r="C44" t="s">
        <v>39</v>
      </c>
      <c r="D44">
        <v>4.9042487985857307E-6</v>
      </c>
      <c r="E44">
        <v>5.1646320804837176E-6</v>
      </c>
      <c r="F44">
        <v>1.0329264160967435E-5</v>
      </c>
      <c r="G44">
        <v>0.51267044685997776</v>
      </c>
      <c r="H44">
        <v>1.3338466693432275E-5</v>
      </c>
      <c r="I44">
        <v>2.6676933386864551E-5</v>
      </c>
      <c r="J44">
        <v>0.34841238066451563</v>
      </c>
      <c r="K44">
        <v>1.0621785300497233E-5</v>
      </c>
      <c r="L44">
        <v>6.8641855863317089E-5</v>
      </c>
      <c r="M44">
        <v>0.72027900350621588</v>
      </c>
      <c r="N44">
        <v>3.4320927931658545E-5</v>
      </c>
      <c r="O44">
        <v>6.8641855863317089E-5</v>
      </c>
      <c r="P44">
        <v>-1.9986669476614301E-5</v>
      </c>
      <c r="Q44">
        <v>5.5538085719355207E-6</v>
      </c>
      <c r="R44">
        <v>1.1107617143871041E-5</v>
      </c>
      <c r="S44">
        <v>0.24150017331344972</v>
      </c>
      <c r="T44">
        <v>9.9954170989748655E-6</v>
      </c>
      <c r="U44">
        <v>1.9990834197949731E-5</v>
      </c>
      <c r="V44">
        <v>0.23639630887323695</v>
      </c>
      <c r="W44">
        <v>1.2805315447553156E-5</v>
      </c>
      <c r="X44">
        <v>2.5610630895106313E-5</v>
      </c>
      <c r="Y44">
        <v>4.9041244322561316E-6</v>
      </c>
      <c r="Z44">
        <v>5.1646025707622834E-6</v>
      </c>
      <c r="AA44">
        <v>1.0329205141524567E-5</v>
      </c>
      <c r="AB44" s="2">
        <v>0.51266122956451476</v>
      </c>
      <c r="AC44">
        <v>1.2964949600279855E-5</v>
      </c>
      <c r="AD44">
        <v>2.592989920055971E-5</v>
      </c>
      <c r="AE44">
        <v>51</v>
      </c>
      <c r="AF44">
        <v>123</v>
      </c>
    </row>
    <row r="45" spans="1:32" x14ac:dyDescent="0.35">
      <c r="A45" t="s">
        <v>70</v>
      </c>
      <c r="B45">
        <v>3</v>
      </c>
      <c r="C45" t="s">
        <v>39</v>
      </c>
      <c r="D45">
        <v>-3.2054946367337199E-6</v>
      </c>
      <c r="E45">
        <v>5.9716697255246244E-7</v>
      </c>
      <c r="F45">
        <v>1.1943339451049249E-6</v>
      </c>
      <c r="G45">
        <v>0.51273280302684254</v>
      </c>
      <c r="H45">
        <v>3.7021909353854687E-6</v>
      </c>
      <c r="I45">
        <v>7.4043818707709375E-6</v>
      </c>
      <c r="J45">
        <v>0.34840726551927353</v>
      </c>
      <c r="K45">
        <v>1.9933242568200265E-6</v>
      </c>
      <c r="L45">
        <v>2.5413036366518336E-5</v>
      </c>
      <c r="M45">
        <v>0.71998370580225324</v>
      </c>
      <c r="N45">
        <v>1.2706518183259168E-5</v>
      </c>
      <c r="O45">
        <v>2.5413036366518336E-5</v>
      </c>
      <c r="P45">
        <v>-3.4128626481491477E-6</v>
      </c>
      <c r="Q45">
        <v>6.9206027241163906E-7</v>
      </c>
      <c r="R45">
        <v>1.3841205448232781E-6</v>
      </c>
      <c r="S45">
        <v>0.24156774297425176</v>
      </c>
      <c r="T45">
        <v>2.6250628665595778E-6</v>
      </c>
      <c r="U45">
        <v>5.2501257331191555E-6</v>
      </c>
      <c r="V45">
        <v>0.2364334909982731</v>
      </c>
      <c r="W45">
        <v>3.3368566210094464E-6</v>
      </c>
      <c r="X45">
        <v>6.6737132420188928E-6</v>
      </c>
      <c r="Y45">
        <v>-3.2054948165544439E-6</v>
      </c>
      <c r="Z45">
        <v>5.9716684102909047E-7</v>
      </c>
      <c r="AA45">
        <v>1.1943336820581809E-6</v>
      </c>
      <c r="AB45" s="2">
        <v>0.51273233379282257</v>
      </c>
      <c r="AC45">
        <v>3.7084546210787734E-6</v>
      </c>
      <c r="AD45">
        <v>7.4169092421575468E-6</v>
      </c>
      <c r="AE45">
        <v>14</v>
      </c>
      <c r="AF45">
        <v>127</v>
      </c>
    </row>
    <row r="47" spans="1:32" x14ac:dyDescent="0.35">
      <c r="A47" t="s">
        <v>72</v>
      </c>
      <c r="B47">
        <v>6</v>
      </c>
      <c r="C47">
        <v>544</v>
      </c>
      <c r="G47">
        <v>0.51296841514411973</v>
      </c>
      <c r="H47">
        <v>1.1617021005282727E-6</v>
      </c>
      <c r="I47">
        <v>2.3234042010565453E-6</v>
      </c>
      <c r="J47">
        <v>0.34840148287728934</v>
      </c>
      <c r="K47">
        <v>6.3460945314541641E-7</v>
      </c>
      <c r="L47">
        <v>8.7767059859449728E-5</v>
      </c>
      <c r="M47">
        <v>0.72269313634517418</v>
      </c>
      <c r="N47">
        <v>4.3883529929724864E-5</v>
      </c>
      <c r="O47">
        <v>8.7767059859449728E-5</v>
      </c>
      <c r="P47">
        <v>5.3327906069315395E-7</v>
      </c>
      <c r="Q47">
        <v>2.7551921386212447E-8</v>
      </c>
      <c r="R47">
        <v>5.5103842772424893E-8</v>
      </c>
      <c r="S47">
        <v>0.24158249700341788</v>
      </c>
      <c r="T47">
        <v>7.6431903659419102E-7</v>
      </c>
      <c r="U47">
        <v>1.528638073188382E-6</v>
      </c>
      <c r="V47">
        <v>0.24158249700341788</v>
      </c>
      <c r="W47">
        <v>7.6431903659419102E-7</v>
      </c>
      <c r="X47">
        <v>1.528638073188382E-6</v>
      </c>
      <c r="Y47">
        <v>0.24158249700341788</v>
      </c>
      <c r="Z47">
        <v>7.6431903659419102E-7</v>
      </c>
      <c r="AA47">
        <v>1.528638073188382E-6</v>
      </c>
      <c r="AB47" s="2">
        <v>0.51296847479351515</v>
      </c>
      <c r="AC47">
        <v>1.1609651931117789E-6</v>
      </c>
      <c r="AD47">
        <v>2.3219303862235579E-6</v>
      </c>
      <c r="AE47">
        <v>5.4778481123171659E-6</v>
      </c>
    </row>
    <row r="48" spans="1:32" x14ac:dyDescent="0.35">
      <c r="A48" t="s">
        <v>73</v>
      </c>
      <c r="B48">
        <v>6</v>
      </c>
      <c r="C48">
        <v>544</v>
      </c>
      <c r="G48">
        <v>0.51263207327655347</v>
      </c>
      <c r="H48">
        <v>8.1859012402185541E-6</v>
      </c>
      <c r="I48">
        <v>1.6371802480437108E-5</v>
      </c>
      <c r="J48">
        <v>0.34834910792763807</v>
      </c>
      <c r="K48">
        <v>8.0289190133984932E-6</v>
      </c>
      <c r="L48">
        <v>4.5505015750796791E-5</v>
      </c>
      <c r="M48">
        <v>0.71987313351108162</v>
      </c>
      <c r="N48">
        <v>2.2752507875398395E-5</v>
      </c>
      <c r="O48">
        <v>4.5505015750796791E-5</v>
      </c>
      <c r="P48">
        <v>1.2043243944643619E-5</v>
      </c>
      <c r="Q48">
        <v>1.9278585711868398E-6</v>
      </c>
      <c r="R48">
        <v>3.8557171423736795E-6</v>
      </c>
      <c r="S48">
        <v>0.24153460564732604</v>
      </c>
      <c r="T48">
        <v>6.5689446914347908E-6</v>
      </c>
      <c r="U48">
        <v>1.3137889382869582E-5</v>
      </c>
      <c r="V48">
        <v>0.24153460564732604</v>
      </c>
      <c r="W48">
        <v>6.5689446914347908E-6</v>
      </c>
      <c r="X48">
        <v>1.3137889382869582E-5</v>
      </c>
      <c r="Y48">
        <v>0.24153460564732604</v>
      </c>
      <c r="Z48">
        <v>6.5689446914347908E-6</v>
      </c>
      <c r="AA48">
        <v>1.3137889382869582E-5</v>
      </c>
      <c r="AB48" s="2">
        <v>0.51263629135019861</v>
      </c>
      <c r="AC48">
        <v>8.2480177827137455E-6</v>
      </c>
      <c r="AD48">
        <v>1.6496035565427491E-5</v>
      </c>
      <c r="AE48">
        <v>1.7225987594300571E-5</v>
      </c>
    </row>
    <row r="49" spans="1:31" x14ac:dyDescent="0.35">
      <c r="A49" t="s">
        <v>74</v>
      </c>
      <c r="B49">
        <v>6</v>
      </c>
      <c r="C49">
        <v>544</v>
      </c>
      <c r="G49">
        <v>0.51261983856535931</v>
      </c>
      <c r="H49">
        <v>1.4544218022607164E-6</v>
      </c>
      <c r="I49">
        <v>2.9088436045214328E-6</v>
      </c>
      <c r="J49">
        <v>0.34840178113499881</v>
      </c>
      <c r="K49">
        <v>9.3528390184218719E-7</v>
      </c>
      <c r="L49">
        <v>8.8950457913249061E-5</v>
      </c>
      <c r="M49">
        <v>0.72298987981679963</v>
      </c>
      <c r="N49">
        <v>4.447522895662453E-5</v>
      </c>
      <c r="O49">
        <v>8.8950457913249061E-5</v>
      </c>
      <c r="P49">
        <v>1.2718466786074227E-6</v>
      </c>
      <c r="Q49">
        <v>7.4348528566657148E-8</v>
      </c>
      <c r="R49">
        <v>1.486970571333143E-7</v>
      </c>
      <c r="S49">
        <v>0.24158890649871403</v>
      </c>
      <c r="T49">
        <v>1.1381133016144382E-6</v>
      </c>
      <c r="U49">
        <v>2.2762266032288763E-6</v>
      </c>
      <c r="V49">
        <v>0.24158890649871403</v>
      </c>
      <c r="W49">
        <v>1.1381133016144382E-6</v>
      </c>
      <c r="X49">
        <v>2.2762266032288763E-6</v>
      </c>
      <c r="Y49">
        <v>0.24158890649871403</v>
      </c>
      <c r="Z49">
        <v>1.1381133016144382E-6</v>
      </c>
      <c r="AA49">
        <v>2.2762266032288763E-6</v>
      </c>
      <c r="AB49" s="2">
        <v>0.51261998045124846</v>
      </c>
      <c r="AC49">
        <v>1.4554683560352481E-6</v>
      </c>
      <c r="AD49">
        <v>2.9109367120704961E-6</v>
      </c>
      <c r="AE49">
        <v>5.7523049088889793E-6</v>
      </c>
    </row>
    <row r="50" spans="1:31" x14ac:dyDescent="0.35">
      <c r="A50" t="s">
        <v>75</v>
      </c>
      <c r="B50">
        <v>6</v>
      </c>
      <c r="C50">
        <v>544</v>
      </c>
      <c r="G50">
        <v>0.51277918816723389</v>
      </c>
      <c r="H50">
        <v>2.6759598876985741E-6</v>
      </c>
      <c r="I50">
        <v>5.3519197753971481E-6</v>
      </c>
      <c r="J50">
        <v>0.3483975142832948</v>
      </c>
      <c r="K50">
        <v>1.5547713044118905E-6</v>
      </c>
      <c r="L50">
        <v>2.0243260687360698E-5</v>
      </c>
      <c r="M50">
        <v>0.71935941676012938</v>
      </c>
      <c r="N50">
        <v>1.0121630343680349E-5</v>
      </c>
      <c r="O50">
        <v>2.0243260687360698E-5</v>
      </c>
      <c r="P50">
        <v>1.7628837351550903E-6</v>
      </c>
      <c r="Q50">
        <v>1.3527508014847897E-7</v>
      </c>
      <c r="R50">
        <v>2.7055016029695794E-7</v>
      </c>
      <c r="S50">
        <v>0.24158058658274401</v>
      </c>
      <c r="T50">
        <v>1.8340138963560682E-6</v>
      </c>
      <c r="U50">
        <v>3.6680277927121365E-6</v>
      </c>
      <c r="V50">
        <v>0.24158058658274401</v>
      </c>
      <c r="W50">
        <v>1.8340138963560682E-6</v>
      </c>
      <c r="X50">
        <v>3.6680277927121365E-6</v>
      </c>
      <c r="Y50">
        <v>0.24158058658274401</v>
      </c>
      <c r="Z50">
        <v>1.8340138963560682E-6</v>
      </c>
      <c r="AA50">
        <v>3.6680277927121365E-6</v>
      </c>
      <c r="AB50" s="2">
        <v>0.51277938957850033</v>
      </c>
      <c r="AC50">
        <v>2.7042549450980403E-6</v>
      </c>
      <c r="AD50">
        <v>5.4085098901960806E-6</v>
      </c>
      <c r="AE50">
        <v>7.3394440154208734E-6</v>
      </c>
    </row>
    <row r="51" spans="1:31" x14ac:dyDescent="0.35">
      <c r="A51" t="s">
        <v>44</v>
      </c>
      <c r="B51">
        <v>6</v>
      </c>
      <c r="C51">
        <v>544</v>
      </c>
      <c r="G51">
        <v>0.51280836189559853</v>
      </c>
      <c r="H51">
        <v>2.2500133189412072E-6</v>
      </c>
      <c r="I51">
        <v>4.5000266378824144E-6</v>
      </c>
      <c r="J51">
        <v>0.34840259365080933</v>
      </c>
      <c r="K51">
        <v>1.3539379199048856E-6</v>
      </c>
      <c r="L51">
        <v>5.1911447887694785E-5</v>
      </c>
      <c r="M51">
        <v>0.72051643866582415</v>
      </c>
      <c r="N51">
        <v>2.5955723943847393E-5</v>
      </c>
      <c r="O51">
        <v>5.1911447887694785E-5</v>
      </c>
      <c r="P51">
        <v>4.7858333311458467E-7</v>
      </c>
      <c r="Q51">
        <v>8.3415293433420804E-8</v>
      </c>
      <c r="R51">
        <v>1.6683058686684161E-7</v>
      </c>
      <c r="S51">
        <v>0.24158025327236526</v>
      </c>
      <c r="T51">
        <v>1.5016645705000757E-6</v>
      </c>
      <c r="U51">
        <v>3.0033291410001515E-6</v>
      </c>
      <c r="V51">
        <v>0.24158025327236526</v>
      </c>
      <c r="W51">
        <v>1.5016645705000757E-6</v>
      </c>
      <c r="X51">
        <v>3.0033291410001515E-6</v>
      </c>
      <c r="Y51">
        <v>0.24158025327236526</v>
      </c>
      <c r="Z51">
        <v>1.5016645705000757E-6</v>
      </c>
      <c r="AA51">
        <v>3.0033291410001515E-6</v>
      </c>
      <c r="AB51" s="2">
        <v>0.51280841269321631</v>
      </c>
      <c r="AC51">
        <v>2.2494745291532368E-6</v>
      </c>
      <c r="AD51">
        <v>4.4989490583064736E-6</v>
      </c>
      <c r="AE51">
        <v>6.6974623442304747E-6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8CAB-D60E-4BC1-AFC9-A6683AE372FA}">
  <dimension ref="A1:AG108"/>
  <sheetViews>
    <sheetView topLeftCell="A64" zoomScale="85" zoomScaleNormal="85" workbookViewId="0">
      <selection activeCell="A106" activeCellId="1" sqref="A98:XFD98 A106:XFD106"/>
    </sheetView>
  </sheetViews>
  <sheetFormatPr defaultRowHeight="14.5" x14ac:dyDescent="0.35"/>
  <cols>
    <col min="1" max="1" width="13.7265625" bestFit="1" customWidth="1"/>
    <col min="3" max="3" width="17.81640625" style="4" bestFit="1" customWidth="1"/>
  </cols>
  <sheetData>
    <row r="1" spans="1:33" s="1" customFormat="1" x14ac:dyDescent="0.35">
      <c r="A1" s="1" t="s">
        <v>0</v>
      </c>
      <c r="B1" s="1" t="s">
        <v>16</v>
      </c>
      <c r="C1" s="3" t="s">
        <v>86</v>
      </c>
      <c r="D1" s="1" t="s">
        <v>17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2</v>
      </c>
      <c r="J1" s="1" t="s">
        <v>3</v>
      </c>
      <c r="K1" s="1" t="s">
        <v>5</v>
      </c>
      <c r="L1" s="1" t="s">
        <v>2</v>
      </c>
      <c r="M1" s="1" t="s">
        <v>3</v>
      </c>
      <c r="N1" s="1" t="s">
        <v>6</v>
      </c>
      <c r="O1" s="1" t="s">
        <v>2</v>
      </c>
      <c r="P1" s="1" t="s">
        <v>3</v>
      </c>
      <c r="Q1" s="1" t="s">
        <v>7</v>
      </c>
      <c r="R1" s="1" t="s">
        <v>2</v>
      </c>
      <c r="S1" s="1" t="s">
        <v>3</v>
      </c>
      <c r="T1" s="1" t="s">
        <v>8</v>
      </c>
      <c r="U1" s="1" t="s">
        <v>2</v>
      </c>
      <c r="V1" s="1" t="s">
        <v>3</v>
      </c>
      <c r="W1" s="1" t="s">
        <v>9</v>
      </c>
      <c r="X1" s="1" t="s">
        <v>2</v>
      </c>
      <c r="Y1" s="1" t="s">
        <v>3</v>
      </c>
      <c r="Z1" s="1" t="s">
        <v>10</v>
      </c>
      <c r="AA1" s="1" t="s">
        <v>2</v>
      </c>
      <c r="AB1" s="1" t="s">
        <v>3</v>
      </c>
      <c r="AC1" s="2" t="s">
        <v>11</v>
      </c>
      <c r="AD1" s="1" t="s">
        <v>2</v>
      </c>
      <c r="AE1" s="1" t="s">
        <v>3</v>
      </c>
      <c r="AF1" s="1" t="s">
        <v>12</v>
      </c>
      <c r="AG1" s="1" t="s">
        <v>32</v>
      </c>
    </row>
    <row r="2" spans="1:33" x14ac:dyDescent="0.35">
      <c r="A2" t="s">
        <v>18</v>
      </c>
      <c r="B2">
        <v>1</v>
      </c>
      <c r="C2" s="4" t="s">
        <v>87</v>
      </c>
      <c r="D2">
        <v>504</v>
      </c>
      <c r="E2">
        <v>-2.6678110337278103E-5</v>
      </c>
      <c r="F2">
        <v>3.2987836494123924E-7</v>
      </c>
      <c r="G2">
        <v>6.5975672988247849E-7</v>
      </c>
      <c r="H2">
        <v>0.51272683650887563</v>
      </c>
      <c r="I2">
        <v>1.7937064477002757E-6</v>
      </c>
      <c r="J2">
        <v>3.5874128954005513E-6</v>
      </c>
      <c r="K2">
        <v>0.34840358113095216</v>
      </c>
      <c r="L2">
        <v>1.0279511038032989E-6</v>
      </c>
      <c r="M2">
        <v>1.7441780463151017E-5</v>
      </c>
      <c r="N2">
        <v>0.72057352856209145</v>
      </c>
      <c r="O2">
        <v>8.7208902315755085E-6</v>
      </c>
      <c r="P2">
        <v>1.7441780463151017E-5</v>
      </c>
      <c r="Q2">
        <v>1.9175868682399999E-6</v>
      </c>
      <c r="R2">
        <v>3.1255790363248475E-7</v>
      </c>
      <c r="S2">
        <v>6.2511580726496949E-7</v>
      </c>
      <c r="T2">
        <v>0.24158359658227846</v>
      </c>
      <c r="U2">
        <v>1.0960412253148302E-6</v>
      </c>
      <c r="V2">
        <v>2.1920824506296604E-6</v>
      </c>
      <c r="W2">
        <v>0.23645687012269939</v>
      </c>
      <c r="X2">
        <v>1.647799178987072E-6</v>
      </c>
      <c r="Y2">
        <v>3.2955983579741439E-6</v>
      </c>
      <c r="Z2">
        <v>-2.6678122284023661E-5</v>
      </c>
      <c r="AA2">
        <v>3.2987827321083753E-7</v>
      </c>
      <c r="AB2">
        <v>6.5975654642167507E-7</v>
      </c>
      <c r="AC2" s="2">
        <v>0.51272792901162767</v>
      </c>
      <c r="AD2">
        <v>1.8106550612177843E-6</v>
      </c>
      <c r="AE2">
        <v>3.6213101224355685E-6</v>
      </c>
      <c r="AF2">
        <v>7.0628298509431193</v>
      </c>
    </row>
    <row r="3" spans="1:33" x14ac:dyDescent="0.35">
      <c r="A3" t="s">
        <v>19</v>
      </c>
      <c r="B3">
        <v>1</v>
      </c>
      <c r="C3" s="4" t="s">
        <v>87</v>
      </c>
      <c r="D3">
        <v>504</v>
      </c>
      <c r="E3">
        <v>-1.3896272144970419E-4</v>
      </c>
      <c r="F3">
        <v>3.8108144313106171E-6</v>
      </c>
      <c r="G3">
        <v>7.6216288626212342E-6</v>
      </c>
      <c r="H3">
        <v>0.5126982474566476</v>
      </c>
      <c r="I3">
        <v>6.8864746656305474E-6</v>
      </c>
      <c r="J3">
        <v>1.3772949331261095E-5</v>
      </c>
      <c r="K3">
        <v>0.34842022478787871</v>
      </c>
      <c r="L3">
        <v>5.1939101973487336E-6</v>
      </c>
      <c r="M3">
        <v>1.472725051925418E-5</v>
      </c>
      <c r="N3">
        <v>0.71962534540697687</v>
      </c>
      <c r="O3">
        <v>7.3636252596270902E-6</v>
      </c>
      <c r="P3">
        <v>1.472725051925418E-5</v>
      </c>
      <c r="Q3">
        <v>2.9477363580928571E-5</v>
      </c>
      <c r="R3">
        <v>3.7710741049257925E-6</v>
      </c>
      <c r="S3">
        <v>7.5421482098515849E-6</v>
      </c>
      <c r="T3">
        <v>0.2415669238690476</v>
      </c>
      <c r="U3">
        <v>5.7074046646714758E-6</v>
      </c>
      <c r="V3">
        <v>1.1414809329342952E-5</v>
      </c>
      <c r="W3">
        <v>0.23638049888235299</v>
      </c>
      <c r="X3">
        <v>6.8456218362806578E-6</v>
      </c>
      <c r="Y3">
        <v>1.3691243672561316E-5</v>
      </c>
      <c r="Z3">
        <v>-1.3896356946745567E-4</v>
      </c>
      <c r="AA3">
        <v>3.8108394233322825E-6</v>
      </c>
      <c r="AB3">
        <v>7.621678846664565E-6</v>
      </c>
      <c r="AC3" s="2">
        <v>0.5127019906857142</v>
      </c>
      <c r="AD3">
        <v>6.9847833890801058E-6</v>
      </c>
      <c r="AE3">
        <v>1.3969566778160212E-5</v>
      </c>
      <c r="AF3">
        <v>27.246952483013747</v>
      </c>
    </row>
    <row r="4" spans="1:33" x14ac:dyDescent="0.35">
      <c r="A4" t="s">
        <v>20</v>
      </c>
      <c r="B4">
        <v>1</v>
      </c>
      <c r="C4" s="4" t="s">
        <v>87</v>
      </c>
      <c r="D4">
        <v>504</v>
      </c>
      <c r="E4">
        <v>-1.5589241166006137E-5</v>
      </c>
      <c r="F4">
        <v>2.9371232663292711E-6</v>
      </c>
      <c r="G4">
        <v>5.8742465326585421E-6</v>
      </c>
      <c r="H4">
        <v>0.51277976966101702</v>
      </c>
      <c r="I4">
        <v>6.6026393873331067E-6</v>
      </c>
      <c r="J4">
        <v>1.3205278774666213E-5</v>
      </c>
      <c r="K4">
        <v>0.34839361343749992</v>
      </c>
      <c r="L4">
        <v>5.0435907995081787E-6</v>
      </c>
      <c r="M4">
        <v>1.2589909078400232E-5</v>
      </c>
      <c r="N4">
        <v>0.71970088657303355</v>
      </c>
      <c r="O4">
        <v>6.294954539200116E-6</v>
      </c>
      <c r="P4">
        <v>1.2589909078400232E-5</v>
      </c>
      <c r="Q4">
        <v>1.6992855650351858E-5</v>
      </c>
      <c r="R4">
        <v>3.3060315913243214E-6</v>
      </c>
      <c r="S4">
        <v>6.6120631826486428E-6</v>
      </c>
      <c r="T4">
        <v>0.2415880524550896</v>
      </c>
      <c r="U4">
        <v>5.0110291167666556E-6</v>
      </c>
      <c r="V4">
        <v>1.0022058233533311E-5</v>
      </c>
      <c r="W4">
        <v>0.23645965763005763</v>
      </c>
      <c r="X4">
        <v>5.8794190324073962E-6</v>
      </c>
      <c r="Y4">
        <v>1.1758838064814792E-5</v>
      </c>
      <c r="Z4">
        <v>-1.5589250185239265E-5</v>
      </c>
      <c r="AA4">
        <v>2.9371325189178828E-6</v>
      </c>
      <c r="AB4">
        <v>5.8742650378357656E-6</v>
      </c>
      <c r="AC4" s="2">
        <v>0.5127833422598872</v>
      </c>
      <c r="AD4">
        <v>6.557665129718067E-6</v>
      </c>
      <c r="AE4">
        <v>1.3115330259436134E-5</v>
      </c>
      <c r="AF4">
        <v>25.57674787491257</v>
      </c>
    </row>
    <row r="5" spans="1:33" x14ac:dyDescent="0.35">
      <c r="A5" t="s">
        <v>21</v>
      </c>
      <c r="B5">
        <v>1</v>
      </c>
      <c r="C5" s="4" t="s">
        <v>87</v>
      </c>
      <c r="D5">
        <v>504</v>
      </c>
      <c r="E5">
        <v>-2.514198921019108E-4</v>
      </c>
      <c r="F5">
        <v>1.9031946739696281E-6</v>
      </c>
      <c r="G5">
        <v>3.8063893479392563E-6</v>
      </c>
      <c r="H5">
        <v>0.51274424777310956</v>
      </c>
      <c r="I5">
        <v>2.7982757109650256E-6</v>
      </c>
      <c r="J5">
        <v>5.5965514219300513E-6</v>
      </c>
      <c r="K5">
        <v>0.34840261747899159</v>
      </c>
      <c r="L5">
        <v>1.6759427323909014E-6</v>
      </c>
      <c r="M5">
        <v>1.5295991203428383E-4</v>
      </c>
      <c r="N5">
        <v>0.72231040324137952</v>
      </c>
      <c r="O5">
        <v>7.6479956017141913E-5</v>
      </c>
      <c r="P5">
        <v>1.5295991203428383E-4</v>
      </c>
      <c r="Q5">
        <v>5.2930465848837242E-4</v>
      </c>
      <c r="R5">
        <v>6.5250016912247755E-7</v>
      </c>
      <c r="S5">
        <v>1.3050003382449551E-6</v>
      </c>
      <c r="T5">
        <v>0.2419773790756303</v>
      </c>
      <c r="U5">
        <v>2.1431789534717303E-6</v>
      </c>
      <c r="V5">
        <v>4.2863579069434606E-6</v>
      </c>
      <c r="W5">
        <v>0.23670217361344525</v>
      </c>
      <c r="X5">
        <v>2.6287823244047263E-6</v>
      </c>
      <c r="Y5">
        <v>5.2575646488094526E-6</v>
      </c>
      <c r="Z5">
        <v>-2.5144704522292997E-4</v>
      </c>
      <c r="AA5">
        <v>1.9033856751600048E-6</v>
      </c>
      <c r="AB5">
        <v>3.8067713503200096E-6</v>
      </c>
      <c r="AC5" s="2">
        <v>0.51280050193277282</v>
      </c>
      <c r="AD5">
        <v>2.7881611764110194E-6</v>
      </c>
      <c r="AE5">
        <v>5.5763223528220388E-6</v>
      </c>
      <c r="AF5">
        <v>10.874252914738925</v>
      </c>
    </row>
    <row r="6" spans="1:33" x14ac:dyDescent="0.35">
      <c r="A6" t="s">
        <v>22</v>
      </c>
      <c r="B6">
        <v>1</v>
      </c>
      <c r="C6" s="4" t="s">
        <v>87</v>
      </c>
      <c r="D6">
        <v>504</v>
      </c>
      <c r="E6">
        <v>-1.3884975182700419E-4</v>
      </c>
      <c r="F6">
        <v>2.9740915591111163E-6</v>
      </c>
      <c r="G6">
        <v>5.9481831182222327E-6</v>
      </c>
      <c r="H6">
        <v>0.51272442871681423</v>
      </c>
      <c r="I6">
        <v>3.5343057918413753E-6</v>
      </c>
      <c r="J6">
        <v>7.0686115836827506E-6</v>
      </c>
      <c r="K6">
        <v>0.34840288991596619</v>
      </c>
      <c r="L6">
        <v>1.4863555510502656E-6</v>
      </c>
      <c r="M6">
        <v>2.2295273016146582E-5</v>
      </c>
      <c r="N6">
        <v>0.72111940408759145</v>
      </c>
      <c r="O6">
        <v>1.1147636508073291E-5</v>
      </c>
      <c r="P6">
        <v>2.2295273016146582E-5</v>
      </c>
      <c r="Q6">
        <v>1.8670919648535571E-7</v>
      </c>
      <c r="R6">
        <v>5.2930079380576664E-7</v>
      </c>
      <c r="S6">
        <v>1.0586015876115333E-6</v>
      </c>
      <c r="T6">
        <v>0.24160135679558001</v>
      </c>
      <c r="U6">
        <v>1.5102723415919345E-6</v>
      </c>
      <c r="V6">
        <v>3.020544683183869E-6</v>
      </c>
      <c r="W6">
        <v>0.23647924230337097</v>
      </c>
      <c r="X6">
        <v>2.1302345839920269E-6</v>
      </c>
      <c r="Y6">
        <v>4.2604691679840538E-6</v>
      </c>
      <c r="Z6">
        <v>-1.3884974466666676E-4</v>
      </c>
      <c r="AA6">
        <v>2.9740876233495507E-6</v>
      </c>
      <c r="AB6">
        <v>5.9481752466991015E-6</v>
      </c>
      <c r="AC6" s="2">
        <v>0.51272444035398235</v>
      </c>
      <c r="AD6">
        <v>3.5409427905646053E-6</v>
      </c>
      <c r="AE6">
        <v>7.0818855811292107E-6</v>
      </c>
      <c r="AF6">
        <v>13.812264490922088</v>
      </c>
    </row>
    <row r="7" spans="1:33" x14ac:dyDescent="0.35">
      <c r="A7" t="s">
        <v>23</v>
      </c>
      <c r="B7">
        <v>1</v>
      </c>
      <c r="C7" s="4" t="s">
        <v>87</v>
      </c>
      <c r="D7">
        <v>504</v>
      </c>
      <c r="E7">
        <v>-9.4773125810975619E-5</v>
      </c>
      <c r="F7">
        <v>4.9065969398800848E-7</v>
      </c>
      <c r="G7">
        <v>9.8131938797601696E-7</v>
      </c>
      <c r="H7">
        <v>0.51262731572139297</v>
      </c>
      <c r="I7">
        <v>1.7176110066483247E-6</v>
      </c>
      <c r="J7">
        <v>3.4352220132966494E-6</v>
      </c>
      <c r="K7">
        <v>0.34840739757396455</v>
      </c>
      <c r="L7">
        <v>7.8264463106228809E-7</v>
      </c>
      <c r="M7">
        <v>3.3214910764533537E-5</v>
      </c>
      <c r="N7">
        <v>0.72060329543478285</v>
      </c>
      <c r="O7">
        <v>1.6607455382266769E-5</v>
      </c>
      <c r="P7">
        <v>3.3214910764533537E-5</v>
      </c>
      <c r="Q7">
        <v>2.423125512484077E-7</v>
      </c>
      <c r="R7">
        <v>1.852499909296624E-7</v>
      </c>
      <c r="S7">
        <v>3.704999818593248E-7</v>
      </c>
      <c r="T7">
        <v>0.24157425473372779</v>
      </c>
      <c r="U7">
        <v>1.0139898431344996E-6</v>
      </c>
      <c r="V7">
        <v>2.0279796862689991E-6</v>
      </c>
      <c r="W7">
        <v>0.23644578572916677</v>
      </c>
      <c r="X7">
        <v>1.4043492506064847E-6</v>
      </c>
      <c r="Y7">
        <v>2.8086985012129693E-6</v>
      </c>
      <c r="Z7">
        <v>-9.477312032317072E-5</v>
      </c>
      <c r="AA7">
        <v>4.9065866996059329E-7</v>
      </c>
      <c r="AB7">
        <v>9.8131733992118659E-7</v>
      </c>
      <c r="AC7" s="2">
        <v>0.51262709224999992</v>
      </c>
      <c r="AD7">
        <v>1.7045578059297251E-6</v>
      </c>
      <c r="AE7">
        <v>3.4091156118594501E-6</v>
      </c>
      <c r="AF7">
        <v>6.6502837313890542</v>
      </c>
    </row>
    <row r="8" spans="1:33" x14ac:dyDescent="0.35">
      <c r="A8" t="s">
        <v>24</v>
      </c>
      <c r="B8">
        <v>1</v>
      </c>
      <c r="C8" s="4" t="s">
        <v>87</v>
      </c>
      <c r="D8">
        <v>504</v>
      </c>
      <c r="E8">
        <v>-1.3045457640458016E-4</v>
      </c>
      <c r="F8">
        <v>3.5011362028149521E-6</v>
      </c>
      <c r="G8">
        <v>7.0022724056299041E-6</v>
      </c>
      <c r="H8">
        <v>0.51273610062893082</v>
      </c>
      <c r="I8">
        <v>1.250403363581051E-6</v>
      </c>
      <c r="J8">
        <v>2.500806727162102E-6</v>
      </c>
      <c r="K8">
        <v>0.34839991485549138</v>
      </c>
      <c r="L8">
        <v>5.7230081858996301E-7</v>
      </c>
      <c r="M8">
        <v>7.8267626893249606E-6</v>
      </c>
      <c r="N8">
        <v>0.72060568274390235</v>
      </c>
      <c r="O8">
        <v>3.9133813446624803E-6</v>
      </c>
      <c r="P8">
        <v>7.8267626893249606E-6</v>
      </c>
      <c r="Q8">
        <v>-8.4694057536956493E-7</v>
      </c>
      <c r="R8">
        <v>1.3754877187917523E-7</v>
      </c>
      <c r="S8">
        <v>2.7509754375835045E-7</v>
      </c>
      <c r="T8">
        <v>0.24158825719298252</v>
      </c>
      <c r="U8">
        <v>7.4817081037283064E-7</v>
      </c>
      <c r="V8">
        <v>1.4963416207456613E-6</v>
      </c>
      <c r="W8">
        <v>0.2364622330588233</v>
      </c>
      <c r="X8">
        <v>9.9453523541051895E-7</v>
      </c>
      <c r="Y8">
        <v>1.9890704708210379E-6</v>
      </c>
      <c r="Z8">
        <v>-1.3045454280152669E-4</v>
      </c>
      <c r="AA8">
        <v>3.5011330361937497E-6</v>
      </c>
      <c r="AB8">
        <v>7.0022660723874994E-6</v>
      </c>
      <c r="AC8" s="2">
        <v>0.51273598327044001</v>
      </c>
      <c r="AD8">
        <v>1.2471233885439123E-6</v>
      </c>
      <c r="AE8">
        <v>2.4942467770878246E-6</v>
      </c>
      <c r="AF8">
        <v>4.8645830573046531</v>
      </c>
    </row>
    <row r="9" spans="1:33" x14ac:dyDescent="0.35">
      <c r="A9" t="s">
        <v>25</v>
      </c>
      <c r="B9">
        <v>1</v>
      </c>
      <c r="C9" s="4" t="s">
        <v>87</v>
      </c>
      <c r="D9">
        <v>504</v>
      </c>
      <c r="E9">
        <v>-1.0893306903937009E-3</v>
      </c>
      <c r="F9">
        <v>1.3729038775171589E-5</v>
      </c>
      <c r="G9">
        <v>2.7458077550343179E-5</v>
      </c>
      <c r="H9">
        <v>0.51267470115151492</v>
      </c>
      <c r="I9">
        <v>1.04528259052662E-6</v>
      </c>
      <c r="J9">
        <v>2.09056518105324E-6</v>
      </c>
      <c r="K9">
        <v>0.34840117869047599</v>
      </c>
      <c r="L9">
        <v>7.7188113178458611E-7</v>
      </c>
      <c r="M9">
        <v>1.5367698314346747E-5</v>
      </c>
      <c r="N9">
        <v>0.72048754543478222</v>
      </c>
      <c r="O9">
        <v>7.6838491571733736E-6</v>
      </c>
      <c r="P9">
        <v>1.5367698314346747E-5</v>
      </c>
      <c r="Q9">
        <v>3.5268755129310344E-7</v>
      </c>
      <c r="R9">
        <v>1.6928924916330277E-7</v>
      </c>
      <c r="S9">
        <v>3.3857849832660554E-7</v>
      </c>
      <c r="T9">
        <v>0.24156805524096389</v>
      </c>
      <c r="U9">
        <v>8.3204350286921227E-7</v>
      </c>
      <c r="V9">
        <v>1.6640870057384245E-6</v>
      </c>
      <c r="W9">
        <v>0.23643848604790407</v>
      </c>
      <c r="X9">
        <v>1.0880675014910394E-6</v>
      </c>
      <c r="Y9">
        <v>2.1761350029820787E-6</v>
      </c>
      <c r="Z9">
        <v>-1.0893306943307089E-3</v>
      </c>
      <c r="AA9">
        <v>1.3729032615576356E-5</v>
      </c>
      <c r="AB9">
        <v>2.7458065231152711E-5</v>
      </c>
      <c r="AC9" s="2">
        <v>0.51267494903614474</v>
      </c>
      <c r="AD9">
        <v>1.0535345721765543E-6</v>
      </c>
      <c r="AE9">
        <v>2.1070691443531086E-6</v>
      </c>
      <c r="AF9">
        <v>4.1099514386542717</v>
      </c>
    </row>
    <row r="10" spans="1:33" x14ac:dyDescent="0.35">
      <c r="A10" t="s">
        <v>26</v>
      </c>
      <c r="B10">
        <v>1</v>
      </c>
      <c r="C10" s="4" t="s">
        <v>87</v>
      </c>
      <c r="D10">
        <v>504</v>
      </c>
      <c r="E10">
        <v>-6.9905805237064191E-5</v>
      </c>
      <c r="F10">
        <v>3.5046120547351608E-6</v>
      </c>
      <c r="G10">
        <v>7.0092241094703217E-6</v>
      </c>
      <c r="H10">
        <v>0.51280988217142898</v>
      </c>
      <c r="I10">
        <v>4.8589226554777358E-6</v>
      </c>
      <c r="J10">
        <v>9.7178453109554716E-6</v>
      </c>
      <c r="K10">
        <v>0.34840696331606247</v>
      </c>
      <c r="L10">
        <v>3.0658592115480304E-6</v>
      </c>
      <c r="M10">
        <v>6.5792225362283505E-5</v>
      </c>
      <c r="N10">
        <v>0.7194044784172664</v>
      </c>
      <c r="O10">
        <v>3.2896112681141752E-5</v>
      </c>
      <c r="P10">
        <v>6.5792225362283505E-5</v>
      </c>
      <c r="Q10">
        <v>1.9477658305314008E-5</v>
      </c>
      <c r="R10">
        <v>2.1185813946537756E-6</v>
      </c>
      <c r="S10">
        <v>4.2371627893075512E-6</v>
      </c>
      <c r="T10">
        <v>0.24157196331606223</v>
      </c>
      <c r="U10">
        <v>3.4585904892651085E-6</v>
      </c>
      <c r="V10">
        <v>6.9171809785302171E-6</v>
      </c>
      <c r="W10">
        <v>0.23642936513368981</v>
      </c>
      <c r="X10">
        <v>5.1519626815321548E-6</v>
      </c>
      <c r="Y10">
        <v>1.030392536306431E-5</v>
      </c>
      <c r="Z10">
        <v>-6.9906334407477083E-5</v>
      </c>
      <c r="AA10">
        <v>3.5046549166364127E-6</v>
      </c>
      <c r="AB10">
        <v>7.0093098332728254E-6</v>
      </c>
      <c r="AC10" s="2">
        <v>0.51281199764367802</v>
      </c>
      <c r="AD10">
        <v>4.8496448327805257E-6</v>
      </c>
      <c r="AE10">
        <v>9.6992896655610515E-6</v>
      </c>
      <c r="AF10">
        <v>18.913928905970138</v>
      </c>
    </row>
    <row r="11" spans="1:33" x14ac:dyDescent="0.35">
      <c r="A11" t="s">
        <v>83</v>
      </c>
      <c r="AC11" s="2">
        <v>1.000067516590857</v>
      </c>
    </row>
    <row r="12" spans="1:33" x14ac:dyDescent="0.35">
      <c r="AC12" s="2"/>
    </row>
    <row r="13" spans="1:33" x14ac:dyDescent="0.35">
      <c r="A13" t="s">
        <v>18</v>
      </c>
      <c r="B13">
        <v>1</v>
      </c>
      <c r="C13" s="4" t="s">
        <v>88</v>
      </c>
      <c r="AC13" s="2">
        <f>AC$11*AC2</f>
        <v>0.51276254665343168</v>
      </c>
    </row>
    <row r="14" spans="1:33" x14ac:dyDescent="0.35">
      <c r="A14" t="s">
        <v>19</v>
      </c>
      <c r="B14">
        <v>1</v>
      </c>
      <c r="C14" s="4" t="s">
        <v>88</v>
      </c>
      <c r="AC14" s="2">
        <f t="shared" ref="AC14:AC20" si="0">AC$11*AC3</f>
        <v>0.51273660657625086</v>
      </c>
    </row>
    <row r="15" spans="1:33" x14ac:dyDescent="0.35">
      <c r="A15" t="s">
        <v>20</v>
      </c>
      <c r="B15">
        <v>1</v>
      </c>
      <c r="C15" s="4" t="s">
        <v>88</v>
      </c>
      <c r="AC15" s="2">
        <f t="shared" si="0"/>
        <v>0.5128179636430048</v>
      </c>
    </row>
    <row r="16" spans="1:33" x14ac:dyDescent="0.35">
      <c r="A16" t="s">
        <v>21</v>
      </c>
      <c r="B16">
        <v>1</v>
      </c>
      <c r="C16" s="4" t="s">
        <v>88</v>
      </c>
      <c r="AC16" s="2">
        <f t="shared" si="0"/>
        <v>0.51283512447445312</v>
      </c>
    </row>
    <row r="17" spans="1:33" x14ac:dyDescent="0.35">
      <c r="A17" t="s">
        <v>22</v>
      </c>
      <c r="B17">
        <v>1</v>
      </c>
      <c r="C17" s="4" t="s">
        <v>88</v>
      </c>
      <c r="AC17" s="2">
        <f t="shared" si="0"/>
        <v>0.51275905776024411</v>
      </c>
    </row>
    <row r="18" spans="1:33" x14ac:dyDescent="0.35">
      <c r="A18" t="s">
        <v>23</v>
      </c>
      <c r="B18">
        <v>1</v>
      </c>
      <c r="C18" s="4" t="s">
        <v>88</v>
      </c>
      <c r="AC18" s="2">
        <f t="shared" si="0"/>
        <v>0.51266170308364956</v>
      </c>
    </row>
    <row r="19" spans="1:33" x14ac:dyDescent="0.35">
      <c r="A19" t="s">
        <v>24</v>
      </c>
      <c r="B19">
        <v>1</v>
      </c>
      <c r="C19" s="4" t="s">
        <v>88</v>
      </c>
      <c r="AC19" s="2">
        <f t="shared" si="0"/>
        <v>0.51277060145604014</v>
      </c>
    </row>
    <row r="20" spans="1:33" x14ac:dyDescent="0.35">
      <c r="A20" t="s">
        <v>25</v>
      </c>
      <c r="B20">
        <v>1</v>
      </c>
      <c r="C20" s="4" t="s">
        <v>88</v>
      </c>
      <c r="AC20" s="2">
        <f t="shared" si="0"/>
        <v>0.51270956310092142</v>
      </c>
    </row>
    <row r="21" spans="1:33" x14ac:dyDescent="0.35">
      <c r="A21" t="s">
        <v>26</v>
      </c>
      <c r="B21">
        <v>1</v>
      </c>
      <c r="C21" s="4" t="s">
        <v>88</v>
      </c>
      <c r="AC21" s="2">
        <f>AC$11*AC10</f>
        <v>0.51284662096150946</v>
      </c>
    </row>
    <row r="22" spans="1:33" x14ac:dyDescent="0.35">
      <c r="AC22" s="2"/>
    </row>
    <row r="23" spans="1:33" x14ac:dyDescent="0.35">
      <c r="A23" t="s">
        <v>34</v>
      </c>
      <c r="B23">
        <v>2</v>
      </c>
      <c r="C23" s="4" t="s">
        <v>87</v>
      </c>
      <c r="D23" t="s">
        <v>33</v>
      </c>
      <c r="E23">
        <v>-3.4114730408807112E-7</v>
      </c>
      <c r="F23">
        <v>9.7235381554975368E-8</v>
      </c>
      <c r="G23">
        <v>1.9447076310995074E-7</v>
      </c>
      <c r="H23">
        <v>0.51277146023831932</v>
      </c>
      <c r="I23">
        <v>9.3329064516409874E-7</v>
      </c>
      <c r="J23">
        <v>1.8665812903281975E-6</v>
      </c>
      <c r="K23">
        <v>0.34840256383891716</v>
      </c>
      <c r="L23">
        <v>5.4126088276320907E-7</v>
      </c>
      <c r="M23">
        <v>4.0190928833637919E-5</v>
      </c>
      <c r="N23">
        <v>0.72054769741585156</v>
      </c>
      <c r="O23">
        <v>2.009546441681896E-5</v>
      </c>
      <c r="P23">
        <v>4.0190928833637919E-5</v>
      </c>
      <c r="Q23">
        <v>3.9230665040091972E-7</v>
      </c>
      <c r="R23">
        <v>1.1555000158426178E-7</v>
      </c>
      <c r="S23">
        <v>2.3110000316852357E-7</v>
      </c>
      <c r="T23">
        <v>0.24158123448860963</v>
      </c>
      <c r="U23">
        <v>6.6045199140013867E-7</v>
      </c>
      <c r="V23">
        <v>1.3209039828002773E-6</v>
      </c>
      <c r="W23">
        <v>0.23645278014786997</v>
      </c>
      <c r="X23">
        <v>9.2416603188544113E-7</v>
      </c>
      <c r="Y23">
        <v>1.8483320637708823E-6</v>
      </c>
      <c r="Z23">
        <v>-3.4114730508613433E-7</v>
      </c>
      <c r="AA23">
        <v>9.7235385386770163E-8</v>
      </c>
      <c r="AB23">
        <v>1.9447077077354033E-7</v>
      </c>
      <c r="AC23" s="2">
        <v>0.5127716328879387</v>
      </c>
      <c r="AD23">
        <v>9.3612844846798802E-7</v>
      </c>
      <c r="AE23">
        <v>1.872256896935976E-6</v>
      </c>
      <c r="AF23">
        <v>4</v>
      </c>
      <c r="AG23">
        <v>152</v>
      </c>
    </row>
    <row r="24" spans="1:33" x14ac:dyDescent="0.35">
      <c r="A24" t="s">
        <v>35</v>
      </c>
      <c r="B24">
        <v>2</v>
      </c>
      <c r="C24" s="4" t="s">
        <v>87</v>
      </c>
      <c r="D24" t="s">
        <v>33</v>
      </c>
      <c r="E24">
        <v>1.9915648364366502E-6</v>
      </c>
      <c r="F24">
        <v>2.4174457370540084E-7</v>
      </c>
      <c r="G24">
        <v>4.8348914741080169E-7</v>
      </c>
      <c r="H24">
        <v>0.51297756630479041</v>
      </c>
      <c r="I24">
        <v>1.8219038876668109E-6</v>
      </c>
      <c r="J24">
        <v>3.6438077753336218E-6</v>
      </c>
      <c r="K24">
        <v>0.3484046929195892</v>
      </c>
      <c r="L24">
        <v>1.0791334578386462E-6</v>
      </c>
      <c r="M24">
        <v>5.3581936623882335E-5</v>
      </c>
      <c r="N24">
        <v>0.72076032326341533</v>
      </c>
      <c r="O24">
        <v>2.6790968311941168E-5</v>
      </c>
      <c r="P24">
        <v>5.3581936623882335E-5</v>
      </c>
      <c r="Q24">
        <v>4.1201484470352978E-7</v>
      </c>
      <c r="R24">
        <v>2.4998948892666455E-7</v>
      </c>
      <c r="S24">
        <v>4.999789778533291E-7</v>
      </c>
      <c r="T24">
        <v>0.24157614400985233</v>
      </c>
      <c r="U24">
        <v>9.4296171835251336E-7</v>
      </c>
      <c r="V24">
        <v>1.8859234367050267E-6</v>
      </c>
      <c r="W24">
        <v>0.236446091730661</v>
      </c>
      <c r="X24">
        <v>1.4250924732579923E-6</v>
      </c>
      <c r="Y24">
        <v>2.8501849465159846E-6</v>
      </c>
      <c r="Z24">
        <v>1.9915649338204368E-6</v>
      </c>
      <c r="AA24">
        <v>2.4174459009770014E-7</v>
      </c>
      <c r="AB24">
        <v>4.8348918019540027E-7</v>
      </c>
      <c r="AC24" s="2">
        <v>0.5129773185003661</v>
      </c>
      <c r="AD24">
        <v>1.8380294108408839E-6</v>
      </c>
      <c r="AE24">
        <v>3.6760588216817678E-6</v>
      </c>
      <c r="AF24">
        <v>7</v>
      </c>
      <c r="AG24">
        <v>235</v>
      </c>
    </row>
    <row r="25" spans="1:33" x14ac:dyDescent="0.35">
      <c r="A25" t="s">
        <v>36</v>
      </c>
      <c r="B25">
        <v>2</v>
      </c>
      <c r="C25" s="4" t="s">
        <v>87</v>
      </c>
      <c r="D25" t="s">
        <v>33</v>
      </c>
      <c r="E25">
        <v>-7.774036986912614E-7</v>
      </c>
      <c r="F25">
        <v>1.1587493135083429E-6</v>
      </c>
      <c r="G25">
        <v>2.3174986270166857E-6</v>
      </c>
      <c r="H25">
        <v>0.51276596099768901</v>
      </c>
      <c r="I25">
        <v>2.5425984525625861E-6</v>
      </c>
      <c r="J25">
        <v>5.0851969051251721E-6</v>
      </c>
      <c r="K25">
        <v>0.3484071537480799</v>
      </c>
      <c r="L25">
        <v>2.3013335676348815E-6</v>
      </c>
      <c r="M25">
        <v>1.3911192479765035E-4</v>
      </c>
      <c r="N25">
        <v>0.72400832145004057</v>
      </c>
      <c r="O25">
        <v>6.9555962398825177E-5</v>
      </c>
      <c r="P25">
        <v>1.3911192479765035E-4</v>
      </c>
      <c r="Q25">
        <v>1.3174756333339997E-5</v>
      </c>
      <c r="R25">
        <v>1.1878271776530551E-6</v>
      </c>
      <c r="S25">
        <v>2.3756543553061102E-6</v>
      </c>
      <c r="T25">
        <v>0.24158265047197114</v>
      </c>
      <c r="U25">
        <v>2.1271472450662309E-6</v>
      </c>
      <c r="V25">
        <v>4.2542944901324618E-6</v>
      </c>
      <c r="W25">
        <v>0.23646890619710753</v>
      </c>
      <c r="X25">
        <v>2.8504632399977864E-6</v>
      </c>
      <c r="Y25">
        <v>5.7009264799955728E-6</v>
      </c>
      <c r="Z25">
        <v>-7.7740810659409063E-7</v>
      </c>
      <c r="AA25">
        <v>1.158752731448015E-6</v>
      </c>
      <c r="AB25">
        <v>2.3175054628960299E-6</v>
      </c>
      <c r="AC25" s="2">
        <v>0.51276724540499063</v>
      </c>
      <c r="AD25">
        <v>2.5853543254354902E-6</v>
      </c>
      <c r="AE25">
        <v>5.1707086508709804E-6</v>
      </c>
      <c r="AF25">
        <v>10</v>
      </c>
      <c r="AG25">
        <v>176</v>
      </c>
    </row>
    <row r="26" spans="1:33" x14ac:dyDescent="0.35">
      <c r="A26" t="s">
        <v>83</v>
      </c>
      <c r="AC26">
        <v>1.0000196449890826</v>
      </c>
    </row>
    <row r="27" spans="1:33" x14ac:dyDescent="0.35">
      <c r="AC27" s="2"/>
    </row>
    <row r="28" spans="1:33" x14ac:dyDescent="0.35">
      <c r="A28" t="s">
        <v>34</v>
      </c>
      <c r="B28">
        <v>2</v>
      </c>
      <c r="C28" s="4" t="s">
        <v>88</v>
      </c>
      <c r="AC28" s="2">
        <f>AC$26*AC23</f>
        <v>0.51278170628106867</v>
      </c>
    </row>
    <row r="29" spans="1:33" x14ac:dyDescent="0.35">
      <c r="A29" t="s">
        <v>35</v>
      </c>
      <c r="B29">
        <v>2</v>
      </c>
      <c r="C29" s="4" t="s">
        <v>88</v>
      </c>
      <c r="AC29" s="2">
        <f>AC$26*AC24</f>
        <v>0.51298739593418763</v>
      </c>
    </row>
    <row r="30" spans="1:33" x14ac:dyDescent="0.35">
      <c r="A30" t="s">
        <v>36</v>
      </c>
      <c r="B30">
        <v>2</v>
      </c>
      <c r="C30" s="4" t="s">
        <v>88</v>
      </c>
      <c r="AC30" s="2">
        <f>AC$26*AC25</f>
        <v>0.51277731871192855</v>
      </c>
    </row>
    <row r="31" spans="1:33" x14ac:dyDescent="0.35">
      <c r="AC31" s="2"/>
    </row>
    <row r="32" spans="1:33" x14ac:dyDescent="0.35">
      <c r="A32" t="s">
        <v>40</v>
      </c>
      <c r="B32">
        <v>3</v>
      </c>
      <c r="C32" s="4" t="s">
        <v>87</v>
      </c>
      <c r="D32" t="s">
        <v>37</v>
      </c>
      <c r="E32">
        <v>6.0903253581685907E-6</v>
      </c>
      <c r="F32">
        <v>2.2894941429813025E-7</v>
      </c>
      <c r="G32">
        <v>4.5789882859626051E-7</v>
      </c>
      <c r="H32">
        <v>0.51284068982294917</v>
      </c>
      <c r="I32">
        <v>4.9636700691971141E-6</v>
      </c>
      <c r="J32">
        <v>9.9273401383942281E-6</v>
      </c>
      <c r="K32">
        <v>0.34840496941863092</v>
      </c>
      <c r="L32">
        <v>1.0043629070217824E-6</v>
      </c>
      <c r="M32">
        <v>1.0749744687652679E-4</v>
      </c>
      <c r="N32">
        <v>0.72222525801519266</v>
      </c>
      <c r="O32">
        <v>5.3748723438263397E-5</v>
      </c>
      <c r="P32">
        <v>1.0749744687652679E-4</v>
      </c>
      <c r="Q32">
        <v>4.614940170360617E-6</v>
      </c>
      <c r="R32">
        <v>2.2065670599169091E-7</v>
      </c>
      <c r="S32">
        <v>4.4131341198338181E-7</v>
      </c>
      <c r="T32">
        <v>0.24157730020291962</v>
      </c>
      <c r="U32">
        <v>2.095593182310955E-6</v>
      </c>
      <c r="V32">
        <v>4.1911863646219101E-6</v>
      </c>
      <c r="W32">
        <v>0.23645146307266632</v>
      </c>
      <c r="X32">
        <v>3.5402264125434814E-6</v>
      </c>
      <c r="Y32">
        <v>7.0804528250869628E-6</v>
      </c>
      <c r="Z32">
        <v>6.0903312816815585E-6</v>
      </c>
      <c r="AA32">
        <v>2.2894960935780287E-7</v>
      </c>
      <c r="AB32">
        <v>4.5789921871560574E-7</v>
      </c>
      <c r="AC32" s="2">
        <v>0.51284116574241745</v>
      </c>
      <c r="AD32">
        <v>4.9714723444875465E-6</v>
      </c>
      <c r="AE32">
        <v>9.9429446889750929E-6</v>
      </c>
      <c r="AF32">
        <v>19</v>
      </c>
      <c r="AG32">
        <v>210</v>
      </c>
    </row>
    <row r="33" spans="1:33" x14ac:dyDescent="0.35">
      <c r="A33" t="s">
        <v>41</v>
      </c>
      <c r="B33">
        <v>3</v>
      </c>
      <c r="C33" s="4" t="s">
        <v>87</v>
      </c>
      <c r="D33" t="s">
        <v>37</v>
      </c>
      <c r="E33">
        <v>8.2155977933389238E-6</v>
      </c>
      <c r="F33">
        <v>4.640653172062961E-7</v>
      </c>
      <c r="G33">
        <v>9.2813063441259219E-7</v>
      </c>
      <c r="H33">
        <v>0.51262054947257074</v>
      </c>
      <c r="I33">
        <v>3.610239809325245E-6</v>
      </c>
      <c r="J33">
        <v>7.2204796186504901E-6</v>
      </c>
      <c r="K33">
        <v>0.34840631371916742</v>
      </c>
      <c r="L33">
        <v>1.7016624827396266E-6</v>
      </c>
      <c r="M33">
        <v>5.2717825556398644E-5</v>
      </c>
      <c r="N33">
        <v>0.72164986114484775</v>
      </c>
      <c r="O33">
        <v>2.6358912778199322E-5</v>
      </c>
      <c r="P33">
        <v>5.2717825556398644E-5</v>
      </c>
      <c r="Q33">
        <v>1.4461992571429709E-6</v>
      </c>
      <c r="R33">
        <v>5.0976368824679763E-7</v>
      </c>
      <c r="S33">
        <v>1.0195273764935953E-6</v>
      </c>
      <c r="T33">
        <v>0.24157943259203904</v>
      </c>
      <c r="U33">
        <v>2.2659749352419082E-6</v>
      </c>
      <c r="V33">
        <v>4.5319498704838164E-6</v>
      </c>
      <c r="W33">
        <v>0.23644953509325509</v>
      </c>
      <c r="X33">
        <v>3.053091642794436E-6</v>
      </c>
      <c r="Y33">
        <v>6.106183285588872E-6</v>
      </c>
      <c r="Z33">
        <v>8.2156010559061998E-6</v>
      </c>
      <c r="AA33">
        <v>4.6406551382365455E-7</v>
      </c>
      <c r="AB33">
        <v>9.281310276473091E-7</v>
      </c>
      <c r="AC33" s="2">
        <v>0.51262070286803452</v>
      </c>
      <c r="AD33">
        <v>3.609456928730294E-6</v>
      </c>
      <c r="AE33">
        <v>7.2189138574605879E-6</v>
      </c>
      <c r="AF33">
        <v>14</v>
      </c>
      <c r="AG33">
        <v>236</v>
      </c>
    </row>
    <row r="34" spans="1:33" x14ac:dyDescent="0.35">
      <c r="A34" t="s">
        <v>42</v>
      </c>
      <c r="B34">
        <v>3</v>
      </c>
      <c r="C34" s="4" t="s">
        <v>87</v>
      </c>
      <c r="D34" t="s">
        <v>37</v>
      </c>
      <c r="E34">
        <v>5.700421697873689E-6</v>
      </c>
      <c r="F34">
        <v>1.1906544566843192E-6</v>
      </c>
      <c r="G34">
        <v>2.3813089133686385E-6</v>
      </c>
      <c r="H34">
        <v>0.512777617937477</v>
      </c>
      <c r="I34">
        <v>7.4578646333730351E-6</v>
      </c>
      <c r="J34">
        <v>1.491572926674607E-5</v>
      </c>
      <c r="K34">
        <v>0.34841981422661616</v>
      </c>
      <c r="L34">
        <v>3.1354656108475135E-6</v>
      </c>
      <c r="M34">
        <v>1.0481077275537001E-4</v>
      </c>
      <c r="N34">
        <v>0.72183410745704768</v>
      </c>
      <c r="O34">
        <v>5.2405386377685005E-5</v>
      </c>
      <c r="P34">
        <v>1.0481077275537001E-4</v>
      </c>
      <c r="Q34">
        <v>2.3171452640685864E-5</v>
      </c>
      <c r="R34">
        <v>1.3812140672985674E-6</v>
      </c>
      <c r="S34">
        <v>2.7624281345971347E-6</v>
      </c>
      <c r="T34">
        <v>0.24158870559730006</v>
      </c>
      <c r="U34">
        <v>5.1407642413107528E-6</v>
      </c>
      <c r="V34">
        <v>1.0281528482621506E-5</v>
      </c>
      <c r="W34">
        <v>0.23646180641227996</v>
      </c>
      <c r="X34">
        <v>6.9411377051068788E-6</v>
      </c>
      <c r="Y34">
        <v>1.3882275410213758E-5</v>
      </c>
      <c r="Z34">
        <v>5.7004533405225317E-6</v>
      </c>
      <c r="AA34">
        <v>1.1906610497972828E-6</v>
      </c>
      <c r="AB34">
        <v>2.3813220995945657E-6</v>
      </c>
      <c r="AC34" s="2">
        <v>0.51278053278729097</v>
      </c>
      <c r="AD34">
        <v>7.4693243458202797E-6</v>
      </c>
      <c r="AE34">
        <v>1.4938648691640559E-5</v>
      </c>
      <c r="AF34">
        <v>29</v>
      </c>
      <c r="AG34">
        <v>210</v>
      </c>
    </row>
    <row r="35" spans="1:33" x14ac:dyDescent="0.35">
      <c r="A35" t="s">
        <v>43</v>
      </c>
      <c r="B35">
        <v>3</v>
      </c>
      <c r="C35" s="4" t="s">
        <v>87</v>
      </c>
      <c r="D35" t="s">
        <v>37</v>
      </c>
      <c r="E35">
        <v>4.1306875349524538E-6</v>
      </c>
      <c r="F35">
        <v>1.9023705829405777E-7</v>
      </c>
      <c r="G35">
        <v>3.8047411658811554E-7</v>
      </c>
      <c r="H35">
        <v>0.51265993173446911</v>
      </c>
      <c r="I35">
        <v>3.4488745040953124E-6</v>
      </c>
      <c r="J35">
        <v>6.8977490081906247E-6</v>
      </c>
      <c r="K35">
        <v>0.34840483701174807</v>
      </c>
      <c r="L35">
        <v>1.2352097387551947E-6</v>
      </c>
      <c r="M35">
        <v>2.6470057675164946E-5</v>
      </c>
      <c r="N35">
        <v>0.72110631115427759</v>
      </c>
      <c r="O35">
        <v>1.3235028837582473E-5</v>
      </c>
      <c r="P35">
        <v>2.6470057675164946E-5</v>
      </c>
      <c r="Q35">
        <v>1.1727277560951753E-6</v>
      </c>
      <c r="R35">
        <v>2.0664069633598754E-7</v>
      </c>
      <c r="S35">
        <v>4.1328139267197509E-7</v>
      </c>
      <c r="T35">
        <v>0.24158086265206882</v>
      </c>
      <c r="U35">
        <v>1.842796230123637E-6</v>
      </c>
      <c r="V35">
        <v>3.685592460247274E-6</v>
      </c>
      <c r="W35">
        <v>0.23645312586187231</v>
      </c>
      <c r="X35">
        <v>2.7903328694398239E-6</v>
      </c>
      <c r="Y35">
        <v>5.5806657388796477E-6</v>
      </c>
      <c r="Z35">
        <v>4.130688214181918E-6</v>
      </c>
      <c r="AA35">
        <v>1.9023707285307082E-7</v>
      </c>
      <c r="AB35">
        <v>3.8047414570614164E-7</v>
      </c>
      <c r="AC35" s="2">
        <v>0.51266006279492871</v>
      </c>
      <c r="AD35">
        <v>3.4499265779109695E-6</v>
      </c>
      <c r="AE35">
        <v>6.899853155821939E-6</v>
      </c>
      <c r="AF35">
        <v>13</v>
      </c>
      <c r="AG35">
        <v>239</v>
      </c>
    </row>
    <row r="36" spans="1:33" x14ac:dyDescent="0.35">
      <c r="A36" t="s">
        <v>45</v>
      </c>
      <c r="B36">
        <v>3</v>
      </c>
      <c r="C36" s="4" t="s">
        <v>87</v>
      </c>
      <c r="D36" t="s">
        <v>37</v>
      </c>
      <c r="E36">
        <v>1.104741403707845E-6</v>
      </c>
      <c r="F36">
        <v>1.1070378648805186E-6</v>
      </c>
      <c r="G36">
        <v>2.2140757297610371E-6</v>
      </c>
      <c r="H36">
        <v>0.51267806145850559</v>
      </c>
      <c r="I36">
        <v>3.4363374932424471E-6</v>
      </c>
      <c r="J36">
        <v>6.8726749864848941E-6</v>
      </c>
      <c r="K36">
        <v>0.34840627375959871</v>
      </c>
      <c r="L36">
        <v>2.3471695254392565E-6</v>
      </c>
      <c r="M36">
        <v>3.3469922798876342E-5</v>
      </c>
      <c r="N36">
        <v>0.72013469645040207</v>
      </c>
      <c r="O36">
        <v>1.6734961399438171E-5</v>
      </c>
      <c r="P36">
        <v>3.3469922798876342E-5</v>
      </c>
      <c r="Q36">
        <v>4.0819159160640293E-6</v>
      </c>
      <c r="R36">
        <v>1.1040859500722411E-6</v>
      </c>
      <c r="S36">
        <v>2.2081719001444822E-6</v>
      </c>
      <c r="T36">
        <v>0.24156720558779579</v>
      </c>
      <c r="U36">
        <v>2.2879199269919584E-6</v>
      </c>
      <c r="V36">
        <v>4.5758398539839168E-6</v>
      </c>
      <c r="W36">
        <v>0.23644358015790487</v>
      </c>
      <c r="X36">
        <v>2.6597891594680671E-6</v>
      </c>
      <c r="Y36">
        <v>5.3195783189361342E-6</v>
      </c>
      <c r="Z36">
        <v>1.1047384120957497E-6</v>
      </c>
      <c r="AA36">
        <v>1.107039103179664E-6</v>
      </c>
      <c r="AB36">
        <v>2.2140782063593279E-6</v>
      </c>
      <c r="AC36" s="2">
        <v>0.51268054785218276</v>
      </c>
      <c r="AD36">
        <v>3.5310108547119409E-6</v>
      </c>
      <c r="AE36">
        <v>7.0620217094238817E-6</v>
      </c>
      <c r="AF36">
        <v>14</v>
      </c>
      <c r="AG36">
        <v>211</v>
      </c>
    </row>
    <row r="37" spans="1:33" x14ac:dyDescent="0.35">
      <c r="A37" t="s">
        <v>46</v>
      </c>
      <c r="B37">
        <v>3</v>
      </c>
      <c r="C37" s="4" t="s">
        <v>87</v>
      </c>
      <c r="D37" t="s">
        <v>37</v>
      </c>
      <c r="E37">
        <v>2.7055339451030449E-6</v>
      </c>
      <c r="F37">
        <v>3.412616198322505E-7</v>
      </c>
      <c r="G37">
        <v>6.82523239664501E-7</v>
      </c>
      <c r="H37">
        <v>0.51268459166881664</v>
      </c>
      <c r="I37">
        <v>1.6616867804515569E-6</v>
      </c>
      <c r="J37">
        <v>3.3233735609031138E-6</v>
      </c>
      <c r="K37">
        <v>0.34839809179693493</v>
      </c>
      <c r="L37">
        <v>1.1438152690558313E-6</v>
      </c>
      <c r="M37">
        <v>1.3676588779969931E-5</v>
      </c>
      <c r="N37">
        <v>0.72067218239640252</v>
      </c>
      <c r="O37">
        <v>6.8382943899849656E-6</v>
      </c>
      <c r="P37">
        <v>1.3676588779969931E-5</v>
      </c>
      <c r="Q37">
        <v>3.6172289713718441E-6</v>
      </c>
      <c r="R37">
        <v>4.1007039409333511E-7</v>
      </c>
      <c r="S37">
        <v>8.2014078818667022E-7</v>
      </c>
      <c r="T37">
        <v>0.24157426576028426</v>
      </c>
      <c r="U37">
        <v>1.3500142217256313E-6</v>
      </c>
      <c r="V37">
        <v>2.7000284434512627E-6</v>
      </c>
      <c r="W37">
        <v>0.23644535230808003</v>
      </c>
      <c r="X37">
        <v>1.6442921478840371E-6</v>
      </c>
      <c r="Y37">
        <v>3.2885842957680743E-6</v>
      </c>
      <c r="Z37">
        <v>2.7055365573628123E-6</v>
      </c>
      <c r="AA37">
        <v>3.4126184083677816E-7</v>
      </c>
      <c r="AB37">
        <v>6.8252368167355632E-7</v>
      </c>
      <c r="AC37" s="2">
        <v>0.51268549863017521</v>
      </c>
      <c r="AD37">
        <v>1.6733828054487194E-6</v>
      </c>
      <c r="AE37">
        <v>3.3467656108974389E-6</v>
      </c>
      <c r="AF37">
        <v>7</v>
      </c>
      <c r="AG37">
        <v>172</v>
      </c>
    </row>
    <row r="38" spans="1:33" x14ac:dyDescent="0.35">
      <c r="A38" t="s">
        <v>47</v>
      </c>
      <c r="B38">
        <v>3</v>
      </c>
      <c r="C38" s="4" t="s">
        <v>87</v>
      </c>
      <c r="D38" t="s">
        <v>37</v>
      </c>
      <c r="E38">
        <v>-2.0451552266979931E-5</v>
      </c>
      <c r="F38">
        <v>1.1852857022605595E-6</v>
      </c>
      <c r="G38">
        <v>2.3705714045211191E-6</v>
      </c>
      <c r="H38">
        <v>0.51271284997997846</v>
      </c>
      <c r="I38">
        <v>3.5286101849890898E-6</v>
      </c>
      <c r="J38">
        <v>7.0572203699781795E-6</v>
      </c>
      <c r="K38">
        <v>0.34838187717448715</v>
      </c>
      <c r="L38">
        <v>2.3047866812215743E-6</v>
      </c>
      <c r="M38">
        <v>2.8727390441117542E-5</v>
      </c>
      <c r="N38">
        <v>0.71985938438755714</v>
      </c>
      <c r="O38">
        <v>1.4363695220558771E-5</v>
      </c>
      <c r="P38">
        <v>2.8727390441117542E-5</v>
      </c>
      <c r="Q38">
        <v>-1.1056187888168191E-5</v>
      </c>
      <c r="R38">
        <v>1.3575736307017285E-6</v>
      </c>
      <c r="S38">
        <v>2.7151472614034569E-6</v>
      </c>
      <c r="T38">
        <v>0.24156916894323621</v>
      </c>
      <c r="U38">
        <v>2.857552915666429E-6</v>
      </c>
      <c r="V38">
        <v>5.7151058313328579E-6</v>
      </c>
      <c r="W38">
        <v>0.23643622373619383</v>
      </c>
      <c r="X38">
        <v>3.725150435663158E-6</v>
      </c>
      <c r="Y38">
        <v>7.450300871326316E-6</v>
      </c>
      <c r="Z38">
        <v>-2.0451500492920228E-5</v>
      </c>
      <c r="AA38">
        <v>1.1852832823287401E-6</v>
      </c>
      <c r="AB38">
        <v>2.3705665646574802E-6</v>
      </c>
      <c r="AC38" s="2">
        <v>0.51271208711531591</v>
      </c>
      <c r="AD38">
        <v>3.5057260391481137E-6</v>
      </c>
      <c r="AE38">
        <v>7.0114520782962275E-6</v>
      </c>
      <c r="AF38">
        <v>14</v>
      </c>
      <c r="AG38">
        <v>163</v>
      </c>
    </row>
    <row r="39" spans="1:33" x14ac:dyDescent="0.35">
      <c r="A39" t="s">
        <v>48</v>
      </c>
      <c r="B39">
        <v>3</v>
      </c>
      <c r="C39" s="4" t="s">
        <v>87</v>
      </c>
      <c r="D39" t="s">
        <v>37</v>
      </c>
      <c r="E39">
        <v>-2.1904642509729827E-6</v>
      </c>
      <c r="F39">
        <v>1.4425228546637162E-6</v>
      </c>
      <c r="G39">
        <v>2.8850457093274325E-6</v>
      </c>
      <c r="H39">
        <v>0.51267981677345609</v>
      </c>
      <c r="I39">
        <v>4.2323115228855647E-6</v>
      </c>
      <c r="J39">
        <v>8.4646230457711293E-6</v>
      </c>
      <c r="K39">
        <v>0.34840815335383352</v>
      </c>
      <c r="L39">
        <v>2.6415084980162174E-6</v>
      </c>
      <c r="M39">
        <v>4.2042773247918571E-5</v>
      </c>
      <c r="N39">
        <v>0.72007095279228683</v>
      </c>
      <c r="O39">
        <v>2.1021386623959285E-5</v>
      </c>
      <c r="P39">
        <v>4.2042773247918571E-5</v>
      </c>
      <c r="Q39">
        <v>-1.177596332090761E-5</v>
      </c>
      <c r="R39">
        <v>1.6272268759090904E-6</v>
      </c>
      <c r="S39">
        <v>3.2544537518181809E-6</v>
      </c>
      <c r="T39">
        <v>0.24158266318788182</v>
      </c>
      <c r="U39">
        <v>3.0276156602254371E-6</v>
      </c>
      <c r="V39">
        <v>6.0552313204508741E-6</v>
      </c>
      <c r="W39">
        <v>0.236459449490209</v>
      </c>
      <c r="X39">
        <v>3.8433697203902456E-6</v>
      </c>
      <c r="Y39">
        <v>7.6867394407804913E-6</v>
      </c>
      <c r="Z39">
        <v>-2.190473241157506E-6</v>
      </c>
      <c r="AA39">
        <v>1.4425203175117619E-6</v>
      </c>
      <c r="AB39">
        <v>2.8850406350235238E-6</v>
      </c>
      <c r="AC39" s="2">
        <v>0.51267957680886389</v>
      </c>
      <c r="AD39">
        <v>4.1619809687320606E-6</v>
      </c>
      <c r="AE39">
        <v>8.3239619374641213E-6</v>
      </c>
      <c r="AF39">
        <v>16</v>
      </c>
      <c r="AG39">
        <v>149</v>
      </c>
    </row>
    <row r="40" spans="1:33" x14ac:dyDescent="0.35">
      <c r="A40" t="s">
        <v>49</v>
      </c>
      <c r="B40">
        <v>3</v>
      </c>
      <c r="C40" s="4" t="s">
        <v>87</v>
      </c>
      <c r="D40" t="s">
        <v>37</v>
      </c>
      <c r="E40">
        <v>1.7530350936098907E-7</v>
      </c>
      <c r="F40">
        <v>3.0478904538964415E-7</v>
      </c>
      <c r="G40">
        <v>6.095780907792883E-7</v>
      </c>
      <c r="H40">
        <v>0.51272617407387522</v>
      </c>
      <c r="I40">
        <v>1.7974336187230762E-6</v>
      </c>
      <c r="J40">
        <v>3.5948672374461523E-6</v>
      </c>
      <c r="K40">
        <v>0.34840843551510048</v>
      </c>
      <c r="L40">
        <v>9.9171964647245875E-7</v>
      </c>
      <c r="M40">
        <v>9.2805399500173123E-6</v>
      </c>
      <c r="N40">
        <v>0.72027336595967928</v>
      </c>
      <c r="O40">
        <v>4.6402699750086561E-6</v>
      </c>
      <c r="P40">
        <v>9.2805399500173123E-6</v>
      </c>
      <c r="Q40">
        <v>1.4520871082145688E-6</v>
      </c>
      <c r="R40">
        <v>3.5458368119291414E-7</v>
      </c>
      <c r="S40">
        <v>7.0916736238582827E-7</v>
      </c>
      <c r="T40">
        <v>0.24157964606557508</v>
      </c>
      <c r="U40">
        <v>1.2456841913941748E-6</v>
      </c>
      <c r="V40">
        <v>2.4913683827883495E-6</v>
      </c>
      <c r="W40">
        <v>0.23645662154740396</v>
      </c>
      <c r="X40">
        <v>1.6351931101985141E-6</v>
      </c>
      <c r="Y40">
        <v>3.2703862203970281E-6</v>
      </c>
      <c r="Z40">
        <v>1.7530347840579785E-7</v>
      </c>
      <c r="AA40">
        <v>3.0478909648393694E-7</v>
      </c>
      <c r="AB40">
        <v>6.0957819296787389E-7</v>
      </c>
      <c r="AC40" s="2">
        <v>0.51272630934752006</v>
      </c>
      <c r="AD40">
        <v>1.8039808249249398E-6</v>
      </c>
      <c r="AE40">
        <v>3.6079616498498795E-6</v>
      </c>
      <c r="AF40">
        <v>7</v>
      </c>
      <c r="AG40">
        <v>165</v>
      </c>
    </row>
    <row r="41" spans="1:33" x14ac:dyDescent="0.35">
      <c r="A41" t="s">
        <v>50</v>
      </c>
      <c r="B41">
        <v>3</v>
      </c>
      <c r="C41" s="4" t="s">
        <v>87</v>
      </c>
      <c r="D41" t="s">
        <v>37</v>
      </c>
      <c r="E41">
        <v>-1.3443097517114899E-4</v>
      </c>
      <c r="F41">
        <v>2.1153895909463748E-5</v>
      </c>
      <c r="G41">
        <v>4.2307791818927497E-5</v>
      </c>
      <c r="H41">
        <v>0.51247145963664653</v>
      </c>
      <c r="I41">
        <v>3.3621639643409022E-5</v>
      </c>
      <c r="J41">
        <v>6.7243279286818044E-5</v>
      </c>
      <c r="K41">
        <v>0.34796608073645302</v>
      </c>
      <c r="L41">
        <v>2.5479143514808623E-5</v>
      </c>
      <c r="M41">
        <v>5.8589361011830548E-5</v>
      </c>
      <c r="N41">
        <v>0.7200145318458312</v>
      </c>
      <c r="O41">
        <v>2.9294680505915274E-5</v>
      </c>
      <c r="P41">
        <v>5.8589361011830548E-5</v>
      </c>
      <c r="Q41">
        <v>1.8048905137394463E-3</v>
      </c>
      <c r="R41">
        <v>2.587254694855633E-5</v>
      </c>
      <c r="S41">
        <v>5.174509389711266E-5</v>
      </c>
      <c r="T41">
        <v>0.24200893485269631</v>
      </c>
      <c r="U41">
        <v>2.6582167821978852E-5</v>
      </c>
      <c r="V41">
        <v>5.3164335643957704E-5</v>
      </c>
      <c r="W41">
        <v>0.23647932824441231</v>
      </c>
      <c r="X41">
        <v>3.5342483707368588E-5</v>
      </c>
      <c r="Y41">
        <v>7.0684967414737175E-5</v>
      </c>
      <c r="Z41">
        <v>-1.3447872359853921E-4</v>
      </c>
      <c r="AA41">
        <v>2.1161663201504266E-5</v>
      </c>
      <c r="AB41">
        <v>4.2323326403008532E-5</v>
      </c>
      <c r="AC41" s="2">
        <v>0.51268190776925449</v>
      </c>
      <c r="AD41">
        <v>3.4534708113480936E-5</v>
      </c>
      <c r="AE41">
        <v>6.9069416226961872E-5</v>
      </c>
      <c r="AF41">
        <v>135</v>
      </c>
      <c r="AG41">
        <v>166</v>
      </c>
    </row>
    <row r="42" spans="1:33" x14ac:dyDescent="0.35">
      <c r="A42" t="s">
        <v>51</v>
      </c>
      <c r="B42">
        <v>3</v>
      </c>
      <c r="C42" s="4" t="s">
        <v>87</v>
      </c>
      <c r="D42" t="s">
        <v>37</v>
      </c>
      <c r="E42">
        <v>8.2111446498031792E-6</v>
      </c>
      <c r="F42">
        <v>1.0649392561011045E-6</v>
      </c>
      <c r="G42">
        <v>2.1298785122022089E-6</v>
      </c>
      <c r="H42">
        <v>0.5127035653710531</v>
      </c>
      <c r="I42">
        <v>3.1349943600041957E-6</v>
      </c>
      <c r="J42">
        <v>6.2699887200083914E-6</v>
      </c>
      <c r="K42">
        <v>0.34841340717439045</v>
      </c>
      <c r="L42">
        <v>2.2055528436482121E-6</v>
      </c>
      <c r="M42">
        <v>1.4287834140605879E-5</v>
      </c>
      <c r="N42">
        <v>0.71949656166514142</v>
      </c>
      <c r="O42">
        <v>7.1439170703029394E-6</v>
      </c>
      <c r="P42">
        <v>1.4287834140605879E-5</v>
      </c>
      <c r="Q42">
        <v>8.3179546285833363E-6</v>
      </c>
      <c r="R42">
        <v>1.1589932480564796E-6</v>
      </c>
      <c r="S42">
        <v>2.3179864961129593E-6</v>
      </c>
      <c r="T42">
        <v>0.24156023496057641</v>
      </c>
      <c r="U42">
        <v>2.6853490287682376E-6</v>
      </c>
      <c r="V42">
        <v>5.3706980575364752E-6</v>
      </c>
      <c r="W42">
        <v>0.23643137443510237</v>
      </c>
      <c r="X42">
        <v>3.3422001542302569E-6</v>
      </c>
      <c r="Y42">
        <v>6.6844003084605138E-6</v>
      </c>
      <c r="Z42">
        <v>8.2111609450214125E-6</v>
      </c>
      <c r="AA42">
        <v>1.0649413284822391E-6</v>
      </c>
      <c r="AB42">
        <v>2.1298826569644782E-6</v>
      </c>
      <c r="AC42" s="2">
        <v>0.51270273275010403</v>
      </c>
      <c r="AD42">
        <v>3.1038265310812695E-6</v>
      </c>
      <c r="AE42">
        <v>6.2076530621625389E-6</v>
      </c>
      <c r="AF42">
        <v>12</v>
      </c>
      <c r="AG42">
        <v>117</v>
      </c>
    </row>
    <row r="43" spans="1:33" x14ac:dyDescent="0.35">
      <c r="A43" t="s">
        <v>52</v>
      </c>
      <c r="B43">
        <v>3</v>
      </c>
      <c r="C43" s="4" t="s">
        <v>87</v>
      </c>
      <c r="D43" t="s">
        <v>38</v>
      </c>
      <c r="E43">
        <v>6.7256963912350321E-6</v>
      </c>
      <c r="F43">
        <v>1.527828771462561E-7</v>
      </c>
      <c r="G43">
        <v>3.0556575429251219E-7</v>
      </c>
      <c r="H43">
        <v>0.51277078666712794</v>
      </c>
      <c r="I43">
        <v>1.7830105036768511E-6</v>
      </c>
      <c r="J43">
        <v>3.5660210073537022E-6</v>
      </c>
      <c r="K43">
        <v>0.3484020283848655</v>
      </c>
      <c r="L43">
        <v>7.1936238562581237E-7</v>
      </c>
      <c r="M43">
        <v>4.0430874053456204E-5</v>
      </c>
      <c r="N43">
        <v>0.722307541088276</v>
      </c>
      <c r="O43">
        <v>2.0215437026728102E-5</v>
      </c>
      <c r="P43">
        <v>4.0430874053456204E-5</v>
      </c>
      <c r="Q43">
        <v>1.8192682172611558E-6</v>
      </c>
      <c r="R43">
        <v>1.6557585822960966E-7</v>
      </c>
      <c r="S43">
        <v>3.3115171645921931E-7</v>
      </c>
      <c r="T43">
        <v>0.241582669937978</v>
      </c>
      <c r="U43">
        <v>1.0328330059940352E-6</v>
      </c>
      <c r="V43">
        <v>2.0656660119880703E-6</v>
      </c>
      <c r="W43">
        <v>0.23645674263429409</v>
      </c>
      <c r="X43">
        <v>1.5608731877953438E-6</v>
      </c>
      <c r="Y43">
        <v>3.1217463755906876E-6</v>
      </c>
      <c r="Z43">
        <v>6.7256989436058478E-6</v>
      </c>
      <c r="AA43">
        <v>1.5278295537423834E-7</v>
      </c>
      <c r="AB43">
        <v>3.0556591074847668E-7</v>
      </c>
      <c r="AC43" s="2">
        <v>0.51277098202001237</v>
      </c>
      <c r="AD43">
        <v>1.7840636912772641E-6</v>
      </c>
      <c r="AE43">
        <v>3.5681273825545281E-6</v>
      </c>
      <c r="AF43">
        <v>7</v>
      </c>
      <c r="AG43">
        <v>231</v>
      </c>
    </row>
    <row r="44" spans="1:33" x14ac:dyDescent="0.35">
      <c r="A44" t="s">
        <v>53</v>
      </c>
      <c r="B44">
        <v>3</v>
      </c>
      <c r="C44" s="4" t="s">
        <v>87</v>
      </c>
      <c r="D44" t="s">
        <v>38</v>
      </c>
      <c r="E44">
        <v>-1.4913964126918467E-6</v>
      </c>
      <c r="F44">
        <v>8.9054995434687983E-7</v>
      </c>
      <c r="G44">
        <v>1.7810999086937597E-6</v>
      </c>
      <c r="H44">
        <v>0.51281284134802174</v>
      </c>
      <c r="I44">
        <v>3.1615662923327798E-6</v>
      </c>
      <c r="J44">
        <v>6.3231325846655596E-6</v>
      </c>
      <c r="K44">
        <v>0.34840897509535718</v>
      </c>
      <c r="L44">
        <v>1.9229763355172067E-6</v>
      </c>
      <c r="M44">
        <v>3.3498159529829359E-5</v>
      </c>
      <c r="N44">
        <v>0.72075303297071591</v>
      </c>
      <c r="O44">
        <v>1.674907976491468E-5</v>
      </c>
      <c r="P44">
        <v>3.3498159529829359E-5</v>
      </c>
      <c r="Q44">
        <v>4.9672771795152588E-6</v>
      </c>
      <c r="R44">
        <v>9.3071522547850204E-7</v>
      </c>
      <c r="S44">
        <v>1.8614304509570041E-6</v>
      </c>
      <c r="T44">
        <v>0.24157852807705071</v>
      </c>
      <c r="U44">
        <v>2.4557563568811641E-6</v>
      </c>
      <c r="V44">
        <v>4.9115127137623281E-6</v>
      </c>
      <c r="W44">
        <v>0.23644929771661136</v>
      </c>
      <c r="X44">
        <v>2.8792550962807781E-6</v>
      </c>
      <c r="Y44">
        <v>5.7585101925615563E-6</v>
      </c>
      <c r="Z44">
        <v>-1.491395919416935E-6</v>
      </c>
      <c r="AA44">
        <v>8.9055078911503395E-7</v>
      </c>
      <c r="AB44">
        <v>1.7811015782300679E-6</v>
      </c>
      <c r="AC44" s="2">
        <v>0.51281434911714452</v>
      </c>
      <c r="AD44">
        <v>3.1624045912092466E-6</v>
      </c>
      <c r="AE44">
        <v>6.3248091824184932E-6</v>
      </c>
      <c r="AF44">
        <v>12</v>
      </c>
      <c r="AG44">
        <v>172</v>
      </c>
    </row>
    <row r="45" spans="1:33" x14ac:dyDescent="0.35">
      <c r="A45" t="s">
        <v>54</v>
      </c>
      <c r="B45">
        <v>3</v>
      </c>
      <c r="C45" s="4" t="s">
        <v>87</v>
      </c>
      <c r="D45" t="s">
        <v>38</v>
      </c>
      <c r="E45">
        <v>3.9986431803096371E-5</v>
      </c>
      <c r="F45">
        <v>4.7392354014197652E-6</v>
      </c>
      <c r="G45">
        <v>9.4784708028395305E-6</v>
      </c>
      <c r="H45">
        <v>0.51283924550697002</v>
      </c>
      <c r="I45">
        <v>7.2796608523819651E-6</v>
      </c>
      <c r="J45">
        <v>1.455932170476393E-5</v>
      </c>
      <c r="K45">
        <v>0.34835873717916327</v>
      </c>
      <c r="L45">
        <v>6.2427117261769663E-6</v>
      </c>
      <c r="M45">
        <v>1.5179789645888626E-5</v>
      </c>
      <c r="N45">
        <v>0.71926756933670377</v>
      </c>
      <c r="O45">
        <v>7.589894822944313E-6</v>
      </c>
      <c r="P45">
        <v>1.5179789645888626E-5</v>
      </c>
      <c r="Q45">
        <v>5.213905014886497E-5</v>
      </c>
      <c r="R45">
        <v>4.4197663680371657E-6</v>
      </c>
      <c r="S45">
        <v>8.8395327360743314E-6</v>
      </c>
      <c r="T45">
        <v>0.2415763183869237</v>
      </c>
      <c r="U45">
        <v>6.8976160039595845E-6</v>
      </c>
      <c r="V45">
        <v>1.3795232007919169E-5</v>
      </c>
      <c r="W45">
        <v>0.23644449404037263</v>
      </c>
      <c r="X45">
        <v>8.6209924592963607E-6</v>
      </c>
      <c r="Y45">
        <v>1.7241984918592721E-5</v>
      </c>
      <c r="Z45">
        <v>3.9986709310782642E-5</v>
      </c>
      <c r="AA45">
        <v>4.7392609554479453E-6</v>
      </c>
      <c r="AB45">
        <v>9.4785219108958907E-6</v>
      </c>
      <c r="AC45" s="2">
        <v>0.51284932938024475</v>
      </c>
      <c r="AD45">
        <v>7.2744051042274699E-6</v>
      </c>
      <c r="AE45">
        <v>1.454881020845494E-5</v>
      </c>
      <c r="AF45">
        <v>28</v>
      </c>
      <c r="AG45">
        <v>167</v>
      </c>
    </row>
    <row r="46" spans="1:33" x14ac:dyDescent="0.35">
      <c r="A46" t="s">
        <v>55</v>
      </c>
      <c r="B46">
        <v>3</v>
      </c>
      <c r="C46" s="4" t="s">
        <v>87</v>
      </c>
      <c r="D46" t="s">
        <v>38</v>
      </c>
      <c r="E46">
        <v>-5.4327927483582947E-5</v>
      </c>
      <c r="F46">
        <v>4.6722099381997636E-6</v>
      </c>
      <c r="G46">
        <v>9.3444198763995272E-6</v>
      </c>
      <c r="H46">
        <v>0.51274357391074599</v>
      </c>
      <c r="I46">
        <v>9.5098312415070213E-6</v>
      </c>
      <c r="J46">
        <v>1.9019662483014043E-5</v>
      </c>
      <c r="K46">
        <v>0.34843648054941784</v>
      </c>
      <c r="L46">
        <v>7.1778637579593021E-6</v>
      </c>
      <c r="M46">
        <v>2.4056163797562141E-5</v>
      </c>
      <c r="N46">
        <v>0.7206561176743066</v>
      </c>
      <c r="O46">
        <v>1.2028081898781071E-5</v>
      </c>
      <c r="P46">
        <v>2.4056163797562141E-5</v>
      </c>
      <c r="Q46">
        <v>4.239326474029319E-5</v>
      </c>
      <c r="R46">
        <v>5.2686898430790296E-6</v>
      </c>
      <c r="S46">
        <v>1.0537379686158059E-5</v>
      </c>
      <c r="T46">
        <v>0.24160757127034369</v>
      </c>
      <c r="U46">
        <v>7.6091262530663489E-6</v>
      </c>
      <c r="V46">
        <v>1.5218252506132698E-5</v>
      </c>
      <c r="W46">
        <v>0.23640229915846217</v>
      </c>
      <c r="X46">
        <v>1.0184313107490979E-5</v>
      </c>
      <c r="Y46">
        <v>2.0368626214981957E-5</v>
      </c>
      <c r="Z46">
        <v>-5.4329060623154447E-5</v>
      </c>
      <c r="AA46">
        <v>4.6723324664089051E-6</v>
      </c>
      <c r="AB46">
        <v>9.3446649328178102E-6</v>
      </c>
      <c r="AC46" s="2">
        <v>0.51275302348362206</v>
      </c>
      <c r="AD46">
        <v>9.8911788417456313E-6</v>
      </c>
      <c r="AE46">
        <v>1.9782357683491263E-5</v>
      </c>
      <c r="AF46">
        <v>39</v>
      </c>
      <c r="AG46">
        <v>181</v>
      </c>
    </row>
    <row r="47" spans="1:33" x14ac:dyDescent="0.35">
      <c r="A47" t="s">
        <v>56</v>
      </c>
      <c r="B47">
        <v>3</v>
      </c>
      <c r="C47" s="4" t="s">
        <v>87</v>
      </c>
      <c r="D47" t="s">
        <v>38</v>
      </c>
      <c r="E47">
        <v>8.6505819755913128E-7</v>
      </c>
      <c r="F47">
        <v>1.0962789711015011E-7</v>
      </c>
      <c r="G47">
        <v>2.1925579422030023E-7</v>
      </c>
      <c r="H47">
        <v>0.51272203697102448</v>
      </c>
      <c r="I47">
        <v>1.2297612043655194E-6</v>
      </c>
      <c r="J47">
        <v>2.4595224087310389E-6</v>
      </c>
      <c r="K47">
        <v>0.34840177593660443</v>
      </c>
      <c r="L47">
        <v>6.3245196730652854E-7</v>
      </c>
      <c r="M47">
        <v>5.2123778161173575E-5</v>
      </c>
      <c r="N47">
        <v>0.72199140862044464</v>
      </c>
      <c r="O47">
        <v>2.6061889080586788E-5</v>
      </c>
      <c r="P47">
        <v>5.2123778161173575E-5</v>
      </c>
      <c r="Q47">
        <v>3.0318569500529311E-6</v>
      </c>
      <c r="R47">
        <v>1.1989288965424845E-7</v>
      </c>
      <c r="S47">
        <v>2.3978577930849691E-7</v>
      </c>
      <c r="T47">
        <v>0.24158369434292054</v>
      </c>
      <c r="U47">
        <v>6.4255416418043449E-7</v>
      </c>
      <c r="V47">
        <v>1.285108328360869E-6</v>
      </c>
      <c r="W47">
        <v>0.23645938711853259</v>
      </c>
      <c r="X47">
        <v>9.8203070765055474E-7</v>
      </c>
      <c r="Y47">
        <v>1.9640614153011095E-6</v>
      </c>
      <c r="Z47">
        <v>8.6505870764650755E-7</v>
      </c>
      <c r="AA47">
        <v>1.0962796964215672E-7</v>
      </c>
      <c r="AB47">
        <v>2.1925593928431344E-7</v>
      </c>
      <c r="AC47" s="2">
        <v>0.51272236658202019</v>
      </c>
      <c r="AD47">
        <v>1.2281310057508473E-6</v>
      </c>
      <c r="AE47">
        <v>2.4562620115016947E-6</v>
      </c>
      <c r="AF47">
        <v>5</v>
      </c>
      <c r="AG47">
        <v>168</v>
      </c>
    </row>
    <row r="48" spans="1:33" x14ac:dyDescent="0.35">
      <c r="A48" t="s">
        <v>57</v>
      </c>
      <c r="B48">
        <v>3</v>
      </c>
      <c r="C48" s="4" t="s">
        <v>87</v>
      </c>
      <c r="D48" t="s">
        <v>38</v>
      </c>
      <c r="E48">
        <v>1.2229864640890452E-6</v>
      </c>
      <c r="F48">
        <v>2.633841780451012E-7</v>
      </c>
      <c r="G48">
        <v>5.2676835609020241E-7</v>
      </c>
      <c r="H48">
        <v>0.51276412532653559</v>
      </c>
      <c r="I48">
        <v>2.2433162886655811E-6</v>
      </c>
      <c r="J48">
        <v>4.4866325773311622E-6</v>
      </c>
      <c r="K48">
        <v>0.34840336132370131</v>
      </c>
      <c r="L48">
        <v>1.1289273603695982E-6</v>
      </c>
      <c r="M48">
        <v>6.0102240185651616E-5</v>
      </c>
      <c r="N48">
        <v>0.72065014981594588</v>
      </c>
      <c r="O48">
        <v>3.0051120092825808E-5</v>
      </c>
      <c r="P48">
        <v>6.0102240185651616E-5</v>
      </c>
      <c r="Q48">
        <v>4.7185760920547389E-7</v>
      </c>
      <c r="R48">
        <v>2.6326284918083524E-7</v>
      </c>
      <c r="S48">
        <v>5.2652569836167047E-7</v>
      </c>
      <c r="T48">
        <v>0.24157517720398658</v>
      </c>
      <c r="U48">
        <v>1.1431493451016317E-6</v>
      </c>
      <c r="V48">
        <v>2.2862986902032635E-6</v>
      </c>
      <c r="W48">
        <v>0.23644250677837633</v>
      </c>
      <c r="X48">
        <v>1.2222115379098624E-6</v>
      </c>
      <c r="Y48">
        <v>2.4444230758197248E-6</v>
      </c>
      <c r="Z48">
        <v>1.2229866045454923E-6</v>
      </c>
      <c r="AA48">
        <v>2.6338417363529723E-7</v>
      </c>
      <c r="AB48">
        <v>5.2676834727059445E-7</v>
      </c>
      <c r="AC48" s="2">
        <v>0.51276377136395768</v>
      </c>
      <c r="AD48">
        <v>2.27055368860105E-6</v>
      </c>
      <c r="AE48">
        <v>4.5411073772020999E-6</v>
      </c>
      <c r="AF48">
        <v>9</v>
      </c>
      <c r="AG48">
        <v>238</v>
      </c>
    </row>
    <row r="49" spans="1:33" x14ac:dyDescent="0.35">
      <c r="A49" t="s">
        <v>34</v>
      </c>
      <c r="B49">
        <v>3</v>
      </c>
      <c r="C49" s="4" t="s">
        <v>87</v>
      </c>
      <c r="D49" t="s">
        <v>39</v>
      </c>
      <c r="E49">
        <v>6.8163925509808675E-6</v>
      </c>
      <c r="F49">
        <v>4.3692101307167158E-7</v>
      </c>
      <c r="G49">
        <v>8.7384202614334316E-7</v>
      </c>
      <c r="H49">
        <v>0.51277181389093718</v>
      </c>
      <c r="I49">
        <v>2.4102832698302365E-6</v>
      </c>
      <c r="J49">
        <v>4.820566539660473E-6</v>
      </c>
      <c r="K49">
        <v>0.34840017287907354</v>
      </c>
      <c r="L49">
        <v>1.4924928632437074E-6</v>
      </c>
      <c r="M49">
        <v>8.5911342039629799E-5</v>
      </c>
      <c r="N49">
        <v>0.72258271560026766</v>
      </c>
      <c r="O49">
        <v>4.2955671019814899E-5</v>
      </c>
      <c r="P49">
        <v>8.5911342039629799E-5</v>
      </c>
      <c r="Q49">
        <v>8.1097628814658435E-7</v>
      </c>
      <c r="R49">
        <v>4.9385917160564811E-7</v>
      </c>
      <c r="S49">
        <v>9.8771834321129621E-7</v>
      </c>
      <c r="T49">
        <v>0.24158115239582809</v>
      </c>
      <c r="U49">
        <v>1.418350514082078E-6</v>
      </c>
      <c r="V49">
        <v>2.8367010281641561E-6</v>
      </c>
      <c r="W49">
        <v>0.23644934661044628</v>
      </c>
      <c r="X49">
        <v>1.6904103404078533E-6</v>
      </c>
      <c r="Y49">
        <v>3.3808206808157066E-6</v>
      </c>
      <c r="Z49">
        <v>6.8163941263750879E-6</v>
      </c>
      <c r="AA49">
        <v>4.3692105310541651E-7</v>
      </c>
      <c r="AB49">
        <v>8.7384210621083302E-7</v>
      </c>
      <c r="AC49" s="2">
        <v>0.51277155886487125</v>
      </c>
      <c r="AD49">
        <v>2.422937935219901E-6</v>
      </c>
      <c r="AE49">
        <v>4.8458758704398019E-6</v>
      </c>
      <c r="AF49">
        <v>9</v>
      </c>
      <c r="AG49">
        <v>228</v>
      </c>
    </row>
    <row r="50" spans="1:33" x14ac:dyDescent="0.35">
      <c r="A50" t="s">
        <v>58</v>
      </c>
      <c r="B50">
        <v>3</v>
      </c>
      <c r="C50" s="4" t="s">
        <v>87</v>
      </c>
      <c r="D50" t="s">
        <v>39</v>
      </c>
      <c r="E50">
        <v>8.7170508415715073E-6</v>
      </c>
      <c r="F50">
        <v>6.0298050826220604E-7</v>
      </c>
      <c r="G50">
        <v>1.2059610165244121E-6</v>
      </c>
      <c r="H50">
        <v>0.51274463900727041</v>
      </c>
      <c r="I50">
        <v>2.3987503747842653E-6</v>
      </c>
      <c r="J50">
        <v>4.7975007495685305E-6</v>
      </c>
      <c r="K50">
        <v>0.34840039437207998</v>
      </c>
      <c r="L50">
        <v>1.448663716741613E-6</v>
      </c>
      <c r="M50">
        <v>3.5395252042988452E-5</v>
      </c>
      <c r="N50">
        <v>0.7205673784064478</v>
      </c>
      <c r="O50">
        <v>1.7697626021494226E-5</v>
      </c>
      <c r="P50">
        <v>3.5395252042988452E-5</v>
      </c>
      <c r="Q50">
        <v>2.246026935330159E-5</v>
      </c>
      <c r="R50">
        <v>6.2783915549792027E-7</v>
      </c>
      <c r="S50">
        <v>1.2556783109958405E-6</v>
      </c>
      <c r="T50">
        <v>0.24157430113090775</v>
      </c>
      <c r="U50">
        <v>1.7358977731161935E-6</v>
      </c>
      <c r="V50">
        <v>3.471795546232387E-6</v>
      </c>
      <c r="W50">
        <v>0.23644370867643583</v>
      </c>
      <c r="X50">
        <v>2.2465358866893641E-6</v>
      </c>
      <c r="Y50">
        <v>4.4930717733787281E-6</v>
      </c>
      <c r="Z50">
        <v>8.7170893014931341E-6</v>
      </c>
      <c r="AA50">
        <v>6.0298309717563744E-7</v>
      </c>
      <c r="AB50">
        <v>1.2059661943512749E-6</v>
      </c>
      <c r="AC50" s="2">
        <v>0.51274743364941833</v>
      </c>
      <c r="AD50">
        <v>2.3987390065629587E-6</v>
      </c>
      <c r="AE50">
        <v>4.7974780131259174E-6</v>
      </c>
      <c r="AF50">
        <v>9</v>
      </c>
      <c r="AG50">
        <v>167</v>
      </c>
    </row>
    <row r="51" spans="1:33" x14ac:dyDescent="0.35">
      <c r="A51" t="s">
        <v>59</v>
      </c>
      <c r="B51">
        <v>3</v>
      </c>
      <c r="C51" s="4" t="s">
        <v>87</v>
      </c>
      <c r="D51" t="s">
        <v>39</v>
      </c>
      <c r="E51">
        <v>3.540013822026593E-6</v>
      </c>
      <c r="F51">
        <v>2.7844991617619357E-7</v>
      </c>
      <c r="G51">
        <v>5.5689983235238714E-7</v>
      </c>
      <c r="H51">
        <v>0.51267706898271792</v>
      </c>
      <c r="I51">
        <v>2.1215013634630478E-6</v>
      </c>
      <c r="J51">
        <v>4.2430027269260956E-6</v>
      </c>
      <c r="K51">
        <v>0.34840804636300671</v>
      </c>
      <c r="L51">
        <v>9.411755739766221E-7</v>
      </c>
      <c r="M51">
        <v>9.4001330457969633E-5</v>
      </c>
      <c r="N51">
        <v>0.7230468415086051</v>
      </c>
      <c r="O51">
        <v>4.7000665228984817E-5</v>
      </c>
      <c r="P51">
        <v>9.4001330457969633E-5</v>
      </c>
      <c r="Q51">
        <v>3.103637187226798E-7</v>
      </c>
      <c r="R51">
        <v>2.6492146097312139E-7</v>
      </c>
      <c r="S51">
        <v>5.2984292194624279E-7</v>
      </c>
      <c r="T51">
        <v>0.24158506994033349</v>
      </c>
      <c r="U51">
        <v>1.276452615253792E-6</v>
      </c>
      <c r="V51">
        <v>2.5529052305075839E-6</v>
      </c>
      <c r="W51">
        <v>0.23645707810698913</v>
      </c>
      <c r="X51">
        <v>1.7247320505236343E-6</v>
      </c>
      <c r="Y51">
        <v>3.4494641010472685E-6</v>
      </c>
      <c r="Z51">
        <v>3.540014018470962E-6</v>
      </c>
      <c r="AA51">
        <v>2.784499668419365E-7</v>
      </c>
      <c r="AB51">
        <v>5.56899933683873E-7</v>
      </c>
      <c r="AC51" s="2">
        <v>0.51267744062874632</v>
      </c>
      <c r="AD51">
        <v>2.1320992057781877E-6</v>
      </c>
      <c r="AE51">
        <v>4.2641984115563753E-6</v>
      </c>
      <c r="AF51">
        <v>8</v>
      </c>
      <c r="AG51">
        <v>165</v>
      </c>
    </row>
    <row r="52" spans="1:33" x14ac:dyDescent="0.35">
      <c r="A52" t="s">
        <v>60</v>
      </c>
      <c r="B52">
        <v>3</v>
      </c>
      <c r="C52" s="4" t="s">
        <v>87</v>
      </c>
      <c r="D52" t="s">
        <v>39</v>
      </c>
      <c r="E52">
        <v>2.2579822047607407E-7</v>
      </c>
      <c r="F52">
        <v>8.6934138240127398E-7</v>
      </c>
      <c r="G52">
        <v>1.738682764802548E-6</v>
      </c>
      <c r="H52">
        <v>0.51272379027162873</v>
      </c>
      <c r="I52">
        <v>3.256902659509255E-6</v>
      </c>
      <c r="J52">
        <v>6.5138053190185099E-6</v>
      </c>
      <c r="K52">
        <v>0.34840464635053398</v>
      </c>
      <c r="L52">
        <v>1.8637239439679244E-6</v>
      </c>
      <c r="M52">
        <v>2.5058744276681786E-5</v>
      </c>
      <c r="N52">
        <v>0.72007916974608444</v>
      </c>
      <c r="O52">
        <v>1.2529372138340893E-5</v>
      </c>
      <c r="P52">
        <v>2.5058744276681786E-5</v>
      </c>
      <c r="Q52">
        <v>-3.0230837477176718E-7</v>
      </c>
      <c r="R52">
        <v>1.0163143363550695E-6</v>
      </c>
      <c r="S52">
        <v>2.0326286727101389E-6</v>
      </c>
      <c r="T52">
        <v>0.24158562151555191</v>
      </c>
      <c r="U52">
        <v>2.5317952686617384E-6</v>
      </c>
      <c r="V52">
        <v>5.0635905373234768E-6</v>
      </c>
      <c r="W52">
        <v>0.23645148117589379</v>
      </c>
      <c r="X52">
        <v>3.0308982873735634E-6</v>
      </c>
      <c r="Y52">
        <v>6.0617965747471269E-6</v>
      </c>
      <c r="Z52">
        <v>2.2580113367516226E-7</v>
      </c>
      <c r="AA52">
        <v>8.6934092286096895E-7</v>
      </c>
      <c r="AB52">
        <v>1.7386818457219379E-6</v>
      </c>
      <c r="AC52" s="2">
        <v>0.51272465939188272</v>
      </c>
      <c r="AD52">
        <v>3.2579310484989055E-6</v>
      </c>
      <c r="AE52">
        <v>6.515862096997811E-6</v>
      </c>
      <c r="AF52">
        <v>13</v>
      </c>
      <c r="AG52">
        <v>175</v>
      </c>
    </row>
    <row r="53" spans="1:33" x14ac:dyDescent="0.35">
      <c r="A53" t="s">
        <v>61</v>
      </c>
      <c r="B53">
        <v>3</v>
      </c>
      <c r="C53" s="4" t="s">
        <v>87</v>
      </c>
      <c r="D53" t="s">
        <v>39</v>
      </c>
      <c r="E53">
        <v>-7.0262525150552532E-7</v>
      </c>
      <c r="F53">
        <v>2.1281037196164329E-7</v>
      </c>
      <c r="G53">
        <v>4.2562074392328658E-7</v>
      </c>
      <c r="H53">
        <v>0.51281801082834244</v>
      </c>
      <c r="I53">
        <v>4.3118513915448774E-6</v>
      </c>
      <c r="J53">
        <v>8.6237027830897547E-6</v>
      </c>
      <c r="K53">
        <v>0.34840849644662153</v>
      </c>
      <c r="L53">
        <v>2.7527242149653578E-6</v>
      </c>
      <c r="M53">
        <v>6.7292636758487699E-5</v>
      </c>
      <c r="N53">
        <v>0.7217492531317955</v>
      </c>
      <c r="O53">
        <v>3.364631837924385E-5</v>
      </c>
      <c r="P53">
        <v>6.7292636758487699E-5</v>
      </c>
      <c r="Q53">
        <v>5.234555629364726E-8</v>
      </c>
      <c r="R53">
        <v>2.1137129550724336E-7</v>
      </c>
      <c r="S53">
        <v>4.2274259101448671E-7</v>
      </c>
      <c r="T53">
        <v>0.24159293113347027</v>
      </c>
      <c r="U53">
        <v>3.7103150413277205E-6</v>
      </c>
      <c r="V53">
        <v>7.4206300826554411E-6</v>
      </c>
      <c r="W53">
        <v>0.23646474545667345</v>
      </c>
      <c r="X53">
        <v>4.7187622321879624E-6</v>
      </c>
      <c r="Y53">
        <v>9.4375244643759247E-6</v>
      </c>
      <c r="Z53">
        <v>-7.0262606394983622E-7</v>
      </c>
      <c r="AA53">
        <v>2.1281059773595829E-7</v>
      </c>
      <c r="AB53">
        <v>4.2562119547191659E-7</v>
      </c>
      <c r="AC53" s="2">
        <v>0.51281798289720115</v>
      </c>
      <c r="AD53">
        <v>4.3503317454830366E-6</v>
      </c>
      <c r="AE53">
        <v>8.7006634909660731E-6</v>
      </c>
      <c r="AF53">
        <v>17</v>
      </c>
      <c r="AG53">
        <v>42</v>
      </c>
    </row>
    <row r="54" spans="1:33" x14ac:dyDescent="0.35">
      <c r="A54" t="s">
        <v>62</v>
      </c>
      <c r="B54">
        <v>3</v>
      </c>
      <c r="C54" s="4" t="s">
        <v>87</v>
      </c>
      <c r="D54" t="s">
        <v>39</v>
      </c>
      <c r="E54">
        <v>-3.2455473971439151E-6</v>
      </c>
      <c r="F54">
        <v>4.4338712715459353E-7</v>
      </c>
      <c r="G54">
        <v>8.8677425430918706E-7</v>
      </c>
      <c r="H54">
        <v>0.51278874892629034</v>
      </c>
      <c r="I54">
        <v>2.1628737579406568E-6</v>
      </c>
      <c r="J54">
        <v>4.3257475158813137E-6</v>
      </c>
      <c r="K54">
        <v>0.34840236696796556</v>
      </c>
      <c r="L54">
        <v>1.2350349076019077E-6</v>
      </c>
      <c r="M54">
        <v>6.521440679263086E-5</v>
      </c>
      <c r="N54">
        <v>0.7217634074286714</v>
      </c>
      <c r="O54">
        <v>3.260720339631543E-5</v>
      </c>
      <c r="P54">
        <v>6.521440679263086E-5</v>
      </c>
      <c r="Q54">
        <v>2.1029379771657536E-6</v>
      </c>
      <c r="R54">
        <v>4.4051566746754459E-7</v>
      </c>
      <c r="S54">
        <v>8.8103133493508919E-7</v>
      </c>
      <c r="T54">
        <v>0.24158950481055008</v>
      </c>
      <c r="U54">
        <v>1.623182171007023E-6</v>
      </c>
      <c r="V54">
        <v>3.2463643420140459E-6</v>
      </c>
      <c r="W54">
        <v>0.23645222970998384</v>
      </c>
      <c r="X54">
        <v>2.3360925841648781E-6</v>
      </c>
      <c r="Y54">
        <v>4.6721851683297562E-6</v>
      </c>
      <c r="Z54">
        <v>-3.2455500514232739E-6</v>
      </c>
      <c r="AA54">
        <v>4.4338734989279948E-7</v>
      </c>
      <c r="AB54">
        <v>8.8677469978559896E-7</v>
      </c>
      <c r="AC54" s="2">
        <v>0.5127884358082031</v>
      </c>
      <c r="AD54">
        <v>2.1431157395167637E-6</v>
      </c>
      <c r="AE54">
        <v>4.2862314790335273E-6</v>
      </c>
      <c r="AF54">
        <v>8</v>
      </c>
      <c r="AG54">
        <v>170</v>
      </c>
    </row>
    <row r="55" spans="1:33" x14ac:dyDescent="0.35">
      <c r="A55" t="s">
        <v>63</v>
      </c>
      <c r="B55">
        <v>3</v>
      </c>
      <c r="C55" s="4" t="s">
        <v>87</v>
      </c>
      <c r="D55" t="s">
        <v>39</v>
      </c>
      <c r="E55">
        <v>1.9806822211445311E-6</v>
      </c>
      <c r="F55">
        <v>7.1373408062061956E-8</v>
      </c>
      <c r="G55">
        <v>1.4274681612412391E-7</v>
      </c>
      <c r="H55">
        <v>0.51268337083413473</v>
      </c>
      <c r="I55">
        <v>7.6478183432392523E-7</v>
      </c>
      <c r="J55">
        <v>1.5295636686478505E-6</v>
      </c>
      <c r="K55">
        <v>0.34840526487555107</v>
      </c>
      <c r="L55">
        <v>4.5846673881458552E-7</v>
      </c>
      <c r="M55">
        <v>2.5383789614762268E-5</v>
      </c>
      <c r="N55">
        <v>0.72272366629987517</v>
      </c>
      <c r="O55">
        <v>1.2691894807381134E-5</v>
      </c>
      <c r="P55">
        <v>2.5383789614762268E-5</v>
      </c>
      <c r="Q55">
        <v>-9.9569255060297504E-8</v>
      </c>
      <c r="R55">
        <v>6.9494194571563886E-8</v>
      </c>
      <c r="S55">
        <v>1.3898838914312777E-7</v>
      </c>
      <c r="T55">
        <v>0.24158139479450449</v>
      </c>
      <c r="U55">
        <v>5.5510418446124652E-7</v>
      </c>
      <c r="V55">
        <v>1.110208368922493E-6</v>
      </c>
      <c r="W55">
        <v>0.23645412571342536</v>
      </c>
      <c r="X55">
        <v>7.6335177910089291E-7</v>
      </c>
      <c r="Y55">
        <v>1.5267035582017858E-6</v>
      </c>
      <c r="Z55">
        <v>1.9806821851834127E-6</v>
      </c>
      <c r="AA55">
        <v>7.1373407604955994E-8</v>
      </c>
      <c r="AB55">
        <v>1.4274681520991199E-7</v>
      </c>
      <c r="AC55" s="2">
        <v>0.51268334765763168</v>
      </c>
      <c r="AD55">
        <v>7.7098385360091608E-7</v>
      </c>
      <c r="AE55">
        <v>1.5419677072018322E-6</v>
      </c>
      <c r="AF55">
        <v>3</v>
      </c>
      <c r="AG55">
        <v>161</v>
      </c>
    </row>
    <row r="56" spans="1:33" x14ac:dyDescent="0.35">
      <c r="A56" t="s">
        <v>64</v>
      </c>
      <c r="B56">
        <v>3</v>
      </c>
      <c r="C56" s="4" t="s">
        <v>87</v>
      </c>
      <c r="D56" t="s">
        <v>39</v>
      </c>
      <c r="E56">
        <v>1.1481668526810138E-6</v>
      </c>
      <c r="F56">
        <v>2.2521980119957859E-7</v>
      </c>
      <c r="G56">
        <v>4.5043960239915717E-7</v>
      </c>
      <c r="H56">
        <v>0.51280735082817874</v>
      </c>
      <c r="I56">
        <v>1.6778028540701966E-6</v>
      </c>
      <c r="J56">
        <v>3.3556057081403932E-6</v>
      </c>
      <c r="K56">
        <v>0.34840579591021859</v>
      </c>
      <c r="L56">
        <v>8.8881903172193991E-7</v>
      </c>
      <c r="M56">
        <v>6.0944869085946605E-5</v>
      </c>
      <c r="N56">
        <v>0.72147503184655726</v>
      </c>
      <c r="O56">
        <v>3.0472434542973303E-5</v>
      </c>
      <c r="P56">
        <v>6.0944869085946605E-5</v>
      </c>
      <c r="Q56">
        <v>-1.1148595108982858E-7</v>
      </c>
      <c r="R56">
        <v>2.3080030480008241E-7</v>
      </c>
      <c r="S56">
        <v>4.6160060960016481E-7</v>
      </c>
      <c r="T56">
        <v>0.24158837635655053</v>
      </c>
      <c r="U56">
        <v>1.1330676729422003E-6</v>
      </c>
      <c r="V56">
        <v>2.2661353458844006E-6</v>
      </c>
      <c r="W56">
        <v>0.23645891383448592</v>
      </c>
      <c r="X56">
        <v>1.4838068885492959E-6</v>
      </c>
      <c r="Y56">
        <v>2.9676137770985917E-6</v>
      </c>
      <c r="Z56">
        <v>1.1481665683388536E-6</v>
      </c>
      <c r="AA56">
        <v>2.2521978178055497E-7</v>
      </c>
      <c r="AB56">
        <v>4.5043956356110994E-7</v>
      </c>
      <c r="AC56" s="2">
        <v>0.51280736584291919</v>
      </c>
      <c r="AD56">
        <v>1.683931868803767E-6</v>
      </c>
      <c r="AE56">
        <v>3.367863737607534E-6</v>
      </c>
      <c r="AF56">
        <v>7</v>
      </c>
      <c r="AG56">
        <v>175</v>
      </c>
    </row>
    <row r="57" spans="1:33" x14ac:dyDescent="0.35">
      <c r="A57" t="s">
        <v>65</v>
      </c>
      <c r="B57">
        <v>3</v>
      </c>
      <c r="C57" s="4" t="s">
        <v>87</v>
      </c>
      <c r="D57" t="s">
        <v>39</v>
      </c>
      <c r="E57">
        <v>1.9129156640642263E-6</v>
      </c>
      <c r="F57">
        <v>7.8800399102102247E-8</v>
      </c>
      <c r="G57">
        <v>1.5760079820420449E-7</v>
      </c>
      <c r="H57">
        <v>0.51271048791576446</v>
      </c>
      <c r="I57">
        <v>1.1782750846911463E-6</v>
      </c>
      <c r="J57">
        <v>2.3565501693822926E-6</v>
      </c>
      <c r="K57">
        <v>0.34840271958426655</v>
      </c>
      <c r="L57">
        <v>4.8438849636564693E-7</v>
      </c>
      <c r="M57">
        <v>5.1143728831892226E-5</v>
      </c>
      <c r="N57">
        <v>0.72263258035036237</v>
      </c>
      <c r="O57">
        <v>2.5571864415946113E-5</v>
      </c>
      <c r="P57">
        <v>5.1143728831892226E-5</v>
      </c>
      <c r="Q57">
        <v>6.8129784374534553E-7</v>
      </c>
      <c r="R57">
        <v>8.2897781661929559E-8</v>
      </c>
      <c r="S57">
        <v>1.6579556332385912E-7</v>
      </c>
      <c r="T57">
        <v>0.24158070895790359</v>
      </c>
      <c r="U57">
        <v>5.9535614324500427E-7</v>
      </c>
      <c r="V57">
        <v>1.1907122864900085E-6</v>
      </c>
      <c r="W57">
        <v>0.23645198384963309</v>
      </c>
      <c r="X57">
        <v>9.2930627650349602E-7</v>
      </c>
      <c r="Y57">
        <v>1.858612553006992E-6</v>
      </c>
      <c r="Z57">
        <v>1.9129158916998911E-6</v>
      </c>
      <c r="AA57">
        <v>7.8800405702377221E-8</v>
      </c>
      <c r="AB57">
        <v>1.5760081140475444E-7</v>
      </c>
      <c r="AC57" s="2">
        <v>0.51271054356149193</v>
      </c>
      <c r="AD57">
        <v>1.1789076424200104E-6</v>
      </c>
      <c r="AE57">
        <v>2.3578152848400209E-6</v>
      </c>
      <c r="AF57">
        <v>5</v>
      </c>
      <c r="AG57">
        <v>180</v>
      </c>
    </row>
    <row r="58" spans="1:33" x14ac:dyDescent="0.35">
      <c r="A58" t="s">
        <v>66</v>
      </c>
      <c r="B58">
        <v>3</v>
      </c>
      <c r="C58" s="4" t="s">
        <v>87</v>
      </c>
      <c r="D58" t="s">
        <v>39</v>
      </c>
      <c r="E58">
        <v>-2.9519829313380029E-6</v>
      </c>
      <c r="F58">
        <v>3.2677133312372216E-7</v>
      </c>
      <c r="G58">
        <v>6.5354266624744431E-7</v>
      </c>
      <c r="H58">
        <v>0.5127145497090172</v>
      </c>
      <c r="I58">
        <v>1.7932099217918989E-6</v>
      </c>
      <c r="J58">
        <v>3.5864198435837977E-6</v>
      </c>
      <c r="K58">
        <v>0.34839994642826189</v>
      </c>
      <c r="L58">
        <v>1.1899781373998805E-6</v>
      </c>
      <c r="M58">
        <v>2.6023491002129977E-5</v>
      </c>
      <c r="N58">
        <v>0.7198972639666642</v>
      </c>
      <c r="O58">
        <v>1.3011745501064989E-5</v>
      </c>
      <c r="P58">
        <v>2.6023491002129977E-5</v>
      </c>
      <c r="Q58">
        <v>3.1089612036462711E-6</v>
      </c>
      <c r="R58">
        <v>3.5459572710189285E-7</v>
      </c>
      <c r="S58">
        <v>7.0919145420378569E-7</v>
      </c>
      <c r="T58">
        <v>0.24158039199748926</v>
      </c>
      <c r="U58">
        <v>1.3400177057005005E-6</v>
      </c>
      <c r="V58">
        <v>2.6800354114010011E-6</v>
      </c>
      <c r="W58">
        <v>0.23644888028843833</v>
      </c>
      <c r="X58">
        <v>1.7360949347365269E-6</v>
      </c>
      <c r="Y58">
        <v>3.4721898694730539E-6</v>
      </c>
      <c r="Z58">
        <v>-2.9519857492004602E-6</v>
      </c>
      <c r="AA58">
        <v>3.267715980928017E-7</v>
      </c>
      <c r="AB58">
        <v>6.5354319618560341E-7</v>
      </c>
      <c r="AC58" s="2">
        <v>0.51271466260253729</v>
      </c>
      <c r="AD58">
        <v>1.7894713578737871E-6</v>
      </c>
      <c r="AE58">
        <v>3.5789427157475741E-6</v>
      </c>
      <c r="AF58">
        <v>7</v>
      </c>
      <c r="AG58">
        <v>180</v>
      </c>
    </row>
    <row r="59" spans="1:33" x14ac:dyDescent="0.35">
      <c r="A59" t="s">
        <v>67</v>
      </c>
      <c r="B59">
        <v>3</v>
      </c>
      <c r="C59" s="4" t="s">
        <v>87</v>
      </c>
      <c r="D59" t="s">
        <v>39</v>
      </c>
      <c r="E59">
        <v>1.0246089077741232E-6</v>
      </c>
      <c r="F59">
        <v>4.8826716891656394E-7</v>
      </c>
      <c r="G59">
        <v>9.7653433783312788E-7</v>
      </c>
      <c r="H59">
        <v>0.51269656726278157</v>
      </c>
      <c r="I59">
        <v>3.4066716260371819E-6</v>
      </c>
      <c r="J59">
        <v>6.8133432520743638E-6</v>
      </c>
      <c r="K59">
        <v>0.34840922136459607</v>
      </c>
      <c r="L59">
        <v>2.5388737457067621E-6</v>
      </c>
      <c r="M59">
        <v>5.2662936908114599E-5</v>
      </c>
      <c r="N59">
        <v>0.7203244627497406</v>
      </c>
      <c r="O59">
        <v>2.63314684540573E-5</v>
      </c>
      <c r="P59">
        <v>5.2662936908114599E-5</v>
      </c>
      <c r="Q59">
        <v>3.5785874183199775E-6</v>
      </c>
      <c r="R59">
        <v>6.1525372510519886E-7</v>
      </c>
      <c r="S59">
        <v>1.2305074502103977E-6</v>
      </c>
      <c r="T59">
        <v>0.24158639706908677</v>
      </c>
      <c r="U59">
        <v>2.5655676009571615E-6</v>
      </c>
      <c r="V59">
        <v>5.1311352019143229E-6</v>
      </c>
      <c r="W59">
        <v>0.23646323855562901</v>
      </c>
      <c r="X59">
        <v>3.6372609471688088E-6</v>
      </c>
      <c r="Y59">
        <v>7.2745218943376176E-6</v>
      </c>
      <c r="Z59">
        <v>1.024603377927648E-6</v>
      </c>
      <c r="AA59">
        <v>4.8826779788504315E-7</v>
      </c>
      <c r="AB59">
        <v>9.7653559577008629E-7</v>
      </c>
      <c r="AC59" s="2">
        <v>0.51269650762700469</v>
      </c>
      <c r="AD59">
        <v>3.4945970331046917E-6</v>
      </c>
      <c r="AE59">
        <v>6.9891940662093834E-6</v>
      </c>
      <c r="AF59">
        <v>14</v>
      </c>
      <c r="AG59">
        <v>99</v>
      </c>
    </row>
    <row r="60" spans="1:33" x14ac:dyDescent="0.35">
      <c r="A60" t="s">
        <v>68</v>
      </c>
      <c r="B60">
        <v>3</v>
      </c>
      <c r="C60" s="4" t="s">
        <v>87</v>
      </c>
      <c r="D60" t="s">
        <v>39</v>
      </c>
      <c r="E60">
        <v>-9.189909529808607E-8</v>
      </c>
      <c r="F60">
        <v>1.368638929253439E-7</v>
      </c>
      <c r="G60">
        <v>2.737277858506878E-7</v>
      </c>
      <c r="H60">
        <v>0.51272990833946774</v>
      </c>
      <c r="I60">
        <v>1.4041781737967401E-6</v>
      </c>
      <c r="J60">
        <v>2.8083563475934802E-6</v>
      </c>
      <c r="K60">
        <v>0.34840143458692296</v>
      </c>
      <c r="L60">
        <v>6.8461191045183711E-7</v>
      </c>
      <c r="M60">
        <v>1.2254133839448427E-4</v>
      </c>
      <c r="N60">
        <v>0.72154717538741397</v>
      </c>
      <c r="O60">
        <v>6.1270669197242136E-5</v>
      </c>
      <c r="P60">
        <v>1.2254133839448427E-4</v>
      </c>
      <c r="Q60">
        <v>3.1419212955646205E-5</v>
      </c>
      <c r="R60">
        <v>3.7847374948575711E-7</v>
      </c>
      <c r="S60">
        <v>7.5694749897151422E-7</v>
      </c>
      <c r="T60">
        <v>0.24160513224295443</v>
      </c>
      <c r="U60">
        <v>8.6984560653555328E-7</v>
      </c>
      <c r="V60">
        <v>1.7396912130711066E-6</v>
      </c>
      <c r="W60">
        <v>0.23646415824596828</v>
      </c>
      <c r="X60">
        <v>1.2652354722348466E-6</v>
      </c>
      <c r="Y60">
        <v>2.5304709444696931E-6</v>
      </c>
      <c r="Z60">
        <v>-9.1899504535353671E-8</v>
      </c>
      <c r="AA60">
        <v>1.3686477175409418E-7</v>
      </c>
      <c r="AB60">
        <v>2.7372954350818836E-7</v>
      </c>
      <c r="AC60" s="2">
        <v>0.51273278623818508</v>
      </c>
      <c r="AD60">
        <v>1.3987630927846587E-6</v>
      </c>
      <c r="AE60">
        <v>2.7975261855693174E-6</v>
      </c>
      <c r="AF60">
        <v>5</v>
      </c>
      <c r="AG60">
        <v>135</v>
      </c>
    </row>
    <row r="61" spans="1:33" x14ac:dyDescent="0.35">
      <c r="A61" t="s">
        <v>69</v>
      </c>
      <c r="B61">
        <v>3</v>
      </c>
      <c r="C61" s="4" t="s">
        <v>87</v>
      </c>
      <c r="D61" t="s">
        <v>39</v>
      </c>
      <c r="E61">
        <v>4.9042487985857307E-6</v>
      </c>
      <c r="F61">
        <v>5.1646320804837176E-6</v>
      </c>
      <c r="G61">
        <v>1.0329264160967435E-5</v>
      </c>
      <c r="H61">
        <v>0.51267044685997776</v>
      </c>
      <c r="I61">
        <v>1.3338466693432275E-5</v>
      </c>
      <c r="J61">
        <v>2.6676933386864551E-5</v>
      </c>
      <c r="K61">
        <v>0.34841238066451563</v>
      </c>
      <c r="L61">
        <v>1.0621785300497233E-5</v>
      </c>
      <c r="M61">
        <v>6.8641855863317089E-5</v>
      </c>
      <c r="N61">
        <v>0.72027900350621588</v>
      </c>
      <c r="O61">
        <v>3.4320927931658545E-5</v>
      </c>
      <c r="P61">
        <v>6.8641855863317089E-5</v>
      </c>
      <c r="Q61">
        <v>-1.9986669476614301E-5</v>
      </c>
      <c r="R61">
        <v>5.5538085719355207E-6</v>
      </c>
      <c r="S61">
        <v>1.1107617143871041E-5</v>
      </c>
      <c r="T61">
        <v>0.24150017331344972</v>
      </c>
      <c r="U61">
        <v>9.9954170989748655E-6</v>
      </c>
      <c r="V61">
        <v>1.9990834197949731E-5</v>
      </c>
      <c r="W61">
        <v>0.23639630887323695</v>
      </c>
      <c r="X61">
        <v>1.2805315447553156E-5</v>
      </c>
      <c r="Y61">
        <v>2.5610630895106313E-5</v>
      </c>
      <c r="Z61">
        <v>4.9041244322561316E-6</v>
      </c>
      <c r="AA61">
        <v>5.1646025707622834E-6</v>
      </c>
      <c r="AB61">
        <v>1.0329205141524567E-5</v>
      </c>
      <c r="AC61" s="2">
        <v>0.51266122956451476</v>
      </c>
      <c r="AD61">
        <v>1.2964949600279855E-5</v>
      </c>
      <c r="AE61">
        <v>2.592989920055971E-5</v>
      </c>
      <c r="AF61">
        <v>51</v>
      </c>
      <c r="AG61">
        <v>123</v>
      </c>
    </row>
    <row r="62" spans="1:33" x14ac:dyDescent="0.35">
      <c r="A62" t="s">
        <v>70</v>
      </c>
      <c r="B62">
        <v>3</v>
      </c>
      <c r="C62" s="4" t="s">
        <v>87</v>
      </c>
      <c r="D62" t="s">
        <v>39</v>
      </c>
      <c r="E62">
        <v>-3.2054946367337199E-6</v>
      </c>
      <c r="F62">
        <v>5.9716697255246244E-7</v>
      </c>
      <c r="G62">
        <v>1.1943339451049249E-6</v>
      </c>
      <c r="H62">
        <v>0.51273280302684254</v>
      </c>
      <c r="I62">
        <v>3.7021909353854687E-6</v>
      </c>
      <c r="J62">
        <v>7.4043818707709375E-6</v>
      </c>
      <c r="K62">
        <v>0.34840726551927353</v>
      </c>
      <c r="L62">
        <v>1.9933242568200265E-6</v>
      </c>
      <c r="M62">
        <v>2.5413036366518336E-5</v>
      </c>
      <c r="N62">
        <v>0.71998370580225324</v>
      </c>
      <c r="O62">
        <v>1.2706518183259168E-5</v>
      </c>
      <c r="P62">
        <v>2.5413036366518336E-5</v>
      </c>
      <c r="Q62">
        <v>-3.4128626481491477E-6</v>
      </c>
      <c r="R62">
        <v>6.9206027241163906E-7</v>
      </c>
      <c r="S62">
        <v>1.3841205448232781E-6</v>
      </c>
      <c r="T62">
        <v>0.24156774297425176</v>
      </c>
      <c r="U62">
        <v>2.6250628665595778E-6</v>
      </c>
      <c r="V62">
        <v>5.2501257331191555E-6</v>
      </c>
      <c r="W62">
        <v>0.2364334909982731</v>
      </c>
      <c r="X62">
        <v>3.3368566210094464E-6</v>
      </c>
      <c r="Y62">
        <v>6.6737132420188928E-6</v>
      </c>
      <c r="Z62">
        <v>-3.2054948165544439E-6</v>
      </c>
      <c r="AA62">
        <v>5.9716684102909047E-7</v>
      </c>
      <c r="AB62">
        <v>1.1943336820581809E-6</v>
      </c>
      <c r="AC62" s="2">
        <v>0.51273233379282257</v>
      </c>
      <c r="AD62">
        <v>3.7084546210787734E-6</v>
      </c>
      <c r="AE62">
        <v>7.4169092421575468E-6</v>
      </c>
      <c r="AF62">
        <v>14</v>
      </c>
      <c r="AG62">
        <v>127</v>
      </c>
    </row>
    <row r="63" spans="1:33" x14ac:dyDescent="0.35">
      <c r="A63" t="s">
        <v>71</v>
      </c>
      <c r="B63">
        <v>3</v>
      </c>
      <c r="C63" s="4" t="s">
        <v>87</v>
      </c>
      <c r="D63" t="s">
        <v>39</v>
      </c>
      <c r="E63">
        <v>9.2397610721030476E-8</v>
      </c>
      <c r="F63">
        <v>1.2717532021142008E-7</v>
      </c>
      <c r="G63">
        <v>2.5435064042284016E-7</v>
      </c>
      <c r="H63">
        <v>0.51175370566049339</v>
      </c>
      <c r="I63">
        <v>5.1330242327637955E-6</v>
      </c>
      <c r="J63">
        <v>1.0266048465527591E-5</v>
      </c>
      <c r="K63">
        <v>0.34839313423167539</v>
      </c>
      <c r="L63">
        <v>2.9790786051086072E-6</v>
      </c>
      <c r="M63">
        <v>4.6994165860911659E-5</v>
      </c>
      <c r="N63">
        <v>0.7249477872324156</v>
      </c>
      <c r="O63">
        <v>2.349708293045583E-5</v>
      </c>
      <c r="P63">
        <v>4.6994165860911659E-5</v>
      </c>
      <c r="Q63">
        <v>8.1590987330986565E-3</v>
      </c>
      <c r="R63">
        <v>3.1462990033100949E-5</v>
      </c>
      <c r="S63">
        <v>6.2925980066201899E-5</v>
      </c>
      <c r="T63">
        <v>0.24775738670823874</v>
      </c>
      <c r="U63">
        <v>2.3323113178362847E-5</v>
      </c>
      <c r="V63">
        <v>4.6646226356725695E-5</v>
      </c>
      <c r="W63">
        <v>0.24052352320460757</v>
      </c>
      <c r="X63">
        <v>1.7505600033004467E-5</v>
      </c>
      <c r="Y63">
        <v>3.5011200066008933E-5</v>
      </c>
      <c r="Z63">
        <v>9.2545005819134624E-8</v>
      </c>
      <c r="AA63">
        <v>1.2738771589495085E-7</v>
      </c>
      <c r="AB63">
        <v>2.5477543178990169E-7</v>
      </c>
      <c r="AC63" s="2">
        <v>0.51261132716678559</v>
      </c>
      <c r="AD63">
        <v>4.3129999305709574E-6</v>
      </c>
      <c r="AE63">
        <v>8.6259998611419148E-6</v>
      </c>
      <c r="AF63">
        <v>17</v>
      </c>
      <c r="AG63">
        <v>31</v>
      </c>
    </row>
    <row r="64" spans="1:33" x14ac:dyDescent="0.35">
      <c r="A64" t="s">
        <v>83</v>
      </c>
      <c r="AC64" s="2">
        <v>1.0000208984078534</v>
      </c>
    </row>
    <row r="65" spans="1:29" x14ac:dyDescent="0.35">
      <c r="AC65" s="2"/>
    </row>
    <row r="66" spans="1:29" x14ac:dyDescent="0.35">
      <c r="A66" t="s">
        <v>40</v>
      </c>
      <c r="B66">
        <v>3</v>
      </c>
      <c r="C66" s="4" t="s">
        <v>88</v>
      </c>
      <c r="AC66" s="2">
        <f>AC$64*AC32</f>
        <v>0.51285188330626308</v>
      </c>
    </row>
    <row r="67" spans="1:29" x14ac:dyDescent="0.35">
      <c r="A67" t="s">
        <v>41</v>
      </c>
      <c r="B67">
        <v>3</v>
      </c>
      <c r="C67" s="4" t="s">
        <v>88</v>
      </c>
      <c r="AC67" s="2">
        <f t="shared" ref="AC67:AC79" si="1">AC$64*AC33</f>
        <v>0.51263141582455718</v>
      </c>
    </row>
    <row r="68" spans="1:29" x14ac:dyDescent="0.35">
      <c r="A68" t="s">
        <v>42</v>
      </c>
      <c r="B68">
        <v>3</v>
      </c>
      <c r="C68" s="4" t="s">
        <v>88</v>
      </c>
      <c r="AC68" s="2">
        <f t="shared" si="1"/>
        <v>0.51279124908400442</v>
      </c>
    </row>
    <row r="69" spans="1:29" x14ac:dyDescent="0.35">
      <c r="A69" t="s">
        <v>43</v>
      </c>
      <c r="B69">
        <v>3</v>
      </c>
      <c r="C69" s="4" t="s">
        <v>88</v>
      </c>
      <c r="AC69" s="2">
        <f t="shared" si="1"/>
        <v>0.51267077657401117</v>
      </c>
    </row>
    <row r="70" spans="1:29" x14ac:dyDescent="0.35">
      <c r="A70" t="s">
        <v>45</v>
      </c>
      <c r="B70">
        <v>3</v>
      </c>
      <c r="C70" s="4" t="s">
        <v>88</v>
      </c>
      <c r="AC70" s="2">
        <f t="shared" si="1"/>
        <v>0.51269126205937021</v>
      </c>
    </row>
    <row r="71" spans="1:29" x14ac:dyDescent="0.35">
      <c r="A71" t="s">
        <v>46</v>
      </c>
      <c r="B71">
        <v>3</v>
      </c>
      <c r="C71" s="4" t="s">
        <v>88</v>
      </c>
      <c r="AC71" s="2">
        <f t="shared" si="1"/>
        <v>0.51269621294082612</v>
      </c>
    </row>
    <row r="72" spans="1:29" x14ac:dyDescent="0.35">
      <c r="A72" t="s">
        <v>47</v>
      </c>
      <c r="B72">
        <v>3</v>
      </c>
      <c r="C72" s="4" t="s">
        <v>88</v>
      </c>
      <c r="AC72" s="2">
        <f t="shared" si="1"/>
        <v>0.51272280198162379</v>
      </c>
    </row>
    <row r="73" spans="1:29" x14ac:dyDescent="0.35">
      <c r="A73" t="s">
        <v>48</v>
      </c>
      <c r="B73">
        <v>3</v>
      </c>
      <c r="C73" s="4" t="s">
        <v>88</v>
      </c>
      <c r="AC73" s="2">
        <f t="shared" si="1"/>
        <v>0.51269029099575814</v>
      </c>
    </row>
    <row r="74" spans="1:29" x14ac:dyDescent="0.35">
      <c r="A74" t="s">
        <v>49</v>
      </c>
      <c r="B74">
        <v>3</v>
      </c>
      <c r="C74" s="4" t="s">
        <v>88</v>
      </c>
      <c r="AC74" s="2">
        <f t="shared" si="1"/>
        <v>0.51273702451104997</v>
      </c>
    </row>
    <row r="75" spans="1:29" x14ac:dyDescent="0.35">
      <c r="A75" t="s">
        <v>50</v>
      </c>
      <c r="B75">
        <v>3</v>
      </c>
      <c r="C75" s="4" t="s">
        <v>88</v>
      </c>
      <c r="AC75" s="2">
        <f t="shared" si="1"/>
        <v>0.5126926220048621</v>
      </c>
    </row>
    <row r="76" spans="1:29" x14ac:dyDescent="0.35">
      <c r="A76" t="s">
        <v>51</v>
      </c>
      <c r="B76">
        <v>3</v>
      </c>
      <c r="C76" s="4" t="s">
        <v>88</v>
      </c>
      <c r="AC76" s="2">
        <f t="shared" si="1"/>
        <v>0.51271344742092062</v>
      </c>
    </row>
    <row r="77" spans="1:29" x14ac:dyDescent="0.35">
      <c r="A77" t="s">
        <v>52</v>
      </c>
      <c r="B77">
        <v>3</v>
      </c>
      <c r="C77" s="4" t="s">
        <v>88</v>
      </c>
      <c r="AC77" s="2">
        <f t="shared" si="1"/>
        <v>0.51278169811713004</v>
      </c>
    </row>
    <row r="78" spans="1:29" x14ac:dyDescent="0.35">
      <c r="A78" t="s">
        <v>53</v>
      </c>
      <c r="B78">
        <v>3</v>
      </c>
      <c r="C78" s="4" t="s">
        <v>88</v>
      </c>
      <c r="AC78" s="2">
        <f t="shared" si="1"/>
        <v>0.51282506612056544</v>
      </c>
    </row>
    <row r="79" spans="1:29" x14ac:dyDescent="0.35">
      <c r="A79" t="s">
        <v>54</v>
      </c>
      <c r="B79">
        <v>3</v>
      </c>
      <c r="C79" s="4" t="s">
        <v>88</v>
      </c>
      <c r="AC79" s="2">
        <f t="shared" si="1"/>
        <v>0.51286004711469746</v>
      </c>
    </row>
    <row r="80" spans="1:29" x14ac:dyDescent="0.35">
      <c r="A80" t="s">
        <v>56</v>
      </c>
      <c r="B80">
        <v>3</v>
      </c>
      <c r="C80" s="4" t="s">
        <v>88</v>
      </c>
      <c r="AC80" s="2">
        <f t="shared" ref="AC80:AC95" si="2">AC$64*AC47</f>
        <v>0.51273308166315257</v>
      </c>
    </row>
    <row r="81" spans="1:29" x14ac:dyDescent="0.35">
      <c r="A81" t="s">
        <v>57</v>
      </c>
      <c r="B81">
        <v>3</v>
      </c>
      <c r="C81" s="4" t="s">
        <v>88</v>
      </c>
      <c r="AC81" s="2">
        <f t="shared" si="2"/>
        <v>0.51277448731038411</v>
      </c>
    </row>
    <row r="82" spans="1:29" x14ac:dyDescent="0.35">
      <c r="A82" t="s">
        <v>34</v>
      </c>
      <c r="B82">
        <v>3</v>
      </c>
      <c r="C82" s="4" t="s">
        <v>88</v>
      </c>
      <c r="AC82" s="2">
        <f t="shared" si="2"/>
        <v>0.51278227497404405</v>
      </c>
    </row>
    <row r="83" spans="1:29" x14ac:dyDescent="0.35">
      <c r="A83" t="s">
        <v>58</v>
      </c>
      <c r="B83">
        <v>3</v>
      </c>
      <c r="C83" s="4" t="s">
        <v>88</v>
      </c>
      <c r="AC83" s="2">
        <f t="shared" si="2"/>
        <v>0.51275814925441254</v>
      </c>
    </row>
    <row r="84" spans="1:29" x14ac:dyDescent="0.35">
      <c r="A84" t="s">
        <v>59</v>
      </c>
      <c r="B84">
        <v>3</v>
      </c>
      <c r="C84" s="4" t="s">
        <v>88</v>
      </c>
      <c r="AC84" s="2">
        <f t="shared" si="2"/>
        <v>0.51268815477099783</v>
      </c>
    </row>
    <row r="85" spans="1:29" x14ac:dyDescent="0.35">
      <c r="A85" t="s">
        <v>60</v>
      </c>
      <c r="B85">
        <v>3</v>
      </c>
      <c r="C85" s="4" t="s">
        <v>88</v>
      </c>
      <c r="AC85" s="2">
        <f t="shared" si="2"/>
        <v>0.51273537452093121</v>
      </c>
    </row>
    <row r="86" spans="1:29" x14ac:dyDescent="0.35">
      <c r="A86" t="s">
        <v>61</v>
      </c>
      <c r="B86">
        <v>3</v>
      </c>
      <c r="C86" s="4" t="s">
        <v>88</v>
      </c>
      <c r="AC86" s="2">
        <f t="shared" si="2"/>
        <v>0.51282869997656222</v>
      </c>
    </row>
    <row r="87" spans="1:29" x14ac:dyDescent="0.35">
      <c r="A87" t="s">
        <v>62</v>
      </c>
      <c r="B87">
        <v>3</v>
      </c>
      <c r="C87" s="4" t="s">
        <v>88</v>
      </c>
      <c r="AC87" s="2">
        <f t="shared" si="2"/>
        <v>0.51279915227007711</v>
      </c>
    </row>
    <row r="88" spans="1:29" x14ac:dyDescent="0.35">
      <c r="A88" t="s">
        <v>63</v>
      </c>
      <c r="B88">
        <v>3</v>
      </c>
      <c r="C88" s="4" t="s">
        <v>88</v>
      </c>
      <c r="AC88" s="2">
        <f t="shared" si="2"/>
        <v>0.51269406192333067</v>
      </c>
    </row>
    <row r="89" spans="1:29" x14ac:dyDescent="0.35">
      <c r="A89" t="s">
        <v>64</v>
      </c>
      <c r="B89">
        <v>3</v>
      </c>
      <c r="C89" s="4" t="s">
        <v>88</v>
      </c>
      <c r="AC89" s="2">
        <f t="shared" si="2"/>
        <v>0.51281808270040075</v>
      </c>
    </row>
    <row r="90" spans="1:29" x14ac:dyDescent="0.35">
      <c r="A90" t="s">
        <v>65</v>
      </c>
      <c r="B90">
        <v>3</v>
      </c>
      <c r="C90" s="4" t="s">
        <v>88</v>
      </c>
      <c r="AC90" s="2">
        <f t="shared" si="2"/>
        <v>0.51272125839554195</v>
      </c>
    </row>
    <row r="91" spans="1:29" x14ac:dyDescent="0.35">
      <c r="A91" t="s">
        <v>66</v>
      </c>
      <c r="B91">
        <v>3</v>
      </c>
      <c r="C91" s="4" t="s">
        <v>88</v>
      </c>
      <c r="AC91" s="2">
        <f t="shared" si="2"/>
        <v>0.51272537752266878</v>
      </c>
    </row>
    <row r="92" spans="1:29" x14ac:dyDescent="0.35">
      <c r="A92" t="s">
        <v>67</v>
      </c>
      <c r="B92">
        <v>3</v>
      </c>
      <c r="C92" s="4" t="s">
        <v>88</v>
      </c>
      <c r="AC92" s="2">
        <f t="shared" si="2"/>
        <v>0.51270722216772602</v>
      </c>
    </row>
    <row r="93" spans="1:29" x14ac:dyDescent="0.35">
      <c r="A93" t="s">
        <v>68</v>
      </c>
      <c r="B93">
        <v>3</v>
      </c>
      <c r="C93" s="4" t="s">
        <v>88</v>
      </c>
      <c r="AC93" s="2">
        <f t="shared" si="2"/>
        <v>0.51274350153707171</v>
      </c>
    </row>
    <row r="94" spans="1:29" x14ac:dyDescent="0.35">
      <c r="A94" t="s">
        <v>69</v>
      </c>
      <c r="B94">
        <v>3</v>
      </c>
      <c r="C94" s="4" t="s">
        <v>88</v>
      </c>
      <c r="AC94" s="2">
        <f t="shared" si="2"/>
        <v>0.51267194336798083</v>
      </c>
    </row>
    <row r="95" spans="1:29" x14ac:dyDescent="0.35">
      <c r="A95" t="s">
        <v>70</v>
      </c>
      <c r="B95">
        <v>3</v>
      </c>
      <c r="C95" s="4" t="s">
        <v>88</v>
      </c>
      <c r="AC95" s="2">
        <f t="shared" si="2"/>
        <v>0.51274304908225377</v>
      </c>
    </row>
    <row r="96" spans="1:29" x14ac:dyDescent="0.35">
      <c r="AC96" s="2"/>
    </row>
    <row r="97" spans="1:32" x14ac:dyDescent="0.35">
      <c r="A97" t="s">
        <v>72</v>
      </c>
      <c r="B97">
        <v>6</v>
      </c>
      <c r="C97" s="4" t="s">
        <v>87</v>
      </c>
      <c r="D97">
        <v>544</v>
      </c>
      <c r="H97">
        <v>0.51296841514411973</v>
      </c>
      <c r="I97">
        <v>1.1617021005282727E-6</v>
      </c>
      <c r="J97">
        <v>2.3234042010565453E-6</v>
      </c>
      <c r="K97">
        <v>0.34840148287728934</v>
      </c>
      <c r="L97">
        <v>6.3460945314541641E-7</v>
      </c>
      <c r="M97">
        <v>8.7767059859449728E-5</v>
      </c>
      <c r="N97">
        <v>0.72269313634517418</v>
      </c>
      <c r="O97">
        <v>4.3883529929724864E-5</v>
      </c>
      <c r="P97">
        <v>8.7767059859449728E-5</v>
      </c>
      <c r="Q97">
        <v>5.3327906069315395E-7</v>
      </c>
      <c r="R97">
        <v>2.7551921386212447E-8</v>
      </c>
      <c r="S97">
        <v>5.5103842772424893E-8</v>
      </c>
      <c r="T97">
        <v>0.24158249700341788</v>
      </c>
      <c r="U97">
        <v>7.6431903659419102E-7</v>
      </c>
      <c r="V97">
        <v>1.528638073188382E-6</v>
      </c>
      <c r="W97">
        <v>0.24158249700341788</v>
      </c>
      <c r="X97">
        <v>7.6431903659419102E-7</v>
      </c>
      <c r="Y97">
        <v>1.528638073188382E-6</v>
      </c>
      <c r="Z97">
        <v>0.24158249700341788</v>
      </c>
      <c r="AA97">
        <v>7.6431903659419102E-7</v>
      </c>
      <c r="AB97">
        <v>1.528638073188382E-6</v>
      </c>
      <c r="AC97" s="2">
        <v>0.51296847479351515</v>
      </c>
      <c r="AD97">
        <v>1.1609651931117789E-6</v>
      </c>
      <c r="AE97">
        <v>2.3219303862235579E-6</v>
      </c>
      <c r="AF97">
        <v>5.4778481123171659E-6</v>
      </c>
    </row>
    <row r="98" spans="1:32" x14ac:dyDescent="0.35">
      <c r="A98" t="s">
        <v>73</v>
      </c>
      <c r="B98">
        <v>6</v>
      </c>
      <c r="C98" s="4" t="s">
        <v>87</v>
      </c>
      <c r="D98">
        <v>544</v>
      </c>
      <c r="H98">
        <v>0.51263207327655347</v>
      </c>
      <c r="I98">
        <v>8.1859012402185541E-6</v>
      </c>
      <c r="J98">
        <v>1.6371802480437108E-5</v>
      </c>
      <c r="K98">
        <v>0.34834910792763807</v>
      </c>
      <c r="L98">
        <v>8.0289190133984932E-6</v>
      </c>
      <c r="M98">
        <v>4.5505015750796791E-5</v>
      </c>
      <c r="N98">
        <v>0.71987313351108162</v>
      </c>
      <c r="O98">
        <v>2.2752507875398395E-5</v>
      </c>
      <c r="P98">
        <v>4.5505015750796791E-5</v>
      </c>
      <c r="Q98">
        <v>1.2043243944643619E-5</v>
      </c>
      <c r="R98">
        <v>1.9278585711868398E-6</v>
      </c>
      <c r="S98">
        <v>3.8557171423736795E-6</v>
      </c>
      <c r="T98">
        <v>0.24153460564732604</v>
      </c>
      <c r="U98">
        <v>6.5689446914347908E-6</v>
      </c>
      <c r="V98">
        <v>1.3137889382869582E-5</v>
      </c>
      <c r="W98">
        <v>0.24153460564732604</v>
      </c>
      <c r="X98">
        <v>6.5689446914347908E-6</v>
      </c>
      <c r="Y98">
        <v>1.3137889382869582E-5</v>
      </c>
      <c r="Z98">
        <v>0.24153460564732604</v>
      </c>
      <c r="AA98">
        <v>6.5689446914347908E-6</v>
      </c>
      <c r="AB98">
        <v>1.3137889382869582E-5</v>
      </c>
      <c r="AC98" s="2">
        <v>0.51263629135019861</v>
      </c>
      <c r="AD98">
        <v>8.2480177827137455E-6</v>
      </c>
      <c r="AE98">
        <v>1.6496035565427491E-5</v>
      </c>
      <c r="AF98">
        <v>1.7225987594300571E-5</v>
      </c>
    </row>
    <row r="99" spans="1:32" x14ac:dyDescent="0.35">
      <c r="A99" t="s">
        <v>74</v>
      </c>
      <c r="B99">
        <v>6</v>
      </c>
      <c r="C99" s="4" t="s">
        <v>87</v>
      </c>
      <c r="D99">
        <v>544</v>
      </c>
      <c r="H99">
        <v>0.51261983856535931</v>
      </c>
      <c r="I99">
        <v>1.4544218022607164E-6</v>
      </c>
      <c r="J99">
        <v>2.9088436045214328E-6</v>
      </c>
      <c r="K99">
        <v>0.34840178113499881</v>
      </c>
      <c r="L99">
        <v>9.3528390184218719E-7</v>
      </c>
      <c r="M99">
        <v>8.8950457913249061E-5</v>
      </c>
      <c r="N99">
        <v>0.72298987981679963</v>
      </c>
      <c r="O99">
        <v>4.447522895662453E-5</v>
      </c>
      <c r="P99">
        <v>8.8950457913249061E-5</v>
      </c>
      <c r="Q99">
        <v>1.2718466786074227E-6</v>
      </c>
      <c r="R99">
        <v>7.4348528566657148E-8</v>
      </c>
      <c r="S99">
        <v>1.486970571333143E-7</v>
      </c>
      <c r="T99">
        <v>0.24158890649871403</v>
      </c>
      <c r="U99">
        <v>1.1381133016144382E-6</v>
      </c>
      <c r="V99">
        <v>2.2762266032288763E-6</v>
      </c>
      <c r="W99">
        <v>0.24158890649871403</v>
      </c>
      <c r="X99">
        <v>1.1381133016144382E-6</v>
      </c>
      <c r="Y99">
        <v>2.2762266032288763E-6</v>
      </c>
      <c r="Z99">
        <v>0.24158890649871403</v>
      </c>
      <c r="AA99">
        <v>1.1381133016144382E-6</v>
      </c>
      <c r="AB99">
        <v>2.2762266032288763E-6</v>
      </c>
      <c r="AC99" s="2">
        <v>0.51261998045124846</v>
      </c>
      <c r="AD99">
        <v>1.4554683560352481E-6</v>
      </c>
      <c r="AE99">
        <v>2.9109367120704961E-6</v>
      </c>
      <c r="AF99">
        <v>5.7523049088889793E-6</v>
      </c>
    </row>
    <row r="100" spans="1:32" x14ac:dyDescent="0.35">
      <c r="A100" t="s">
        <v>75</v>
      </c>
      <c r="B100">
        <v>6</v>
      </c>
      <c r="C100" s="4" t="s">
        <v>87</v>
      </c>
      <c r="D100">
        <v>544</v>
      </c>
      <c r="H100">
        <v>0.51277918816723389</v>
      </c>
      <c r="I100">
        <v>2.6759598876985741E-6</v>
      </c>
      <c r="J100">
        <v>5.3519197753971481E-6</v>
      </c>
      <c r="K100">
        <v>0.3483975142832948</v>
      </c>
      <c r="L100">
        <v>1.5547713044118905E-6</v>
      </c>
      <c r="M100">
        <v>2.0243260687360698E-5</v>
      </c>
      <c r="N100">
        <v>0.71935941676012938</v>
      </c>
      <c r="O100">
        <v>1.0121630343680349E-5</v>
      </c>
      <c r="P100">
        <v>2.0243260687360698E-5</v>
      </c>
      <c r="Q100">
        <v>1.7628837351550903E-6</v>
      </c>
      <c r="R100">
        <v>1.3527508014847897E-7</v>
      </c>
      <c r="S100">
        <v>2.7055016029695794E-7</v>
      </c>
      <c r="T100">
        <v>0.24158058658274401</v>
      </c>
      <c r="U100">
        <v>1.8340138963560682E-6</v>
      </c>
      <c r="V100">
        <v>3.6680277927121365E-6</v>
      </c>
      <c r="W100">
        <v>0.24158058658274401</v>
      </c>
      <c r="X100">
        <v>1.8340138963560682E-6</v>
      </c>
      <c r="Y100">
        <v>3.6680277927121365E-6</v>
      </c>
      <c r="Z100">
        <v>0.24158058658274401</v>
      </c>
      <c r="AA100">
        <v>1.8340138963560682E-6</v>
      </c>
      <c r="AB100">
        <v>3.6680277927121365E-6</v>
      </c>
      <c r="AC100" s="2">
        <v>0.51277938957850033</v>
      </c>
      <c r="AD100">
        <v>2.7042549450980403E-6</v>
      </c>
      <c r="AE100">
        <v>5.4085098901960806E-6</v>
      </c>
      <c r="AF100">
        <v>7.3394440154208734E-6</v>
      </c>
    </row>
    <row r="101" spans="1:32" x14ac:dyDescent="0.35">
      <c r="A101" t="s">
        <v>44</v>
      </c>
      <c r="B101">
        <v>6</v>
      </c>
      <c r="C101" s="4" t="s">
        <v>87</v>
      </c>
      <c r="D101">
        <v>544</v>
      </c>
      <c r="H101">
        <v>0.51280836189559853</v>
      </c>
      <c r="I101">
        <v>2.2500133189412072E-6</v>
      </c>
      <c r="J101">
        <v>4.5000266378824144E-6</v>
      </c>
      <c r="K101">
        <v>0.34840259365080933</v>
      </c>
      <c r="L101">
        <v>1.3539379199048856E-6</v>
      </c>
      <c r="M101">
        <v>5.1911447887694785E-5</v>
      </c>
      <c r="N101">
        <v>0.72051643866582415</v>
      </c>
      <c r="O101">
        <v>2.5955723943847393E-5</v>
      </c>
      <c r="P101">
        <v>5.1911447887694785E-5</v>
      </c>
      <c r="Q101">
        <v>4.7858333311458467E-7</v>
      </c>
      <c r="R101">
        <v>8.3415293433420804E-8</v>
      </c>
      <c r="S101">
        <v>1.6683058686684161E-7</v>
      </c>
      <c r="T101">
        <v>0.24158025327236526</v>
      </c>
      <c r="U101">
        <v>1.5016645705000757E-6</v>
      </c>
      <c r="V101">
        <v>3.0033291410001515E-6</v>
      </c>
      <c r="W101">
        <v>0.24158025327236526</v>
      </c>
      <c r="X101">
        <v>1.5016645705000757E-6</v>
      </c>
      <c r="Y101">
        <v>3.0033291410001515E-6</v>
      </c>
      <c r="Z101">
        <v>0.24158025327236526</v>
      </c>
      <c r="AA101">
        <v>1.5016645705000757E-6</v>
      </c>
      <c r="AB101">
        <v>3.0033291410001515E-6</v>
      </c>
      <c r="AC101" s="2">
        <v>0.51280841269321631</v>
      </c>
      <c r="AD101">
        <v>2.2494745291532368E-6</v>
      </c>
      <c r="AE101">
        <v>4.4989490583064736E-6</v>
      </c>
      <c r="AF101">
        <v>6.6974623442304747E-6</v>
      </c>
    </row>
    <row r="102" spans="1:32" x14ac:dyDescent="0.35">
      <c r="A102" t="s">
        <v>83</v>
      </c>
      <c r="AC102">
        <v>1.0000306394887888</v>
      </c>
    </row>
    <row r="104" spans="1:32" x14ac:dyDescent="0.35">
      <c r="A104" t="s">
        <v>72</v>
      </c>
      <c r="B104">
        <v>6</v>
      </c>
      <c r="C104" s="4" t="s">
        <v>88</v>
      </c>
      <c r="AC104">
        <f>AC$102*AC97</f>
        <v>0.51298419188534761</v>
      </c>
    </row>
    <row r="105" spans="1:32" x14ac:dyDescent="0.35">
      <c r="A105" t="s">
        <v>73</v>
      </c>
      <c r="B105">
        <v>6</v>
      </c>
      <c r="C105" s="4" t="s">
        <v>88</v>
      </c>
      <c r="AC105">
        <f>AC$102*AC98</f>
        <v>0.51265199826410013</v>
      </c>
    </row>
    <row r="106" spans="1:32" x14ac:dyDescent="0.35">
      <c r="A106" t="s">
        <v>74</v>
      </c>
      <c r="B106">
        <v>6</v>
      </c>
      <c r="C106" s="4" t="s">
        <v>88</v>
      </c>
      <c r="AC106">
        <f>AC$102*AC99</f>
        <v>0.5126356868653924</v>
      </c>
    </row>
    <row r="107" spans="1:32" x14ac:dyDescent="0.35">
      <c r="A107" t="s">
        <v>75</v>
      </c>
      <c r="B107">
        <v>6</v>
      </c>
      <c r="C107" s="4" t="s">
        <v>88</v>
      </c>
      <c r="AC107">
        <f>AC$102*AC100</f>
        <v>0.51279510087685842</v>
      </c>
    </row>
    <row r="108" spans="1:32" x14ac:dyDescent="0.35">
      <c r="A108" t="s">
        <v>44</v>
      </c>
      <c r="B108">
        <v>6</v>
      </c>
      <c r="C108" s="4" t="s">
        <v>88</v>
      </c>
      <c r="AC108">
        <f>AC$102*AC101</f>
        <v>0.51282412488082785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BFF0D-4A5F-4A0E-92E8-9FCF96EC3D7D}">
  <dimension ref="A1:AG55"/>
  <sheetViews>
    <sheetView zoomScale="85" zoomScaleNormal="85" workbookViewId="0">
      <selection activeCell="D49" sqref="D49"/>
    </sheetView>
  </sheetViews>
  <sheetFormatPr defaultRowHeight="14.5" x14ac:dyDescent="0.35"/>
  <cols>
    <col min="1" max="1" width="16" bestFit="1" customWidth="1"/>
    <col min="28" max="28" width="13.453125" style="11" customWidth="1"/>
    <col min="33" max="33" width="12.26953125" style="12" bestFit="1" customWidth="1"/>
  </cols>
  <sheetData>
    <row r="1" spans="1:33" s="1" customFormat="1" x14ac:dyDescent="0.35">
      <c r="A1" s="1" t="s">
        <v>0</v>
      </c>
      <c r="B1" s="1" t="s">
        <v>16</v>
      </c>
      <c r="C1" s="1" t="s">
        <v>17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2</v>
      </c>
      <c r="I1" s="1" t="s">
        <v>3</v>
      </c>
      <c r="J1" s="1" t="s">
        <v>5</v>
      </c>
      <c r="K1" s="1" t="s">
        <v>2</v>
      </c>
      <c r="L1" s="1" t="s">
        <v>3</v>
      </c>
      <c r="M1" s="1" t="s">
        <v>6</v>
      </c>
      <c r="N1" s="1" t="s">
        <v>2</v>
      </c>
      <c r="O1" s="1" t="s">
        <v>3</v>
      </c>
      <c r="P1" s="1" t="s">
        <v>7</v>
      </c>
      <c r="Q1" s="1" t="s">
        <v>2</v>
      </c>
      <c r="R1" s="1" t="s">
        <v>3</v>
      </c>
      <c r="S1" s="1" t="s">
        <v>8</v>
      </c>
      <c r="T1" s="1" t="s">
        <v>2</v>
      </c>
      <c r="U1" s="1" t="s">
        <v>3</v>
      </c>
      <c r="V1" s="1" t="s">
        <v>9</v>
      </c>
      <c r="W1" s="1" t="s">
        <v>2</v>
      </c>
      <c r="X1" s="1" t="s">
        <v>3</v>
      </c>
      <c r="Y1" s="1" t="s">
        <v>10</v>
      </c>
      <c r="Z1" s="1" t="s">
        <v>2</v>
      </c>
      <c r="AA1" s="1" t="s">
        <v>3</v>
      </c>
      <c r="AB1" s="6" t="s">
        <v>11</v>
      </c>
      <c r="AC1" s="1" t="s">
        <v>2</v>
      </c>
      <c r="AD1" s="1" t="s">
        <v>3</v>
      </c>
      <c r="AE1" s="1" t="s">
        <v>12</v>
      </c>
      <c r="AF1" s="1" t="s">
        <v>32</v>
      </c>
      <c r="AG1" s="6" t="s">
        <v>89</v>
      </c>
    </row>
    <row r="2" spans="1:33" x14ac:dyDescent="0.35">
      <c r="A2" t="s">
        <v>18</v>
      </c>
      <c r="B2">
        <v>1</v>
      </c>
      <c r="C2">
        <v>504</v>
      </c>
      <c r="D2">
        <v>-2.6678110337278103E-5</v>
      </c>
      <c r="E2">
        <v>3.2987836494123924E-7</v>
      </c>
      <c r="F2">
        <v>6.5975672988247849E-7</v>
      </c>
      <c r="G2">
        <v>0.51272683650887563</v>
      </c>
      <c r="H2">
        <v>1.7937064477002757E-6</v>
      </c>
      <c r="I2">
        <v>3.5874128954005513E-6</v>
      </c>
      <c r="J2">
        <v>0.34840358113095216</v>
      </c>
      <c r="K2">
        <v>1.0279511038032989E-6</v>
      </c>
      <c r="L2">
        <v>1.7441780463151017E-5</v>
      </c>
      <c r="M2">
        <v>0.72057352856209145</v>
      </c>
      <c r="N2">
        <v>8.7208902315755085E-6</v>
      </c>
      <c r="O2">
        <v>1.7441780463151017E-5</v>
      </c>
      <c r="P2">
        <v>1.9175868682399999E-6</v>
      </c>
      <c r="Q2">
        <v>3.1255790363248475E-7</v>
      </c>
      <c r="R2">
        <v>6.2511580726496949E-7</v>
      </c>
      <c r="S2">
        <v>0.24158359658227846</v>
      </c>
      <c r="T2">
        <v>1.0960412253148302E-6</v>
      </c>
      <c r="U2">
        <v>2.1920824506296604E-6</v>
      </c>
      <c r="V2">
        <v>0.23645687012269939</v>
      </c>
      <c r="W2">
        <v>1.647799178987072E-6</v>
      </c>
      <c r="X2">
        <v>3.2955983579741439E-6</v>
      </c>
      <c r="Y2">
        <v>-2.6678122284023661E-5</v>
      </c>
      <c r="Z2">
        <v>3.2987827321083753E-7</v>
      </c>
      <c r="AA2">
        <v>6.5975654642167507E-7</v>
      </c>
      <c r="AB2" s="6">
        <v>0.51276254665343168</v>
      </c>
      <c r="AC2">
        <v>1.8106550612177843E-6</v>
      </c>
      <c r="AD2">
        <v>3.6213101224355685E-6</v>
      </c>
      <c r="AE2">
        <v>7.0628298509431193</v>
      </c>
      <c r="AG2" s="12">
        <f>SQRT(AD$11^2+AD2^2)</f>
        <v>4.4489191416274901E-5</v>
      </c>
    </row>
    <row r="3" spans="1:33" x14ac:dyDescent="0.35">
      <c r="A3" t="s">
        <v>19</v>
      </c>
      <c r="B3">
        <v>1</v>
      </c>
      <c r="C3">
        <v>504</v>
      </c>
      <c r="D3">
        <v>-1.3896272144970419E-4</v>
      </c>
      <c r="E3">
        <v>3.8108144313106171E-6</v>
      </c>
      <c r="F3">
        <v>7.6216288626212342E-6</v>
      </c>
      <c r="G3">
        <v>0.5126982474566476</v>
      </c>
      <c r="H3">
        <v>6.8864746656305474E-6</v>
      </c>
      <c r="I3">
        <v>1.3772949331261095E-5</v>
      </c>
      <c r="J3">
        <v>0.34842022478787871</v>
      </c>
      <c r="K3">
        <v>5.1939101973487336E-6</v>
      </c>
      <c r="L3">
        <v>1.472725051925418E-5</v>
      </c>
      <c r="M3">
        <v>0.71962534540697687</v>
      </c>
      <c r="N3">
        <v>7.3636252596270902E-6</v>
      </c>
      <c r="O3">
        <v>1.472725051925418E-5</v>
      </c>
      <c r="P3">
        <v>2.9477363580928571E-5</v>
      </c>
      <c r="Q3">
        <v>3.7710741049257925E-6</v>
      </c>
      <c r="R3">
        <v>7.5421482098515849E-6</v>
      </c>
      <c r="S3">
        <v>0.2415669238690476</v>
      </c>
      <c r="T3">
        <v>5.7074046646714758E-6</v>
      </c>
      <c r="U3">
        <v>1.1414809329342952E-5</v>
      </c>
      <c r="V3">
        <v>0.23638049888235299</v>
      </c>
      <c r="W3">
        <v>6.8456218362806578E-6</v>
      </c>
      <c r="X3">
        <v>1.3691243672561316E-5</v>
      </c>
      <c r="Y3">
        <v>-1.3896356946745567E-4</v>
      </c>
      <c r="Z3">
        <v>3.8108394233322825E-6</v>
      </c>
      <c r="AA3">
        <v>7.621678846664565E-6</v>
      </c>
      <c r="AB3" s="6">
        <v>0.51273660657625086</v>
      </c>
      <c r="AC3">
        <v>6.9847833890801058E-6</v>
      </c>
      <c r="AD3">
        <v>1.3969566778160212E-5</v>
      </c>
      <c r="AE3">
        <v>27.246952483013747</v>
      </c>
      <c r="AG3" s="12">
        <f t="shared" ref="AG3:AG10" si="0">SQRT(AD$11^2+AD3^2)</f>
        <v>4.6490031854587616E-5</v>
      </c>
    </row>
    <row r="4" spans="1:33" x14ac:dyDescent="0.35">
      <c r="A4" t="s">
        <v>20</v>
      </c>
      <c r="B4">
        <v>1</v>
      </c>
      <c r="C4">
        <v>504</v>
      </c>
      <c r="D4">
        <v>-1.5589241166006137E-5</v>
      </c>
      <c r="E4">
        <v>2.9371232663292711E-6</v>
      </c>
      <c r="F4">
        <v>5.8742465326585421E-6</v>
      </c>
      <c r="G4">
        <v>0.51277976966101702</v>
      </c>
      <c r="H4">
        <v>6.6026393873331067E-6</v>
      </c>
      <c r="I4">
        <v>1.3205278774666213E-5</v>
      </c>
      <c r="J4">
        <v>0.34839361343749992</v>
      </c>
      <c r="K4">
        <v>5.0435907995081787E-6</v>
      </c>
      <c r="L4">
        <v>1.2589909078400232E-5</v>
      </c>
      <c r="M4">
        <v>0.71970088657303355</v>
      </c>
      <c r="N4">
        <v>6.294954539200116E-6</v>
      </c>
      <c r="O4">
        <v>1.2589909078400232E-5</v>
      </c>
      <c r="P4">
        <v>1.6992855650351858E-5</v>
      </c>
      <c r="Q4">
        <v>3.3060315913243214E-6</v>
      </c>
      <c r="R4">
        <v>6.6120631826486428E-6</v>
      </c>
      <c r="S4">
        <v>0.2415880524550896</v>
      </c>
      <c r="T4">
        <v>5.0110291167666556E-6</v>
      </c>
      <c r="U4">
        <v>1.0022058233533311E-5</v>
      </c>
      <c r="V4">
        <v>0.23645965763005763</v>
      </c>
      <c r="W4">
        <v>5.8794190324073962E-6</v>
      </c>
      <c r="X4">
        <v>1.1758838064814792E-5</v>
      </c>
      <c r="Y4">
        <v>-1.5589250185239265E-5</v>
      </c>
      <c r="Z4">
        <v>2.9371325189178828E-6</v>
      </c>
      <c r="AA4">
        <v>5.8742650378357656E-6</v>
      </c>
      <c r="AB4" s="6">
        <v>0.5128179636430048</v>
      </c>
      <c r="AC4">
        <v>6.557665129718067E-6</v>
      </c>
      <c r="AD4">
        <v>1.3115330259436134E-5</v>
      </c>
      <c r="AE4">
        <v>25.57674787491257</v>
      </c>
      <c r="AG4" s="12">
        <f t="shared" si="0"/>
        <v>4.6240525015241498E-5</v>
      </c>
    </row>
    <row r="5" spans="1:33" x14ac:dyDescent="0.35">
      <c r="A5" t="s">
        <v>21</v>
      </c>
      <c r="B5">
        <v>1</v>
      </c>
      <c r="C5">
        <v>504</v>
      </c>
      <c r="D5">
        <v>-2.514198921019108E-4</v>
      </c>
      <c r="E5">
        <v>1.9031946739696281E-6</v>
      </c>
      <c r="F5">
        <v>3.8063893479392563E-6</v>
      </c>
      <c r="G5">
        <v>0.51274424777310956</v>
      </c>
      <c r="H5">
        <v>2.7982757109650256E-6</v>
      </c>
      <c r="I5">
        <v>5.5965514219300513E-6</v>
      </c>
      <c r="J5">
        <v>0.34840261747899159</v>
      </c>
      <c r="K5">
        <v>1.6759427323909014E-6</v>
      </c>
      <c r="L5">
        <v>1.5295991203428383E-4</v>
      </c>
      <c r="M5">
        <v>0.72231040324137952</v>
      </c>
      <c r="N5">
        <v>7.6479956017141913E-5</v>
      </c>
      <c r="O5">
        <v>1.5295991203428383E-4</v>
      </c>
      <c r="P5">
        <v>5.2930465848837242E-4</v>
      </c>
      <c r="Q5">
        <v>6.5250016912247755E-7</v>
      </c>
      <c r="R5">
        <v>1.3050003382449551E-6</v>
      </c>
      <c r="S5">
        <v>0.2419773790756303</v>
      </c>
      <c r="T5">
        <v>2.1431789534717303E-6</v>
      </c>
      <c r="U5">
        <v>4.2863579069434606E-6</v>
      </c>
      <c r="V5">
        <v>0.23670217361344525</v>
      </c>
      <c r="W5">
        <v>2.6287823244047263E-6</v>
      </c>
      <c r="X5">
        <v>5.2575646488094526E-6</v>
      </c>
      <c r="Y5">
        <v>-2.5144704522292997E-4</v>
      </c>
      <c r="Z5">
        <v>1.9033856751600048E-6</v>
      </c>
      <c r="AA5">
        <v>3.8067713503200096E-6</v>
      </c>
      <c r="AB5" s="6">
        <v>0.51283512447445312</v>
      </c>
      <c r="AC5">
        <v>2.7881611764110194E-6</v>
      </c>
      <c r="AD5">
        <v>5.5763223528220388E-6</v>
      </c>
      <c r="AE5">
        <v>10.874252914738925</v>
      </c>
      <c r="AG5" s="12">
        <f t="shared" si="0"/>
        <v>4.4690822736370345E-5</v>
      </c>
    </row>
    <row r="6" spans="1:33" x14ac:dyDescent="0.35">
      <c r="A6" t="s">
        <v>22</v>
      </c>
      <c r="B6">
        <v>1</v>
      </c>
      <c r="C6">
        <v>504</v>
      </c>
      <c r="D6">
        <v>-1.3884975182700419E-4</v>
      </c>
      <c r="E6">
        <v>2.9740915591111163E-6</v>
      </c>
      <c r="F6">
        <v>5.9481831182222327E-6</v>
      </c>
      <c r="G6">
        <v>0.51272442871681423</v>
      </c>
      <c r="H6">
        <v>3.5343057918413753E-6</v>
      </c>
      <c r="I6">
        <v>7.0686115836827506E-6</v>
      </c>
      <c r="J6">
        <v>0.34840288991596619</v>
      </c>
      <c r="K6">
        <v>1.4863555510502656E-6</v>
      </c>
      <c r="L6">
        <v>2.2295273016146582E-5</v>
      </c>
      <c r="M6">
        <v>0.72111940408759145</v>
      </c>
      <c r="N6">
        <v>1.1147636508073291E-5</v>
      </c>
      <c r="O6">
        <v>2.2295273016146582E-5</v>
      </c>
      <c r="P6">
        <v>1.8670919648535571E-7</v>
      </c>
      <c r="Q6">
        <v>5.2930079380576664E-7</v>
      </c>
      <c r="R6">
        <v>1.0586015876115333E-6</v>
      </c>
      <c r="S6">
        <v>0.24160135679558001</v>
      </c>
      <c r="T6">
        <v>1.5102723415919345E-6</v>
      </c>
      <c r="U6">
        <v>3.020544683183869E-6</v>
      </c>
      <c r="V6">
        <v>0.23647924230337097</v>
      </c>
      <c r="W6">
        <v>2.1302345839920269E-6</v>
      </c>
      <c r="X6">
        <v>4.2604691679840538E-6</v>
      </c>
      <c r="Y6">
        <v>-1.3884974466666676E-4</v>
      </c>
      <c r="Z6">
        <v>2.9740876233495507E-6</v>
      </c>
      <c r="AA6">
        <v>5.9481752466991015E-6</v>
      </c>
      <c r="AB6" s="6">
        <v>0.51275905776024411</v>
      </c>
      <c r="AC6">
        <v>3.5409427905646053E-6</v>
      </c>
      <c r="AD6">
        <v>7.0818855811292107E-6</v>
      </c>
      <c r="AE6">
        <v>13.812264490922088</v>
      </c>
      <c r="AG6" s="12">
        <f t="shared" si="0"/>
        <v>4.4903534039708939E-5</v>
      </c>
    </row>
    <row r="7" spans="1:33" x14ac:dyDescent="0.35">
      <c r="A7" t="s">
        <v>23</v>
      </c>
      <c r="B7">
        <v>1</v>
      </c>
      <c r="C7">
        <v>504</v>
      </c>
      <c r="D7">
        <v>-9.4773125810975619E-5</v>
      </c>
      <c r="E7">
        <v>4.9065969398800848E-7</v>
      </c>
      <c r="F7">
        <v>9.8131938797601696E-7</v>
      </c>
      <c r="G7">
        <v>0.51262731572139297</v>
      </c>
      <c r="H7">
        <v>1.7176110066483247E-6</v>
      </c>
      <c r="I7">
        <v>3.4352220132966494E-6</v>
      </c>
      <c r="J7">
        <v>0.34840739757396455</v>
      </c>
      <c r="K7">
        <v>7.8264463106228809E-7</v>
      </c>
      <c r="L7">
        <v>3.3214910764533537E-5</v>
      </c>
      <c r="M7">
        <v>0.72060329543478285</v>
      </c>
      <c r="N7">
        <v>1.6607455382266769E-5</v>
      </c>
      <c r="O7">
        <v>3.3214910764533537E-5</v>
      </c>
      <c r="P7">
        <v>2.423125512484077E-7</v>
      </c>
      <c r="Q7">
        <v>1.852499909296624E-7</v>
      </c>
      <c r="R7">
        <v>3.704999818593248E-7</v>
      </c>
      <c r="S7">
        <v>0.24157425473372779</v>
      </c>
      <c r="T7">
        <v>1.0139898431344996E-6</v>
      </c>
      <c r="U7">
        <v>2.0279796862689991E-6</v>
      </c>
      <c r="V7">
        <v>0.23644578572916677</v>
      </c>
      <c r="W7">
        <v>1.4043492506064847E-6</v>
      </c>
      <c r="X7">
        <v>2.8086985012129693E-6</v>
      </c>
      <c r="Y7">
        <v>-9.477312032317072E-5</v>
      </c>
      <c r="Z7">
        <v>4.9065866996059329E-7</v>
      </c>
      <c r="AA7">
        <v>9.8131733992118659E-7</v>
      </c>
      <c r="AB7" s="6">
        <v>0.51266170308364956</v>
      </c>
      <c r="AC7">
        <v>1.7045578059297251E-6</v>
      </c>
      <c r="AD7">
        <v>3.4091156118594501E-6</v>
      </c>
      <c r="AE7">
        <v>6.6502837313890542</v>
      </c>
      <c r="AG7" s="12">
        <f t="shared" si="0"/>
        <v>4.4472422186408036E-5</v>
      </c>
    </row>
    <row r="8" spans="1:33" x14ac:dyDescent="0.35">
      <c r="A8" t="s">
        <v>24</v>
      </c>
      <c r="B8">
        <v>1</v>
      </c>
      <c r="C8">
        <v>504</v>
      </c>
      <c r="D8">
        <v>-1.3045457640458016E-4</v>
      </c>
      <c r="E8">
        <v>3.5011362028149521E-6</v>
      </c>
      <c r="F8">
        <v>7.0022724056299041E-6</v>
      </c>
      <c r="G8">
        <v>0.51273610062893082</v>
      </c>
      <c r="H8">
        <v>1.250403363581051E-6</v>
      </c>
      <c r="I8">
        <v>2.500806727162102E-6</v>
      </c>
      <c r="J8">
        <v>0.34839991485549138</v>
      </c>
      <c r="K8">
        <v>5.7230081858996301E-7</v>
      </c>
      <c r="L8">
        <v>7.8267626893249606E-6</v>
      </c>
      <c r="M8">
        <v>0.72060568274390235</v>
      </c>
      <c r="N8">
        <v>3.9133813446624803E-6</v>
      </c>
      <c r="O8">
        <v>7.8267626893249606E-6</v>
      </c>
      <c r="P8">
        <v>-8.4694057536956493E-7</v>
      </c>
      <c r="Q8">
        <v>1.3754877187917523E-7</v>
      </c>
      <c r="R8">
        <v>2.7509754375835045E-7</v>
      </c>
      <c r="S8">
        <v>0.24158825719298252</v>
      </c>
      <c r="T8">
        <v>7.4817081037283064E-7</v>
      </c>
      <c r="U8">
        <v>1.4963416207456613E-6</v>
      </c>
      <c r="V8">
        <v>0.2364622330588233</v>
      </c>
      <c r="W8">
        <v>9.9453523541051895E-7</v>
      </c>
      <c r="X8">
        <v>1.9890704708210379E-6</v>
      </c>
      <c r="Y8">
        <v>-1.3045454280152669E-4</v>
      </c>
      <c r="Z8">
        <v>3.5011330361937497E-6</v>
      </c>
      <c r="AA8">
        <v>7.0022660723874994E-6</v>
      </c>
      <c r="AB8" s="6">
        <v>0.51277060145604014</v>
      </c>
      <c r="AC8">
        <v>1.2471233885439123E-6</v>
      </c>
      <c r="AD8">
        <v>2.4942467770878246E-6</v>
      </c>
      <c r="AE8">
        <v>4.8645830573046531</v>
      </c>
      <c r="AG8" s="12">
        <f t="shared" si="0"/>
        <v>4.4411659875038528E-5</v>
      </c>
    </row>
    <row r="9" spans="1:33" x14ac:dyDescent="0.35">
      <c r="A9" t="s">
        <v>25</v>
      </c>
      <c r="B9">
        <v>1</v>
      </c>
      <c r="C9">
        <v>504</v>
      </c>
      <c r="D9">
        <v>-1.0893306903937009E-3</v>
      </c>
      <c r="E9">
        <v>1.3729038775171589E-5</v>
      </c>
      <c r="F9">
        <v>2.7458077550343179E-5</v>
      </c>
      <c r="G9">
        <v>0.51267470115151492</v>
      </c>
      <c r="H9">
        <v>1.04528259052662E-6</v>
      </c>
      <c r="I9">
        <v>2.09056518105324E-6</v>
      </c>
      <c r="J9">
        <v>0.34840117869047599</v>
      </c>
      <c r="K9">
        <v>7.7188113178458611E-7</v>
      </c>
      <c r="L9">
        <v>1.5367698314346747E-5</v>
      </c>
      <c r="M9">
        <v>0.72048754543478222</v>
      </c>
      <c r="N9">
        <v>7.6838491571733736E-6</v>
      </c>
      <c r="O9">
        <v>1.5367698314346747E-5</v>
      </c>
      <c r="P9">
        <v>3.5268755129310344E-7</v>
      </c>
      <c r="Q9">
        <v>1.6928924916330277E-7</v>
      </c>
      <c r="R9">
        <v>3.3857849832660554E-7</v>
      </c>
      <c r="S9">
        <v>0.24156805524096389</v>
      </c>
      <c r="T9">
        <v>8.3204350286921227E-7</v>
      </c>
      <c r="U9">
        <v>1.6640870057384245E-6</v>
      </c>
      <c r="V9">
        <v>0.23643848604790407</v>
      </c>
      <c r="W9">
        <v>1.0880675014910394E-6</v>
      </c>
      <c r="X9">
        <v>2.1761350029820787E-6</v>
      </c>
      <c r="Y9">
        <v>-1.0893306943307089E-3</v>
      </c>
      <c r="Z9">
        <v>1.3729032615576356E-5</v>
      </c>
      <c r="AA9">
        <v>2.7458065231152711E-5</v>
      </c>
      <c r="AB9" s="6">
        <v>0.51270956310092142</v>
      </c>
      <c r="AC9">
        <v>1.0535345721765543E-6</v>
      </c>
      <c r="AD9">
        <v>2.1070691443531086E-6</v>
      </c>
      <c r="AE9">
        <v>4.1099514386542717</v>
      </c>
      <c r="AG9" s="12">
        <f t="shared" si="0"/>
        <v>4.4391598374581861E-5</v>
      </c>
    </row>
    <row r="10" spans="1:33" x14ac:dyDescent="0.35">
      <c r="A10" t="s">
        <v>26</v>
      </c>
      <c r="B10">
        <v>1</v>
      </c>
      <c r="C10">
        <v>504</v>
      </c>
      <c r="D10">
        <v>-6.9905805237064191E-5</v>
      </c>
      <c r="E10">
        <v>3.5046120547351608E-6</v>
      </c>
      <c r="F10">
        <v>7.0092241094703217E-6</v>
      </c>
      <c r="G10">
        <v>0.51280988217142898</v>
      </c>
      <c r="H10">
        <v>4.8589226554777358E-6</v>
      </c>
      <c r="I10">
        <v>9.7178453109554716E-6</v>
      </c>
      <c r="J10">
        <v>0.34840696331606247</v>
      </c>
      <c r="K10">
        <v>3.0658592115480304E-6</v>
      </c>
      <c r="L10">
        <v>6.5792225362283505E-5</v>
      </c>
      <c r="M10">
        <v>0.7194044784172664</v>
      </c>
      <c r="N10">
        <v>3.2896112681141752E-5</v>
      </c>
      <c r="O10">
        <v>6.5792225362283505E-5</v>
      </c>
      <c r="P10">
        <v>1.9477658305314008E-5</v>
      </c>
      <c r="Q10">
        <v>2.1185813946537756E-6</v>
      </c>
      <c r="R10">
        <v>4.2371627893075512E-6</v>
      </c>
      <c r="S10">
        <v>0.24157196331606223</v>
      </c>
      <c r="T10">
        <v>3.4585904892651085E-6</v>
      </c>
      <c r="U10">
        <v>6.9171809785302171E-6</v>
      </c>
      <c r="V10">
        <v>0.23642936513368981</v>
      </c>
      <c r="W10">
        <v>5.1519626815321548E-6</v>
      </c>
      <c r="X10">
        <v>1.030392536306431E-5</v>
      </c>
      <c r="Y10">
        <v>-6.9906334407477083E-5</v>
      </c>
      <c r="Z10">
        <v>3.5046549166364127E-6</v>
      </c>
      <c r="AA10">
        <v>7.0093098332728254E-6</v>
      </c>
      <c r="AB10" s="6">
        <v>0.51284662096150946</v>
      </c>
      <c r="AC10">
        <v>4.8496448327805257E-6</v>
      </c>
      <c r="AD10">
        <v>9.6992896655610515E-6</v>
      </c>
      <c r="AE10">
        <v>18.913928905970138</v>
      </c>
      <c r="AG10" s="12">
        <f t="shared" si="0"/>
        <v>4.5389982219511314E-5</v>
      </c>
    </row>
    <row r="11" spans="1:33" x14ac:dyDescent="0.35">
      <c r="A11" t="s">
        <v>84</v>
      </c>
      <c r="AB11" s="6"/>
      <c r="AD11">
        <v>4.4341563638093481E-5</v>
      </c>
    </row>
    <row r="12" spans="1:33" x14ac:dyDescent="0.35">
      <c r="AB12" s="6"/>
    </row>
    <row r="13" spans="1:33" x14ac:dyDescent="0.35">
      <c r="A13" t="s">
        <v>34</v>
      </c>
      <c r="B13">
        <v>2</v>
      </c>
      <c r="C13" t="s">
        <v>33</v>
      </c>
      <c r="D13">
        <v>-3.4114730408807112E-7</v>
      </c>
      <c r="E13">
        <v>9.7235381554975368E-8</v>
      </c>
      <c r="F13">
        <v>1.9447076310995074E-7</v>
      </c>
      <c r="G13">
        <v>0.51277146023831932</v>
      </c>
      <c r="H13">
        <v>9.3329064516409874E-7</v>
      </c>
      <c r="I13">
        <v>1.8665812903281975E-6</v>
      </c>
      <c r="J13">
        <v>0.34840256383891716</v>
      </c>
      <c r="K13">
        <v>5.4126088276320907E-7</v>
      </c>
      <c r="L13">
        <v>4.0190928833637919E-5</v>
      </c>
      <c r="M13">
        <v>0.72054769741585156</v>
      </c>
      <c r="N13">
        <v>2.009546441681896E-5</v>
      </c>
      <c r="O13">
        <v>4.0190928833637919E-5</v>
      </c>
      <c r="P13">
        <v>3.9230665040091972E-7</v>
      </c>
      <c r="Q13">
        <v>1.1555000158426178E-7</v>
      </c>
      <c r="R13">
        <v>2.3110000316852357E-7</v>
      </c>
      <c r="S13">
        <v>0.24158123448860963</v>
      </c>
      <c r="T13">
        <v>6.6045199140013867E-7</v>
      </c>
      <c r="U13">
        <v>1.3209039828002773E-6</v>
      </c>
      <c r="V13">
        <v>0.23645278014786997</v>
      </c>
      <c r="W13">
        <v>9.2416603188544113E-7</v>
      </c>
      <c r="X13">
        <v>1.8483320637708823E-6</v>
      </c>
      <c r="Y13">
        <v>-3.4114730508613433E-7</v>
      </c>
      <c r="Z13">
        <v>9.7235385386770163E-8</v>
      </c>
      <c r="AA13">
        <v>1.9447077077354033E-7</v>
      </c>
      <c r="AB13" s="6">
        <v>0.51278170628106867</v>
      </c>
      <c r="AC13">
        <v>9.3612844846798802E-7</v>
      </c>
      <c r="AD13">
        <v>1.872256896935976E-6</v>
      </c>
      <c r="AE13">
        <v>4</v>
      </c>
      <c r="AF13">
        <v>152</v>
      </c>
      <c r="AG13" s="12">
        <f>SQRT(AD$16^2+AD13^2)</f>
        <v>8.0212881767731497E-6</v>
      </c>
    </row>
    <row r="14" spans="1:33" x14ac:dyDescent="0.35">
      <c r="A14" t="s">
        <v>35</v>
      </c>
      <c r="B14">
        <v>2</v>
      </c>
      <c r="C14" t="s">
        <v>33</v>
      </c>
      <c r="D14">
        <v>1.9915648364366502E-6</v>
      </c>
      <c r="E14">
        <v>2.4174457370540084E-7</v>
      </c>
      <c r="F14">
        <v>4.8348914741080169E-7</v>
      </c>
      <c r="G14">
        <v>0.51297756630479041</v>
      </c>
      <c r="H14">
        <v>1.8219038876668109E-6</v>
      </c>
      <c r="I14">
        <v>3.6438077753336218E-6</v>
      </c>
      <c r="J14">
        <v>0.3484046929195892</v>
      </c>
      <c r="K14">
        <v>1.0791334578386462E-6</v>
      </c>
      <c r="L14">
        <v>5.3581936623882335E-5</v>
      </c>
      <c r="M14">
        <v>0.72076032326341533</v>
      </c>
      <c r="N14">
        <v>2.6790968311941168E-5</v>
      </c>
      <c r="O14">
        <v>5.3581936623882335E-5</v>
      </c>
      <c r="P14">
        <v>4.1201484470352978E-7</v>
      </c>
      <c r="Q14">
        <v>2.4998948892666455E-7</v>
      </c>
      <c r="R14">
        <v>4.999789778533291E-7</v>
      </c>
      <c r="S14">
        <v>0.24157614400985233</v>
      </c>
      <c r="T14">
        <v>9.4296171835251336E-7</v>
      </c>
      <c r="U14">
        <v>1.8859234367050267E-6</v>
      </c>
      <c r="V14">
        <v>0.236446091730661</v>
      </c>
      <c r="W14">
        <v>1.4250924732579923E-6</v>
      </c>
      <c r="X14">
        <v>2.8501849465159846E-6</v>
      </c>
      <c r="Y14">
        <v>1.9915649338204368E-6</v>
      </c>
      <c r="Z14">
        <v>2.4174459009770014E-7</v>
      </c>
      <c r="AA14">
        <v>4.8348918019540027E-7</v>
      </c>
      <c r="AB14" s="6">
        <v>0.51298739593418763</v>
      </c>
      <c r="AC14">
        <v>1.8380294108408839E-6</v>
      </c>
      <c r="AD14">
        <v>3.6760588216817678E-6</v>
      </c>
      <c r="AE14">
        <v>7</v>
      </c>
      <c r="AF14">
        <v>235</v>
      </c>
      <c r="AG14" s="12">
        <f>SQRT(AD$16^2+AD14^2)</f>
        <v>8.6225939593129821E-6</v>
      </c>
    </row>
    <row r="15" spans="1:33" x14ac:dyDescent="0.35">
      <c r="A15" t="s">
        <v>36</v>
      </c>
      <c r="B15">
        <v>2</v>
      </c>
      <c r="C15" t="s">
        <v>33</v>
      </c>
      <c r="D15">
        <v>-7.774036986912614E-7</v>
      </c>
      <c r="E15">
        <v>1.1587493135083429E-6</v>
      </c>
      <c r="F15">
        <v>2.3174986270166857E-6</v>
      </c>
      <c r="G15">
        <v>0.51276596099768901</v>
      </c>
      <c r="H15">
        <v>2.5425984525625861E-6</v>
      </c>
      <c r="I15">
        <v>5.0851969051251721E-6</v>
      </c>
      <c r="J15">
        <v>0.3484071537480799</v>
      </c>
      <c r="K15">
        <v>2.3013335676348815E-6</v>
      </c>
      <c r="L15">
        <v>1.3911192479765035E-4</v>
      </c>
      <c r="M15">
        <v>0.72400832145004057</v>
      </c>
      <c r="N15">
        <v>6.9555962398825177E-5</v>
      </c>
      <c r="O15">
        <v>1.3911192479765035E-4</v>
      </c>
      <c r="P15">
        <v>1.3174756333339997E-5</v>
      </c>
      <c r="Q15">
        <v>1.1878271776530551E-6</v>
      </c>
      <c r="R15">
        <v>2.3756543553061102E-6</v>
      </c>
      <c r="S15">
        <v>0.24158265047197114</v>
      </c>
      <c r="T15">
        <v>2.1271472450662309E-6</v>
      </c>
      <c r="U15">
        <v>4.2542944901324618E-6</v>
      </c>
      <c r="V15">
        <v>0.23646890619710753</v>
      </c>
      <c r="W15">
        <v>2.8504632399977864E-6</v>
      </c>
      <c r="X15">
        <v>5.7009264799955728E-6</v>
      </c>
      <c r="Y15">
        <v>-7.7740810659409063E-7</v>
      </c>
      <c r="Z15">
        <v>1.158752731448015E-6</v>
      </c>
      <c r="AA15">
        <v>2.3175054628960299E-6</v>
      </c>
      <c r="AB15" s="6">
        <v>0.51277731871192855</v>
      </c>
      <c r="AC15">
        <v>2.5853543254354902E-6</v>
      </c>
      <c r="AD15">
        <v>5.1707086508709804E-6</v>
      </c>
      <c r="AE15">
        <v>10</v>
      </c>
      <c r="AF15">
        <v>176</v>
      </c>
      <c r="AG15" s="12">
        <f>SQRT(AD$16^2+AD15^2)</f>
        <v>9.357988356420859E-6</v>
      </c>
    </row>
    <row r="16" spans="1:33" x14ac:dyDescent="0.35">
      <c r="A16" t="s">
        <v>84</v>
      </c>
      <c r="AB16" s="6"/>
      <c r="AD16">
        <v>7.7997255161137809E-6</v>
      </c>
    </row>
    <row r="17" spans="1:33" x14ac:dyDescent="0.35">
      <c r="AB17" s="6"/>
    </row>
    <row r="18" spans="1:33" x14ac:dyDescent="0.35">
      <c r="A18" t="s">
        <v>40</v>
      </c>
      <c r="B18">
        <v>3</v>
      </c>
      <c r="C18" t="s">
        <v>37</v>
      </c>
      <c r="D18">
        <v>6.0903253581685907E-6</v>
      </c>
      <c r="E18">
        <v>2.2894941429813025E-7</v>
      </c>
      <c r="F18">
        <v>4.5789882859626051E-7</v>
      </c>
      <c r="G18">
        <v>0.51284068982294917</v>
      </c>
      <c r="H18">
        <v>4.9636700691971141E-6</v>
      </c>
      <c r="I18">
        <v>9.9273401383942281E-6</v>
      </c>
      <c r="J18">
        <v>0.34840496941863092</v>
      </c>
      <c r="K18">
        <v>1.0043629070217824E-6</v>
      </c>
      <c r="L18">
        <v>1.0749744687652679E-4</v>
      </c>
      <c r="M18">
        <v>0.72222525801519266</v>
      </c>
      <c r="N18">
        <v>5.3748723438263397E-5</v>
      </c>
      <c r="O18">
        <v>1.0749744687652679E-4</v>
      </c>
      <c r="P18">
        <v>4.614940170360617E-6</v>
      </c>
      <c r="Q18">
        <v>2.2065670599169091E-7</v>
      </c>
      <c r="R18">
        <v>4.4131341198338181E-7</v>
      </c>
      <c r="S18">
        <v>0.24157730020291962</v>
      </c>
      <c r="T18">
        <v>2.095593182310955E-6</v>
      </c>
      <c r="U18">
        <v>4.1911863646219101E-6</v>
      </c>
      <c r="V18">
        <v>0.23645146307266632</v>
      </c>
      <c r="W18">
        <v>3.5402264125434814E-6</v>
      </c>
      <c r="X18">
        <v>7.0804528250869628E-6</v>
      </c>
      <c r="Y18">
        <v>6.0903312816815585E-6</v>
      </c>
      <c r="Z18">
        <v>2.2894960935780287E-7</v>
      </c>
      <c r="AA18">
        <v>4.5789921871560574E-7</v>
      </c>
      <c r="AB18" s="6">
        <v>0.51285188330626308</v>
      </c>
      <c r="AC18">
        <v>4.9714723444875465E-6</v>
      </c>
      <c r="AD18">
        <v>9.9429446889750929E-6</v>
      </c>
      <c r="AE18">
        <v>19</v>
      </c>
      <c r="AF18">
        <v>210</v>
      </c>
      <c r="AG18" s="12">
        <f t="shared" ref="AG18:AG47" si="1">SQRT(AD$48^2+AD18^2)</f>
        <v>1.9329276543693809E-5</v>
      </c>
    </row>
    <row r="19" spans="1:33" x14ac:dyDescent="0.35">
      <c r="A19" t="s">
        <v>41</v>
      </c>
      <c r="B19">
        <v>3</v>
      </c>
      <c r="C19" t="s">
        <v>37</v>
      </c>
      <c r="D19">
        <v>8.2155977933389238E-6</v>
      </c>
      <c r="E19">
        <v>4.640653172062961E-7</v>
      </c>
      <c r="F19">
        <v>9.2813063441259219E-7</v>
      </c>
      <c r="G19">
        <v>0.51262054947257074</v>
      </c>
      <c r="H19">
        <v>3.610239809325245E-6</v>
      </c>
      <c r="I19">
        <v>7.2204796186504901E-6</v>
      </c>
      <c r="J19">
        <v>0.34840631371916742</v>
      </c>
      <c r="K19">
        <v>1.7016624827396266E-6</v>
      </c>
      <c r="L19">
        <v>5.2717825556398644E-5</v>
      </c>
      <c r="M19">
        <v>0.72164986114484775</v>
      </c>
      <c r="N19">
        <v>2.6358912778199322E-5</v>
      </c>
      <c r="O19">
        <v>5.2717825556398644E-5</v>
      </c>
      <c r="P19">
        <v>1.4461992571429709E-6</v>
      </c>
      <c r="Q19">
        <v>5.0976368824679763E-7</v>
      </c>
      <c r="R19">
        <v>1.0195273764935953E-6</v>
      </c>
      <c r="S19">
        <v>0.24157943259203904</v>
      </c>
      <c r="T19">
        <v>2.2659749352419082E-6</v>
      </c>
      <c r="U19">
        <v>4.5319498704838164E-6</v>
      </c>
      <c r="V19">
        <v>0.23644953509325509</v>
      </c>
      <c r="W19">
        <v>3.053091642794436E-6</v>
      </c>
      <c r="X19">
        <v>6.106183285588872E-6</v>
      </c>
      <c r="Y19">
        <v>8.2156010559061998E-6</v>
      </c>
      <c r="Z19">
        <v>4.6406551382365455E-7</v>
      </c>
      <c r="AA19">
        <v>9.281310276473091E-7</v>
      </c>
      <c r="AB19" s="6">
        <v>0.51263141582455718</v>
      </c>
      <c r="AC19">
        <v>3.609456928730294E-6</v>
      </c>
      <c r="AD19">
        <v>7.2189138574605879E-6</v>
      </c>
      <c r="AE19">
        <v>14</v>
      </c>
      <c r="AF19">
        <v>236</v>
      </c>
      <c r="AG19" s="12">
        <f t="shared" si="1"/>
        <v>1.807958793490632E-5</v>
      </c>
    </row>
    <row r="20" spans="1:33" x14ac:dyDescent="0.35">
      <c r="A20" t="s">
        <v>42</v>
      </c>
      <c r="B20">
        <v>3</v>
      </c>
      <c r="C20" t="s">
        <v>37</v>
      </c>
      <c r="D20">
        <v>5.700421697873689E-6</v>
      </c>
      <c r="E20">
        <v>1.1906544566843192E-6</v>
      </c>
      <c r="F20">
        <v>2.3813089133686385E-6</v>
      </c>
      <c r="G20">
        <v>0.512777617937477</v>
      </c>
      <c r="H20">
        <v>7.4578646333730351E-6</v>
      </c>
      <c r="I20">
        <v>1.491572926674607E-5</v>
      </c>
      <c r="J20">
        <v>0.34841981422661616</v>
      </c>
      <c r="K20">
        <v>3.1354656108475135E-6</v>
      </c>
      <c r="L20">
        <v>1.0481077275537001E-4</v>
      </c>
      <c r="M20">
        <v>0.72183410745704768</v>
      </c>
      <c r="N20">
        <v>5.2405386377685005E-5</v>
      </c>
      <c r="O20">
        <v>1.0481077275537001E-4</v>
      </c>
      <c r="P20">
        <v>2.3171452640685864E-5</v>
      </c>
      <c r="Q20">
        <v>1.3812140672985674E-6</v>
      </c>
      <c r="R20">
        <v>2.7624281345971347E-6</v>
      </c>
      <c r="S20">
        <v>0.24158870559730006</v>
      </c>
      <c r="T20">
        <v>5.1407642413107528E-6</v>
      </c>
      <c r="U20">
        <v>1.0281528482621506E-5</v>
      </c>
      <c r="V20">
        <v>0.23646180641227996</v>
      </c>
      <c r="W20">
        <v>6.9411377051068788E-6</v>
      </c>
      <c r="X20">
        <v>1.3882275410213758E-5</v>
      </c>
      <c r="Y20">
        <v>5.7004533405225317E-6</v>
      </c>
      <c r="Z20">
        <v>1.1906610497972828E-6</v>
      </c>
      <c r="AA20">
        <v>2.3813220995945657E-6</v>
      </c>
      <c r="AB20" s="6">
        <v>0.51279124908400442</v>
      </c>
      <c r="AC20">
        <v>7.4693243458202797E-6</v>
      </c>
      <c r="AD20">
        <v>1.4938648691640559E-5</v>
      </c>
      <c r="AE20">
        <v>29</v>
      </c>
      <c r="AF20">
        <v>210</v>
      </c>
      <c r="AG20" s="12">
        <f t="shared" si="1"/>
        <v>2.231416606881888E-5</v>
      </c>
    </row>
    <row r="21" spans="1:33" x14ac:dyDescent="0.35">
      <c r="A21" t="s">
        <v>43</v>
      </c>
      <c r="B21">
        <v>3</v>
      </c>
      <c r="C21" t="s">
        <v>37</v>
      </c>
      <c r="D21">
        <v>4.1306875349524538E-6</v>
      </c>
      <c r="E21">
        <v>1.9023705829405777E-7</v>
      </c>
      <c r="F21">
        <v>3.8047411658811554E-7</v>
      </c>
      <c r="G21">
        <v>0.51265993173446911</v>
      </c>
      <c r="H21">
        <v>3.4488745040953124E-6</v>
      </c>
      <c r="I21">
        <v>6.8977490081906247E-6</v>
      </c>
      <c r="J21">
        <v>0.34840483701174807</v>
      </c>
      <c r="K21">
        <v>1.2352097387551947E-6</v>
      </c>
      <c r="L21">
        <v>2.6470057675164946E-5</v>
      </c>
      <c r="M21">
        <v>0.72110631115427759</v>
      </c>
      <c r="N21">
        <v>1.3235028837582473E-5</v>
      </c>
      <c r="O21">
        <v>2.6470057675164946E-5</v>
      </c>
      <c r="P21">
        <v>1.1727277560951753E-6</v>
      </c>
      <c r="Q21">
        <v>2.0664069633598754E-7</v>
      </c>
      <c r="R21">
        <v>4.1328139267197509E-7</v>
      </c>
      <c r="S21">
        <v>0.24158086265206882</v>
      </c>
      <c r="T21">
        <v>1.842796230123637E-6</v>
      </c>
      <c r="U21">
        <v>3.685592460247274E-6</v>
      </c>
      <c r="V21">
        <v>0.23645312586187231</v>
      </c>
      <c r="W21">
        <v>2.7903328694398239E-6</v>
      </c>
      <c r="X21">
        <v>5.5806657388796477E-6</v>
      </c>
      <c r="Y21">
        <v>4.130688214181918E-6</v>
      </c>
      <c r="Z21">
        <v>1.9023707285307082E-7</v>
      </c>
      <c r="AA21">
        <v>3.8047414570614164E-7</v>
      </c>
      <c r="AB21" s="6">
        <v>0.51267077657401117</v>
      </c>
      <c r="AC21">
        <v>3.4499265779109695E-6</v>
      </c>
      <c r="AD21">
        <v>6.899853155821939E-6</v>
      </c>
      <c r="AE21">
        <v>13</v>
      </c>
      <c r="AF21">
        <v>239</v>
      </c>
      <c r="AG21" s="12">
        <f t="shared" si="1"/>
        <v>1.7954574798264637E-5</v>
      </c>
    </row>
    <row r="22" spans="1:33" x14ac:dyDescent="0.35">
      <c r="A22" t="s">
        <v>45</v>
      </c>
      <c r="B22">
        <v>3</v>
      </c>
      <c r="C22" t="s">
        <v>37</v>
      </c>
      <c r="D22">
        <v>1.104741403707845E-6</v>
      </c>
      <c r="E22">
        <v>1.1070378648805186E-6</v>
      </c>
      <c r="F22">
        <v>2.2140757297610371E-6</v>
      </c>
      <c r="G22">
        <v>0.51267806145850559</v>
      </c>
      <c r="H22">
        <v>3.4363374932424471E-6</v>
      </c>
      <c r="I22">
        <v>6.8726749864848941E-6</v>
      </c>
      <c r="J22">
        <v>0.34840627375959871</v>
      </c>
      <c r="K22">
        <v>2.3471695254392565E-6</v>
      </c>
      <c r="L22">
        <v>3.3469922798876342E-5</v>
      </c>
      <c r="M22">
        <v>0.72013469645040207</v>
      </c>
      <c r="N22">
        <v>1.6734961399438171E-5</v>
      </c>
      <c r="O22">
        <v>3.3469922798876342E-5</v>
      </c>
      <c r="P22">
        <v>4.0819159160640293E-6</v>
      </c>
      <c r="Q22">
        <v>1.1040859500722411E-6</v>
      </c>
      <c r="R22">
        <v>2.2081719001444822E-6</v>
      </c>
      <c r="S22">
        <v>0.24156720558779579</v>
      </c>
      <c r="T22">
        <v>2.2879199269919584E-6</v>
      </c>
      <c r="U22">
        <v>4.5758398539839168E-6</v>
      </c>
      <c r="V22">
        <v>0.23644358015790487</v>
      </c>
      <c r="W22">
        <v>2.6597891594680671E-6</v>
      </c>
      <c r="X22">
        <v>5.3195783189361342E-6</v>
      </c>
      <c r="Y22">
        <v>1.1047384120957497E-6</v>
      </c>
      <c r="Z22">
        <v>1.107039103179664E-6</v>
      </c>
      <c r="AA22">
        <v>2.2140782063593279E-6</v>
      </c>
      <c r="AB22" s="6">
        <v>0.51269126205937021</v>
      </c>
      <c r="AC22">
        <v>3.5310108547119409E-6</v>
      </c>
      <c r="AD22">
        <v>7.0620217094238817E-6</v>
      </c>
      <c r="AE22">
        <v>14</v>
      </c>
      <c r="AF22">
        <v>211</v>
      </c>
      <c r="AG22" s="12">
        <f t="shared" si="1"/>
        <v>1.8017517399435135E-5</v>
      </c>
    </row>
    <row r="23" spans="1:33" x14ac:dyDescent="0.35">
      <c r="A23" t="s">
        <v>46</v>
      </c>
      <c r="B23">
        <v>3</v>
      </c>
      <c r="C23" t="s">
        <v>37</v>
      </c>
      <c r="D23">
        <v>2.7055339451030449E-6</v>
      </c>
      <c r="E23">
        <v>3.412616198322505E-7</v>
      </c>
      <c r="F23">
        <v>6.82523239664501E-7</v>
      </c>
      <c r="G23">
        <v>0.51268459166881664</v>
      </c>
      <c r="H23">
        <v>1.6616867804515569E-6</v>
      </c>
      <c r="I23">
        <v>3.3233735609031138E-6</v>
      </c>
      <c r="J23">
        <v>0.34839809179693493</v>
      </c>
      <c r="K23">
        <v>1.1438152690558313E-6</v>
      </c>
      <c r="L23">
        <v>1.3676588779969931E-5</v>
      </c>
      <c r="M23">
        <v>0.72067218239640252</v>
      </c>
      <c r="N23">
        <v>6.8382943899849656E-6</v>
      </c>
      <c r="O23">
        <v>1.3676588779969931E-5</v>
      </c>
      <c r="P23">
        <v>3.6172289713718441E-6</v>
      </c>
      <c r="Q23">
        <v>4.1007039409333511E-7</v>
      </c>
      <c r="R23">
        <v>8.2014078818667022E-7</v>
      </c>
      <c r="S23">
        <v>0.24157426576028426</v>
      </c>
      <c r="T23">
        <v>1.3500142217256313E-6</v>
      </c>
      <c r="U23">
        <v>2.7000284434512627E-6</v>
      </c>
      <c r="V23">
        <v>0.23644535230808003</v>
      </c>
      <c r="W23">
        <v>1.6442921478840371E-6</v>
      </c>
      <c r="X23">
        <v>3.2885842957680743E-6</v>
      </c>
      <c r="Y23">
        <v>2.7055365573628123E-6</v>
      </c>
      <c r="Z23">
        <v>3.4126184083677816E-7</v>
      </c>
      <c r="AA23">
        <v>6.8252368167355632E-7</v>
      </c>
      <c r="AB23" s="6">
        <v>0.51269621294082612</v>
      </c>
      <c r="AC23">
        <v>1.6733828054487194E-6</v>
      </c>
      <c r="AD23">
        <v>3.3467656108974389E-6</v>
      </c>
      <c r="AE23">
        <v>7</v>
      </c>
      <c r="AF23">
        <v>172</v>
      </c>
      <c r="AG23" s="12">
        <f t="shared" si="1"/>
        <v>1.6910340702329429E-5</v>
      </c>
    </row>
    <row r="24" spans="1:33" x14ac:dyDescent="0.35">
      <c r="A24" t="s">
        <v>47</v>
      </c>
      <c r="B24">
        <v>3</v>
      </c>
      <c r="C24" t="s">
        <v>37</v>
      </c>
      <c r="D24">
        <v>-2.0451552266979931E-5</v>
      </c>
      <c r="E24">
        <v>1.1852857022605595E-6</v>
      </c>
      <c r="F24">
        <v>2.3705714045211191E-6</v>
      </c>
      <c r="G24">
        <v>0.51271284997997846</v>
      </c>
      <c r="H24">
        <v>3.5286101849890898E-6</v>
      </c>
      <c r="I24">
        <v>7.0572203699781795E-6</v>
      </c>
      <c r="J24">
        <v>0.34838187717448715</v>
      </c>
      <c r="K24">
        <v>2.3047866812215743E-6</v>
      </c>
      <c r="L24">
        <v>2.8727390441117542E-5</v>
      </c>
      <c r="M24">
        <v>0.71985938438755714</v>
      </c>
      <c r="N24">
        <v>1.4363695220558771E-5</v>
      </c>
      <c r="O24">
        <v>2.8727390441117542E-5</v>
      </c>
      <c r="P24">
        <v>-1.1056187888168191E-5</v>
      </c>
      <c r="Q24">
        <v>1.3575736307017285E-6</v>
      </c>
      <c r="R24">
        <v>2.7151472614034569E-6</v>
      </c>
      <c r="S24">
        <v>0.24156916894323621</v>
      </c>
      <c r="T24">
        <v>2.857552915666429E-6</v>
      </c>
      <c r="U24">
        <v>5.7151058313328579E-6</v>
      </c>
      <c r="V24">
        <v>0.23643622373619383</v>
      </c>
      <c r="W24">
        <v>3.725150435663158E-6</v>
      </c>
      <c r="X24">
        <v>7.450300871326316E-6</v>
      </c>
      <c r="Y24">
        <v>-2.0451500492920228E-5</v>
      </c>
      <c r="Z24">
        <v>1.1852832823287401E-6</v>
      </c>
      <c r="AA24">
        <v>2.3705665646574802E-6</v>
      </c>
      <c r="AB24" s="6">
        <v>0.51272280198162379</v>
      </c>
      <c r="AC24">
        <v>3.5057260391481137E-6</v>
      </c>
      <c r="AD24">
        <v>7.0114520782962275E-6</v>
      </c>
      <c r="AE24">
        <v>14</v>
      </c>
      <c r="AF24">
        <v>163</v>
      </c>
      <c r="AG24" s="12">
        <f t="shared" si="1"/>
        <v>1.7997756606333416E-5</v>
      </c>
    </row>
    <row r="25" spans="1:33" x14ac:dyDescent="0.35">
      <c r="A25" t="s">
        <v>48</v>
      </c>
      <c r="B25">
        <v>3</v>
      </c>
      <c r="C25" t="s">
        <v>37</v>
      </c>
      <c r="D25">
        <v>-2.1904642509729827E-6</v>
      </c>
      <c r="E25">
        <v>1.4425228546637162E-6</v>
      </c>
      <c r="F25">
        <v>2.8850457093274325E-6</v>
      </c>
      <c r="G25">
        <v>0.51267981677345609</v>
      </c>
      <c r="H25">
        <v>4.2323115228855647E-6</v>
      </c>
      <c r="I25">
        <v>8.4646230457711293E-6</v>
      </c>
      <c r="J25">
        <v>0.34840815335383352</v>
      </c>
      <c r="K25">
        <v>2.6415084980162174E-6</v>
      </c>
      <c r="L25">
        <v>4.2042773247918571E-5</v>
      </c>
      <c r="M25">
        <v>0.72007095279228683</v>
      </c>
      <c r="N25">
        <v>2.1021386623959285E-5</v>
      </c>
      <c r="O25">
        <v>4.2042773247918571E-5</v>
      </c>
      <c r="P25">
        <v>-1.177596332090761E-5</v>
      </c>
      <c r="Q25">
        <v>1.6272268759090904E-6</v>
      </c>
      <c r="R25">
        <v>3.2544537518181809E-6</v>
      </c>
      <c r="S25">
        <v>0.24158266318788182</v>
      </c>
      <c r="T25">
        <v>3.0276156602254371E-6</v>
      </c>
      <c r="U25">
        <v>6.0552313204508741E-6</v>
      </c>
      <c r="V25">
        <v>0.236459449490209</v>
      </c>
      <c r="W25">
        <v>3.8433697203902456E-6</v>
      </c>
      <c r="X25">
        <v>7.6867394407804913E-6</v>
      </c>
      <c r="Y25">
        <v>-2.190473241157506E-6</v>
      </c>
      <c r="Z25">
        <v>1.4425203175117619E-6</v>
      </c>
      <c r="AA25">
        <v>2.8850406350235238E-6</v>
      </c>
      <c r="AB25" s="6">
        <v>0.51269029099575814</v>
      </c>
      <c r="AC25">
        <v>4.1619809687320606E-6</v>
      </c>
      <c r="AD25">
        <v>8.3239619374641213E-6</v>
      </c>
      <c r="AE25">
        <v>16</v>
      </c>
      <c r="AF25">
        <v>149</v>
      </c>
      <c r="AG25" s="12">
        <f t="shared" si="1"/>
        <v>1.8548507351022213E-5</v>
      </c>
    </row>
    <row r="26" spans="1:33" x14ac:dyDescent="0.35">
      <c r="A26" t="s">
        <v>49</v>
      </c>
      <c r="B26">
        <v>3</v>
      </c>
      <c r="C26" t="s">
        <v>37</v>
      </c>
      <c r="D26">
        <v>1.7530350936098907E-7</v>
      </c>
      <c r="E26">
        <v>3.0478904538964415E-7</v>
      </c>
      <c r="F26">
        <v>6.095780907792883E-7</v>
      </c>
      <c r="G26">
        <v>0.51272617407387522</v>
      </c>
      <c r="H26">
        <v>1.7974336187230762E-6</v>
      </c>
      <c r="I26">
        <v>3.5948672374461523E-6</v>
      </c>
      <c r="J26">
        <v>0.34840843551510048</v>
      </c>
      <c r="K26">
        <v>9.9171964647245875E-7</v>
      </c>
      <c r="L26">
        <v>9.2805399500173123E-6</v>
      </c>
      <c r="M26">
        <v>0.72027336595967928</v>
      </c>
      <c r="N26">
        <v>4.6402699750086561E-6</v>
      </c>
      <c r="O26">
        <v>9.2805399500173123E-6</v>
      </c>
      <c r="P26">
        <v>1.4520871082145688E-6</v>
      </c>
      <c r="Q26">
        <v>3.5458368119291414E-7</v>
      </c>
      <c r="R26">
        <v>7.0916736238582827E-7</v>
      </c>
      <c r="S26">
        <v>0.24157964606557508</v>
      </c>
      <c r="T26">
        <v>1.2456841913941748E-6</v>
      </c>
      <c r="U26">
        <v>2.4913683827883495E-6</v>
      </c>
      <c r="V26">
        <v>0.23645662154740396</v>
      </c>
      <c r="W26">
        <v>1.6351931101985141E-6</v>
      </c>
      <c r="X26">
        <v>3.2703862203970281E-6</v>
      </c>
      <c r="Y26">
        <v>1.7530347840579785E-7</v>
      </c>
      <c r="Z26">
        <v>3.0478909648393694E-7</v>
      </c>
      <c r="AA26">
        <v>6.0957819296787389E-7</v>
      </c>
      <c r="AB26" s="6">
        <v>0.51273702451104997</v>
      </c>
      <c r="AC26">
        <v>1.8039808249249398E-6</v>
      </c>
      <c r="AD26">
        <v>3.6079616498498795E-6</v>
      </c>
      <c r="AE26">
        <v>7</v>
      </c>
      <c r="AF26">
        <v>165</v>
      </c>
      <c r="AG26" s="12">
        <f t="shared" si="1"/>
        <v>1.696396680854337E-5</v>
      </c>
    </row>
    <row r="27" spans="1:33" x14ac:dyDescent="0.35">
      <c r="A27" t="s">
        <v>50</v>
      </c>
      <c r="B27">
        <v>3</v>
      </c>
      <c r="C27" t="s">
        <v>37</v>
      </c>
      <c r="D27">
        <v>-1.3443097517114899E-4</v>
      </c>
      <c r="E27">
        <v>2.1153895909463748E-5</v>
      </c>
      <c r="F27">
        <v>4.2307791818927497E-5</v>
      </c>
      <c r="G27">
        <v>0.51247145963664653</v>
      </c>
      <c r="H27">
        <v>3.3621639643409022E-5</v>
      </c>
      <c r="I27">
        <v>6.7243279286818044E-5</v>
      </c>
      <c r="J27">
        <v>0.34796608073645302</v>
      </c>
      <c r="K27">
        <v>2.5479143514808623E-5</v>
      </c>
      <c r="L27">
        <v>5.8589361011830548E-5</v>
      </c>
      <c r="M27">
        <v>0.7200145318458312</v>
      </c>
      <c r="N27">
        <v>2.9294680505915274E-5</v>
      </c>
      <c r="O27">
        <v>5.8589361011830548E-5</v>
      </c>
      <c r="P27">
        <v>1.8048905137394463E-3</v>
      </c>
      <c r="Q27">
        <v>2.587254694855633E-5</v>
      </c>
      <c r="R27">
        <v>5.174509389711266E-5</v>
      </c>
      <c r="S27">
        <v>0.24200893485269631</v>
      </c>
      <c r="T27">
        <v>2.6582167821978852E-5</v>
      </c>
      <c r="U27">
        <v>5.3164335643957704E-5</v>
      </c>
      <c r="V27">
        <v>0.23647932824441231</v>
      </c>
      <c r="W27">
        <v>3.5342483707368588E-5</v>
      </c>
      <c r="X27">
        <v>7.0684967414737175E-5</v>
      </c>
      <c r="Y27">
        <v>-1.3447872359853921E-4</v>
      </c>
      <c r="Z27">
        <v>2.1161663201504266E-5</v>
      </c>
      <c r="AA27">
        <v>4.2323326403008532E-5</v>
      </c>
      <c r="AB27" s="6">
        <v>0.5126926220048621</v>
      </c>
      <c r="AC27">
        <v>3.4534708113480936E-5</v>
      </c>
      <c r="AD27">
        <v>6.9069416226961872E-5</v>
      </c>
      <c r="AE27">
        <v>135</v>
      </c>
      <c r="AF27">
        <v>166</v>
      </c>
      <c r="AG27" s="12">
        <f t="shared" si="1"/>
        <v>7.1030578207894923E-5</v>
      </c>
    </row>
    <row r="28" spans="1:33" x14ac:dyDescent="0.35">
      <c r="A28" t="s">
        <v>51</v>
      </c>
      <c r="B28">
        <v>3</v>
      </c>
      <c r="C28" t="s">
        <v>37</v>
      </c>
      <c r="D28">
        <v>8.2111446498031792E-6</v>
      </c>
      <c r="E28">
        <v>1.0649392561011045E-6</v>
      </c>
      <c r="F28">
        <v>2.1298785122022089E-6</v>
      </c>
      <c r="G28">
        <v>0.5127035653710531</v>
      </c>
      <c r="H28">
        <v>3.1349943600041957E-6</v>
      </c>
      <c r="I28">
        <v>6.2699887200083914E-6</v>
      </c>
      <c r="J28">
        <v>0.34841340717439045</v>
      </c>
      <c r="K28">
        <v>2.2055528436482121E-6</v>
      </c>
      <c r="L28">
        <v>1.4287834140605879E-5</v>
      </c>
      <c r="M28">
        <v>0.71949656166514142</v>
      </c>
      <c r="N28">
        <v>7.1439170703029394E-6</v>
      </c>
      <c r="O28">
        <v>1.4287834140605879E-5</v>
      </c>
      <c r="P28">
        <v>8.3179546285833363E-6</v>
      </c>
      <c r="Q28">
        <v>1.1589932480564796E-6</v>
      </c>
      <c r="R28">
        <v>2.3179864961129593E-6</v>
      </c>
      <c r="S28">
        <v>0.24156023496057641</v>
      </c>
      <c r="T28">
        <v>2.6853490287682376E-6</v>
      </c>
      <c r="U28">
        <v>5.3706980575364752E-6</v>
      </c>
      <c r="V28">
        <v>0.23643137443510237</v>
      </c>
      <c r="W28">
        <v>3.3422001542302569E-6</v>
      </c>
      <c r="X28">
        <v>6.6844003084605138E-6</v>
      </c>
      <c r="Y28">
        <v>8.2111609450214125E-6</v>
      </c>
      <c r="Z28">
        <v>1.0649413284822391E-6</v>
      </c>
      <c r="AA28">
        <v>2.1298826569644782E-6</v>
      </c>
      <c r="AB28" s="6">
        <v>0.51271344742092062</v>
      </c>
      <c r="AC28">
        <v>3.1038265310812695E-6</v>
      </c>
      <c r="AD28">
        <v>6.2076530621625389E-6</v>
      </c>
      <c r="AE28">
        <v>12</v>
      </c>
      <c r="AF28">
        <v>117</v>
      </c>
      <c r="AG28" s="12">
        <f t="shared" si="1"/>
        <v>1.7700105625525223E-5</v>
      </c>
    </row>
    <row r="29" spans="1:33" x14ac:dyDescent="0.35">
      <c r="A29" t="s">
        <v>52</v>
      </c>
      <c r="B29">
        <v>3</v>
      </c>
      <c r="C29" t="s">
        <v>38</v>
      </c>
      <c r="D29">
        <v>6.7256963912350321E-6</v>
      </c>
      <c r="E29">
        <v>1.527828771462561E-7</v>
      </c>
      <c r="F29">
        <v>3.0556575429251219E-7</v>
      </c>
      <c r="G29">
        <v>0.51277078666712794</v>
      </c>
      <c r="H29">
        <v>1.7830105036768511E-6</v>
      </c>
      <c r="I29">
        <v>3.5660210073537022E-6</v>
      </c>
      <c r="J29">
        <v>0.3484020283848655</v>
      </c>
      <c r="K29">
        <v>7.1936238562581237E-7</v>
      </c>
      <c r="L29">
        <v>4.0430874053456204E-5</v>
      </c>
      <c r="M29">
        <v>0.722307541088276</v>
      </c>
      <c r="N29">
        <v>2.0215437026728102E-5</v>
      </c>
      <c r="O29">
        <v>4.0430874053456204E-5</v>
      </c>
      <c r="P29">
        <v>1.8192682172611558E-6</v>
      </c>
      <c r="Q29">
        <v>1.6557585822960966E-7</v>
      </c>
      <c r="R29">
        <v>3.3115171645921931E-7</v>
      </c>
      <c r="S29">
        <v>0.241582669937978</v>
      </c>
      <c r="T29">
        <v>1.0328330059940352E-6</v>
      </c>
      <c r="U29">
        <v>2.0656660119880703E-6</v>
      </c>
      <c r="V29">
        <v>0.23645674263429409</v>
      </c>
      <c r="W29">
        <v>1.5608731877953438E-6</v>
      </c>
      <c r="X29">
        <v>3.1217463755906876E-6</v>
      </c>
      <c r="Y29">
        <v>6.7256989436058478E-6</v>
      </c>
      <c r="Z29">
        <v>1.5278295537423834E-7</v>
      </c>
      <c r="AA29">
        <v>3.0556591074847668E-7</v>
      </c>
      <c r="AB29" s="6">
        <v>0.51278169811713004</v>
      </c>
      <c r="AC29">
        <v>1.7840636912772641E-6</v>
      </c>
      <c r="AD29">
        <v>3.5681273825545281E-6</v>
      </c>
      <c r="AE29">
        <v>7</v>
      </c>
      <c r="AF29">
        <v>231</v>
      </c>
      <c r="AG29" s="12">
        <f t="shared" si="1"/>
        <v>1.6955539378996738E-5</v>
      </c>
    </row>
    <row r="30" spans="1:33" x14ac:dyDescent="0.35">
      <c r="A30" t="s">
        <v>53</v>
      </c>
      <c r="B30">
        <v>3</v>
      </c>
      <c r="C30" t="s">
        <v>38</v>
      </c>
      <c r="D30">
        <v>-1.4913964126918467E-6</v>
      </c>
      <c r="E30">
        <v>8.9054995434687983E-7</v>
      </c>
      <c r="F30">
        <v>1.7810999086937597E-6</v>
      </c>
      <c r="G30">
        <v>0.51281284134802174</v>
      </c>
      <c r="H30">
        <v>3.1615662923327798E-6</v>
      </c>
      <c r="I30">
        <v>6.3231325846655596E-6</v>
      </c>
      <c r="J30">
        <v>0.34840897509535718</v>
      </c>
      <c r="K30">
        <v>1.9229763355172067E-6</v>
      </c>
      <c r="L30">
        <v>3.3498159529829359E-5</v>
      </c>
      <c r="M30">
        <v>0.72075303297071591</v>
      </c>
      <c r="N30">
        <v>1.674907976491468E-5</v>
      </c>
      <c r="O30">
        <v>3.3498159529829359E-5</v>
      </c>
      <c r="P30">
        <v>4.9672771795152588E-6</v>
      </c>
      <c r="Q30">
        <v>9.3071522547850204E-7</v>
      </c>
      <c r="R30">
        <v>1.8614304509570041E-6</v>
      </c>
      <c r="S30">
        <v>0.24157852807705071</v>
      </c>
      <c r="T30">
        <v>2.4557563568811641E-6</v>
      </c>
      <c r="U30">
        <v>4.9115127137623281E-6</v>
      </c>
      <c r="V30">
        <v>0.23644929771661136</v>
      </c>
      <c r="W30">
        <v>2.8792550962807781E-6</v>
      </c>
      <c r="X30">
        <v>5.7585101925615563E-6</v>
      </c>
      <c r="Y30">
        <v>-1.491395919416935E-6</v>
      </c>
      <c r="Z30">
        <v>8.9055078911503395E-7</v>
      </c>
      <c r="AA30">
        <v>1.7811015782300679E-6</v>
      </c>
      <c r="AB30" s="6">
        <v>0.51282506612056544</v>
      </c>
      <c r="AC30">
        <v>3.1624045912092466E-6</v>
      </c>
      <c r="AD30">
        <v>6.3248091824184932E-6</v>
      </c>
      <c r="AE30">
        <v>12</v>
      </c>
      <c r="AF30">
        <v>172</v>
      </c>
      <c r="AG30" s="12">
        <f t="shared" si="1"/>
        <v>1.7741533017430566E-5</v>
      </c>
    </row>
    <row r="31" spans="1:33" x14ac:dyDescent="0.35">
      <c r="A31" t="s">
        <v>54</v>
      </c>
      <c r="B31">
        <v>3</v>
      </c>
      <c r="C31" t="s">
        <v>38</v>
      </c>
      <c r="D31">
        <v>3.9986431803096371E-5</v>
      </c>
      <c r="E31">
        <v>4.7392354014197652E-6</v>
      </c>
      <c r="F31">
        <v>9.4784708028395305E-6</v>
      </c>
      <c r="G31">
        <v>0.51283924550697002</v>
      </c>
      <c r="H31">
        <v>7.2796608523819651E-6</v>
      </c>
      <c r="I31">
        <v>1.455932170476393E-5</v>
      </c>
      <c r="J31">
        <v>0.34835873717916327</v>
      </c>
      <c r="K31">
        <v>6.2427117261769663E-6</v>
      </c>
      <c r="L31">
        <v>1.5179789645888626E-5</v>
      </c>
      <c r="M31">
        <v>0.71926756933670377</v>
      </c>
      <c r="N31">
        <v>7.589894822944313E-6</v>
      </c>
      <c r="O31">
        <v>1.5179789645888626E-5</v>
      </c>
      <c r="P31">
        <v>5.213905014886497E-5</v>
      </c>
      <c r="Q31">
        <v>4.4197663680371657E-6</v>
      </c>
      <c r="R31">
        <v>8.8395327360743314E-6</v>
      </c>
      <c r="S31">
        <v>0.2415763183869237</v>
      </c>
      <c r="T31">
        <v>6.8976160039595845E-6</v>
      </c>
      <c r="U31">
        <v>1.3795232007919169E-5</v>
      </c>
      <c r="V31">
        <v>0.23644449404037263</v>
      </c>
      <c r="W31">
        <v>8.6209924592963607E-6</v>
      </c>
      <c r="X31">
        <v>1.7241984918592721E-5</v>
      </c>
      <c r="Y31">
        <v>3.9986709310782642E-5</v>
      </c>
      <c r="Z31">
        <v>4.7392609554479453E-6</v>
      </c>
      <c r="AA31">
        <v>9.4785219108958907E-6</v>
      </c>
      <c r="AB31" s="6">
        <v>0.51286004711469746</v>
      </c>
      <c r="AC31">
        <v>7.2744051042274699E-6</v>
      </c>
      <c r="AD31">
        <v>1.454881020845494E-5</v>
      </c>
      <c r="AE31">
        <v>28</v>
      </c>
      <c r="AF31">
        <v>167</v>
      </c>
      <c r="AG31" s="12">
        <f t="shared" si="1"/>
        <v>2.2055082432315149E-5</v>
      </c>
    </row>
    <row r="32" spans="1:33" x14ac:dyDescent="0.35">
      <c r="A32" t="s">
        <v>56</v>
      </c>
      <c r="B32">
        <v>3</v>
      </c>
      <c r="C32" t="s">
        <v>38</v>
      </c>
      <c r="D32">
        <v>8.6505819755913128E-7</v>
      </c>
      <c r="E32">
        <v>1.0962789711015011E-7</v>
      </c>
      <c r="F32">
        <v>2.1925579422030023E-7</v>
      </c>
      <c r="G32">
        <v>0.51272203697102448</v>
      </c>
      <c r="H32">
        <v>1.2297612043655194E-6</v>
      </c>
      <c r="I32">
        <v>2.4595224087310389E-6</v>
      </c>
      <c r="J32">
        <v>0.34840177593660443</v>
      </c>
      <c r="K32">
        <v>6.3245196730652854E-7</v>
      </c>
      <c r="L32">
        <v>5.2123778161173575E-5</v>
      </c>
      <c r="M32">
        <v>0.72199140862044464</v>
      </c>
      <c r="N32">
        <v>2.6061889080586788E-5</v>
      </c>
      <c r="O32">
        <v>5.2123778161173575E-5</v>
      </c>
      <c r="P32">
        <v>3.0318569500529311E-6</v>
      </c>
      <c r="Q32">
        <v>1.1989288965424845E-7</v>
      </c>
      <c r="R32">
        <v>2.3978577930849691E-7</v>
      </c>
      <c r="S32">
        <v>0.24158369434292054</v>
      </c>
      <c r="T32">
        <v>6.4255416418043449E-7</v>
      </c>
      <c r="U32">
        <v>1.285108328360869E-6</v>
      </c>
      <c r="V32">
        <v>0.23645938711853259</v>
      </c>
      <c r="W32">
        <v>9.8203070765055474E-7</v>
      </c>
      <c r="X32">
        <v>1.9640614153011095E-6</v>
      </c>
      <c r="Y32">
        <v>8.6505870764650755E-7</v>
      </c>
      <c r="Z32">
        <v>1.0962796964215672E-7</v>
      </c>
      <c r="AA32">
        <v>2.1925593928431344E-7</v>
      </c>
      <c r="AB32" s="6">
        <v>0.51273308166315257</v>
      </c>
      <c r="AC32">
        <v>1.2281310057508473E-6</v>
      </c>
      <c r="AD32">
        <v>2.4562620115016947E-6</v>
      </c>
      <c r="AE32">
        <v>5</v>
      </c>
      <c r="AF32">
        <v>168</v>
      </c>
      <c r="AG32" s="12">
        <f t="shared" si="1"/>
        <v>1.6756849515458447E-5</v>
      </c>
    </row>
    <row r="33" spans="1:33" x14ac:dyDescent="0.35">
      <c r="A33" t="s">
        <v>57</v>
      </c>
      <c r="B33">
        <v>3</v>
      </c>
      <c r="C33" t="s">
        <v>38</v>
      </c>
      <c r="D33">
        <v>1.2229864640890452E-6</v>
      </c>
      <c r="E33">
        <v>2.633841780451012E-7</v>
      </c>
      <c r="F33">
        <v>5.2676835609020241E-7</v>
      </c>
      <c r="G33">
        <v>0.51276412532653559</v>
      </c>
      <c r="H33">
        <v>2.2433162886655811E-6</v>
      </c>
      <c r="I33">
        <v>4.4866325773311622E-6</v>
      </c>
      <c r="J33">
        <v>0.34840336132370131</v>
      </c>
      <c r="K33">
        <v>1.1289273603695982E-6</v>
      </c>
      <c r="L33">
        <v>6.0102240185651616E-5</v>
      </c>
      <c r="M33">
        <v>0.72065014981594588</v>
      </c>
      <c r="N33">
        <v>3.0051120092825808E-5</v>
      </c>
      <c r="O33">
        <v>6.0102240185651616E-5</v>
      </c>
      <c r="P33">
        <v>4.7185760920547389E-7</v>
      </c>
      <c r="Q33">
        <v>2.6326284918083524E-7</v>
      </c>
      <c r="R33">
        <v>5.2652569836167047E-7</v>
      </c>
      <c r="S33">
        <v>0.24157517720398658</v>
      </c>
      <c r="T33">
        <v>1.1431493451016317E-6</v>
      </c>
      <c r="U33">
        <v>2.2862986902032635E-6</v>
      </c>
      <c r="V33">
        <v>0.23644250677837633</v>
      </c>
      <c r="W33">
        <v>1.2222115379098624E-6</v>
      </c>
      <c r="X33">
        <v>2.4444230758197248E-6</v>
      </c>
      <c r="Y33">
        <v>1.2229866045454923E-6</v>
      </c>
      <c r="Z33">
        <v>2.6338417363529723E-7</v>
      </c>
      <c r="AA33">
        <v>5.2676834727059445E-7</v>
      </c>
      <c r="AB33" s="6">
        <v>0.51277448731038411</v>
      </c>
      <c r="AC33">
        <v>2.27055368860105E-6</v>
      </c>
      <c r="AD33">
        <v>4.5411073772020999E-6</v>
      </c>
      <c r="AE33">
        <v>9</v>
      </c>
      <c r="AF33">
        <v>238</v>
      </c>
      <c r="AG33" s="12">
        <f t="shared" si="1"/>
        <v>1.7186635471372895E-5</v>
      </c>
    </row>
    <row r="34" spans="1:33" x14ac:dyDescent="0.35">
      <c r="A34" t="s">
        <v>34</v>
      </c>
      <c r="B34">
        <v>3</v>
      </c>
      <c r="C34" t="s">
        <v>39</v>
      </c>
      <c r="D34">
        <v>6.8163925509808675E-6</v>
      </c>
      <c r="E34">
        <v>4.3692101307167158E-7</v>
      </c>
      <c r="F34">
        <v>8.7384202614334316E-7</v>
      </c>
      <c r="G34">
        <v>0.51277181389093718</v>
      </c>
      <c r="H34">
        <v>2.4102832698302365E-6</v>
      </c>
      <c r="I34">
        <v>4.820566539660473E-6</v>
      </c>
      <c r="J34">
        <v>0.34840017287907354</v>
      </c>
      <c r="K34">
        <v>1.4924928632437074E-6</v>
      </c>
      <c r="L34">
        <v>8.5911342039629799E-5</v>
      </c>
      <c r="M34">
        <v>0.72258271560026766</v>
      </c>
      <c r="N34">
        <v>4.2955671019814899E-5</v>
      </c>
      <c r="O34">
        <v>8.5911342039629799E-5</v>
      </c>
      <c r="P34">
        <v>8.1097628814658435E-7</v>
      </c>
      <c r="Q34">
        <v>4.9385917160564811E-7</v>
      </c>
      <c r="R34">
        <v>9.8771834321129621E-7</v>
      </c>
      <c r="S34">
        <v>0.24158115239582809</v>
      </c>
      <c r="T34">
        <v>1.418350514082078E-6</v>
      </c>
      <c r="U34">
        <v>2.8367010281641561E-6</v>
      </c>
      <c r="V34">
        <v>0.23644934661044628</v>
      </c>
      <c r="W34">
        <v>1.6904103404078533E-6</v>
      </c>
      <c r="X34">
        <v>3.3808206808157066E-6</v>
      </c>
      <c r="Y34">
        <v>6.8163941263750879E-6</v>
      </c>
      <c r="Z34">
        <v>4.3692105310541651E-7</v>
      </c>
      <c r="AA34">
        <v>8.7384210621083302E-7</v>
      </c>
      <c r="AB34" s="6">
        <v>0.51278227497404405</v>
      </c>
      <c r="AC34">
        <v>2.422937935219901E-6</v>
      </c>
      <c r="AD34">
        <v>4.8458758704398019E-6</v>
      </c>
      <c r="AE34">
        <v>9</v>
      </c>
      <c r="AF34">
        <v>228</v>
      </c>
      <c r="AG34" s="12">
        <f t="shared" si="1"/>
        <v>1.7269664025865828E-5</v>
      </c>
    </row>
    <row r="35" spans="1:33" x14ac:dyDescent="0.35">
      <c r="A35" t="s">
        <v>58</v>
      </c>
      <c r="B35">
        <v>3</v>
      </c>
      <c r="C35" t="s">
        <v>39</v>
      </c>
      <c r="D35">
        <v>8.7170508415715073E-6</v>
      </c>
      <c r="E35">
        <v>6.0298050826220604E-7</v>
      </c>
      <c r="F35">
        <v>1.2059610165244121E-6</v>
      </c>
      <c r="G35">
        <v>0.51274463900727041</v>
      </c>
      <c r="H35">
        <v>2.3987503747842653E-6</v>
      </c>
      <c r="I35">
        <v>4.7975007495685305E-6</v>
      </c>
      <c r="J35">
        <v>0.34840039437207998</v>
      </c>
      <c r="K35">
        <v>1.448663716741613E-6</v>
      </c>
      <c r="L35">
        <v>3.5395252042988452E-5</v>
      </c>
      <c r="M35">
        <v>0.7205673784064478</v>
      </c>
      <c r="N35">
        <v>1.7697626021494226E-5</v>
      </c>
      <c r="O35">
        <v>3.5395252042988452E-5</v>
      </c>
      <c r="P35">
        <v>2.246026935330159E-5</v>
      </c>
      <c r="Q35">
        <v>6.2783915549792027E-7</v>
      </c>
      <c r="R35">
        <v>1.2556783109958405E-6</v>
      </c>
      <c r="S35">
        <v>0.24157430113090775</v>
      </c>
      <c r="T35">
        <v>1.7358977731161935E-6</v>
      </c>
      <c r="U35">
        <v>3.471795546232387E-6</v>
      </c>
      <c r="V35">
        <v>0.23644370867643583</v>
      </c>
      <c r="W35">
        <v>2.2465358866893641E-6</v>
      </c>
      <c r="X35">
        <v>4.4930717733787281E-6</v>
      </c>
      <c r="Y35">
        <v>8.7170893014931341E-6</v>
      </c>
      <c r="Z35">
        <v>6.0298309717563744E-7</v>
      </c>
      <c r="AA35">
        <v>1.2059661943512749E-6</v>
      </c>
      <c r="AB35" s="6">
        <v>0.51275814925441254</v>
      </c>
      <c r="AC35">
        <v>2.3987390065629587E-6</v>
      </c>
      <c r="AD35">
        <v>4.7974780131259174E-6</v>
      </c>
      <c r="AE35">
        <v>9</v>
      </c>
      <c r="AF35">
        <v>167</v>
      </c>
      <c r="AG35" s="12">
        <f t="shared" si="1"/>
        <v>1.7256146090625225E-5</v>
      </c>
    </row>
    <row r="36" spans="1:33" x14ac:dyDescent="0.35">
      <c r="A36" t="s">
        <v>59</v>
      </c>
      <c r="B36">
        <v>3</v>
      </c>
      <c r="C36" t="s">
        <v>39</v>
      </c>
      <c r="D36">
        <v>3.540013822026593E-6</v>
      </c>
      <c r="E36">
        <v>2.7844991617619357E-7</v>
      </c>
      <c r="F36">
        <v>5.5689983235238714E-7</v>
      </c>
      <c r="G36">
        <v>0.51267706898271792</v>
      </c>
      <c r="H36">
        <v>2.1215013634630478E-6</v>
      </c>
      <c r="I36">
        <v>4.2430027269260956E-6</v>
      </c>
      <c r="J36">
        <v>0.34840804636300671</v>
      </c>
      <c r="K36">
        <v>9.411755739766221E-7</v>
      </c>
      <c r="L36">
        <v>9.4001330457969633E-5</v>
      </c>
      <c r="M36">
        <v>0.7230468415086051</v>
      </c>
      <c r="N36">
        <v>4.7000665228984817E-5</v>
      </c>
      <c r="O36">
        <v>9.4001330457969633E-5</v>
      </c>
      <c r="P36">
        <v>3.103637187226798E-7</v>
      </c>
      <c r="Q36">
        <v>2.6492146097312139E-7</v>
      </c>
      <c r="R36">
        <v>5.2984292194624279E-7</v>
      </c>
      <c r="S36">
        <v>0.24158506994033349</v>
      </c>
      <c r="T36">
        <v>1.276452615253792E-6</v>
      </c>
      <c r="U36">
        <v>2.5529052305075839E-6</v>
      </c>
      <c r="V36">
        <v>0.23645707810698913</v>
      </c>
      <c r="W36">
        <v>1.7247320505236343E-6</v>
      </c>
      <c r="X36">
        <v>3.4494641010472685E-6</v>
      </c>
      <c r="Y36">
        <v>3.540014018470962E-6</v>
      </c>
      <c r="Z36">
        <v>2.784499668419365E-7</v>
      </c>
      <c r="AA36">
        <v>5.56899933683873E-7</v>
      </c>
      <c r="AB36" s="6">
        <v>0.51268815477099783</v>
      </c>
      <c r="AC36">
        <v>2.1320992057781877E-6</v>
      </c>
      <c r="AD36">
        <v>4.2641984115563753E-6</v>
      </c>
      <c r="AE36">
        <v>8</v>
      </c>
      <c r="AF36">
        <v>165</v>
      </c>
      <c r="AG36" s="12">
        <f t="shared" si="1"/>
        <v>1.711555347360095E-5</v>
      </c>
    </row>
    <row r="37" spans="1:33" x14ac:dyDescent="0.35">
      <c r="A37" t="s">
        <v>60</v>
      </c>
      <c r="B37">
        <v>3</v>
      </c>
      <c r="C37" t="s">
        <v>39</v>
      </c>
      <c r="D37">
        <v>2.2579822047607407E-7</v>
      </c>
      <c r="E37">
        <v>8.6934138240127398E-7</v>
      </c>
      <c r="F37">
        <v>1.738682764802548E-6</v>
      </c>
      <c r="G37">
        <v>0.51272379027162873</v>
      </c>
      <c r="H37">
        <v>3.256902659509255E-6</v>
      </c>
      <c r="I37">
        <v>6.5138053190185099E-6</v>
      </c>
      <c r="J37">
        <v>0.34840464635053398</v>
      </c>
      <c r="K37">
        <v>1.8637239439679244E-6</v>
      </c>
      <c r="L37">
        <v>2.5058744276681786E-5</v>
      </c>
      <c r="M37">
        <v>0.72007916974608444</v>
      </c>
      <c r="N37">
        <v>1.2529372138340893E-5</v>
      </c>
      <c r="O37">
        <v>2.5058744276681786E-5</v>
      </c>
      <c r="P37">
        <v>-3.0230837477176718E-7</v>
      </c>
      <c r="Q37">
        <v>1.0163143363550695E-6</v>
      </c>
      <c r="R37">
        <v>2.0326286727101389E-6</v>
      </c>
      <c r="S37">
        <v>0.24158562151555191</v>
      </c>
      <c r="T37">
        <v>2.5317952686617384E-6</v>
      </c>
      <c r="U37">
        <v>5.0635905373234768E-6</v>
      </c>
      <c r="V37">
        <v>0.23645148117589379</v>
      </c>
      <c r="W37">
        <v>3.0308982873735634E-6</v>
      </c>
      <c r="X37">
        <v>6.0617965747471269E-6</v>
      </c>
      <c r="Y37">
        <v>2.2580113367516226E-7</v>
      </c>
      <c r="Z37">
        <v>8.6934092286096895E-7</v>
      </c>
      <c r="AA37">
        <v>1.7386818457219379E-6</v>
      </c>
      <c r="AB37" s="6">
        <v>0.51273537452093121</v>
      </c>
      <c r="AC37">
        <v>3.2579310484989055E-6</v>
      </c>
      <c r="AD37">
        <v>6.515862096997811E-6</v>
      </c>
      <c r="AE37">
        <v>13</v>
      </c>
      <c r="AF37">
        <v>175</v>
      </c>
      <c r="AG37" s="12">
        <f t="shared" si="1"/>
        <v>1.7810537372063379E-5</v>
      </c>
    </row>
    <row r="38" spans="1:33" x14ac:dyDescent="0.35">
      <c r="A38" t="s">
        <v>61</v>
      </c>
      <c r="B38">
        <v>3</v>
      </c>
      <c r="C38" t="s">
        <v>39</v>
      </c>
      <c r="D38">
        <v>-7.0262525150552532E-7</v>
      </c>
      <c r="E38">
        <v>2.1281037196164329E-7</v>
      </c>
      <c r="F38">
        <v>4.2562074392328658E-7</v>
      </c>
      <c r="G38">
        <v>0.51281801082834244</v>
      </c>
      <c r="H38">
        <v>4.3118513915448774E-6</v>
      </c>
      <c r="I38">
        <v>8.6237027830897547E-6</v>
      </c>
      <c r="J38">
        <v>0.34840849644662153</v>
      </c>
      <c r="K38">
        <v>2.7527242149653578E-6</v>
      </c>
      <c r="L38">
        <v>6.7292636758487699E-5</v>
      </c>
      <c r="M38">
        <v>0.7217492531317955</v>
      </c>
      <c r="N38">
        <v>3.364631837924385E-5</v>
      </c>
      <c r="O38">
        <v>6.7292636758487699E-5</v>
      </c>
      <c r="P38">
        <v>5.234555629364726E-8</v>
      </c>
      <c r="Q38">
        <v>2.1137129550724336E-7</v>
      </c>
      <c r="R38">
        <v>4.2274259101448671E-7</v>
      </c>
      <c r="S38">
        <v>0.24159293113347027</v>
      </c>
      <c r="T38">
        <v>3.7103150413277205E-6</v>
      </c>
      <c r="U38">
        <v>7.4206300826554411E-6</v>
      </c>
      <c r="V38">
        <v>0.23646474545667345</v>
      </c>
      <c r="W38">
        <v>4.7187622321879624E-6</v>
      </c>
      <c r="X38">
        <v>9.4375244643759247E-6</v>
      </c>
      <c r="Y38">
        <v>-7.0262606394983622E-7</v>
      </c>
      <c r="Z38">
        <v>2.1281059773595829E-7</v>
      </c>
      <c r="AA38">
        <v>4.2562119547191659E-7</v>
      </c>
      <c r="AB38" s="6">
        <v>0.51282869997656222</v>
      </c>
      <c r="AC38">
        <v>4.3503317454830366E-6</v>
      </c>
      <c r="AD38">
        <v>8.7006634909660731E-6</v>
      </c>
      <c r="AE38">
        <v>17</v>
      </c>
      <c r="AF38">
        <v>42</v>
      </c>
      <c r="AG38" s="12">
        <f t="shared" si="1"/>
        <v>1.8720585669193248E-5</v>
      </c>
    </row>
    <row r="39" spans="1:33" x14ac:dyDescent="0.35">
      <c r="A39" t="s">
        <v>62</v>
      </c>
      <c r="B39">
        <v>3</v>
      </c>
      <c r="C39" t="s">
        <v>39</v>
      </c>
      <c r="D39">
        <v>-3.2455473971439151E-6</v>
      </c>
      <c r="E39">
        <v>4.4338712715459353E-7</v>
      </c>
      <c r="F39">
        <v>8.8677425430918706E-7</v>
      </c>
      <c r="G39">
        <v>0.51278874892629034</v>
      </c>
      <c r="H39">
        <v>2.1628737579406568E-6</v>
      </c>
      <c r="I39">
        <v>4.3257475158813137E-6</v>
      </c>
      <c r="J39">
        <v>0.34840236696796556</v>
      </c>
      <c r="K39">
        <v>1.2350349076019077E-6</v>
      </c>
      <c r="L39">
        <v>6.521440679263086E-5</v>
      </c>
      <c r="M39">
        <v>0.7217634074286714</v>
      </c>
      <c r="N39">
        <v>3.260720339631543E-5</v>
      </c>
      <c r="O39">
        <v>6.521440679263086E-5</v>
      </c>
      <c r="P39">
        <v>2.1029379771657536E-6</v>
      </c>
      <c r="Q39">
        <v>4.4051566746754459E-7</v>
      </c>
      <c r="R39">
        <v>8.8103133493508919E-7</v>
      </c>
      <c r="S39">
        <v>0.24158950481055008</v>
      </c>
      <c r="T39">
        <v>1.623182171007023E-6</v>
      </c>
      <c r="U39">
        <v>3.2463643420140459E-6</v>
      </c>
      <c r="V39">
        <v>0.23645222970998384</v>
      </c>
      <c r="W39">
        <v>2.3360925841648781E-6</v>
      </c>
      <c r="X39">
        <v>4.6721851683297562E-6</v>
      </c>
      <c r="Y39">
        <v>-3.2455500514232739E-6</v>
      </c>
      <c r="Z39">
        <v>4.4338734989279948E-7</v>
      </c>
      <c r="AA39">
        <v>8.8677469978559896E-7</v>
      </c>
      <c r="AB39" s="6">
        <v>0.51279915227007711</v>
      </c>
      <c r="AC39">
        <v>2.1431157395167637E-6</v>
      </c>
      <c r="AD39">
        <v>4.2862314790335273E-6</v>
      </c>
      <c r="AE39">
        <v>8</v>
      </c>
      <c r="AF39">
        <v>170</v>
      </c>
      <c r="AG39" s="12">
        <f t="shared" si="1"/>
        <v>1.7121056127074394E-5</v>
      </c>
    </row>
    <row r="40" spans="1:33" x14ac:dyDescent="0.35">
      <c r="A40" t="s">
        <v>63</v>
      </c>
      <c r="B40">
        <v>3</v>
      </c>
      <c r="C40" t="s">
        <v>39</v>
      </c>
      <c r="D40">
        <v>1.9806822211445311E-6</v>
      </c>
      <c r="E40">
        <v>7.1373408062061956E-8</v>
      </c>
      <c r="F40">
        <v>1.4274681612412391E-7</v>
      </c>
      <c r="G40">
        <v>0.51268337083413473</v>
      </c>
      <c r="H40">
        <v>7.6478183432392523E-7</v>
      </c>
      <c r="I40">
        <v>1.5295636686478505E-6</v>
      </c>
      <c r="J40">
        <v>0.34840526487555107</v>
      </c>
      <c r="K40">
        <v>4.5846673881458552E-7</v>
      </c>
      <c r="L40">
        <v>2.5383789614762268E-5</v>
      </c>
      <c r="M40">
        <v>0.72272366629987517</v>
      </c>
      <c r="N40">
        <v>1.2691894807381134E-5</v>
      </c>
      <c r="O40">
        <v>2.5383789614762268E-5</v>
      </c>
      <c r="P40">
        <v>-9.9569255060297504E-8</v>
      </c>
      <c r="Q40">
        <v>6.9494194571563886E-8</v>
      </c>
      <c r="R40">
        <v>1.3898838914312777E-7</v>
      </c>
      <c r="S40">
        <v>0.24158139479450449</v>
      </c>
      <c r="T40">
        <v>5.5510418446124652E-7</v>
      </c>
      <c r="U40">
        <v>1.110208368922493E-6</v>
      </c>
      <c r="V40">
        <v>0.23645412571342536</v>
      </c>
      <c r="W40">
        <v>7.6335177910089291E-7</v>
      </c>
      <c r="X40">
        <v>1.5267035582017858E-6</v>
      </c>
      <c r="Y40">
        <v>1.9806821851834127E-6</v>
      </c>
      <c r="Z40">
        <v>7.1373407604955994E-8</v>
      </c>
      <c r="AA40">
        <v>1.4274681520991199E-7</v>
      </c>
      <c r="AB40" s="6">
        <v>0.51269406192333067</v>
      </c>
      <c r="AC40">
        <v>7.7098385360091608E-7</v>
      </c>
      <c r="AD40">
        <v>1.5419677072018322E-6</v>
      </c>
      <c r="AE40">
        <v>3</v>
      </c>
      <c r="AF40">
        <v>161</v>
      </c>
      <c r="AG40" s="12">
        <f t="shared" si="1"/>
        <v>1.6647415625995133E-5</v>
      </c>
    </row>
    <row r="41" spans="1:33" x14ac:dyDescent="0.35">
      <c r="A41" t="s">
        <v>64</v>
      </c>
      <c r="B41">
        <v>3</v>
      </c>
      <c r="C41" t="s">
        <v>39</v>
      </c>
      <c r="D41">
        <v>1.1481668526810138E-6</v>
      </c>
      <c r="E41">
        <v>2.2521980119957859E-7</v>
      </c>
      <c r="F41">
        <v>4.5043960239915717E-7</v>
      </c>
      <c r="G41">
        <v>0.51280735082817874</v>
      </c>
      <c r="H41">
        <v>1.6778028540701966E-6</v>
      </c>
      <c r="I41">
        <v>3.3556057081403932E-6</v>
      </c>
      <c r="J41">
        <v>0.34840579591021859</v>
      </c>
      <c r="K41">
        <v>8.8881903172193991E-7</v>
      </c>
      <c r="L41">
        <v>6.0944869085946605E-5</v>
      </c>
      <c r="M41">
        <v>0.72147503184655726</v>
      </c>
      <c r="N41">
        <v>3.0472434542973303E-5</v>
      </c>
      <c r="O41">
        <v>6.0944869085946605E-5</v>
      </c>
      <c r="P41">
        <v>-1.1148595108982858E-7</v>
      </c>
      <c r="Q41">
        <v>2.3080030480008241E-7</v>
      </c>
      <c r="R41">
        <v>4.6160060960016481E-7</v>
      </c>
      <c r="S41">
        <v>0.24158837635655053</v>
      </c>
      <c r="T41">
        <v>1.1330676729422003E-6</v>
      </c>
      <c r="U41">
        <v>2.2661353458844006E-6</v>
      </c>
      <c r="V41">
        <v>0.23645891383448592</v>
      </c>
      <c r="W41">
        <v>1.4838068885492959E-6</v>
      </c>
      <c r="X41">
        <v>2.9676137770985917E-6</v>
      </c>
      <c r="Y41">
        <v>1.1481665683388536E-6</v>
      </c>
      <c r="Z41">
        <v>2.2521978178055497E-7</v>
      </c>
      <c r="AA41">
        <v>4.5043956356110994E-7</v>
      </c>
      <c r="AB41" s="6">
        <v>0.51281808270040075</v>
      </c>
      <c r="AC41">
        <v>1.683931868803767E-6</v>
      </c>
      <c r="AD41">
        <v>3.367863737607534E-6</v>
      </c>
      <c r="AE41">
        <v>7</v>
      </c>
      <c r="AF41">
        <v>175</v>
      </c>
      <c r="AG41" s="12">
        <f t="shared" si="1"/>
        <v>1.6914528925443518E-5</v>
      </c>
    </row>
    <row r="42" spans="1:33" x14ac:dyDescent="0.35">
      <c r="A42" t="s">
        <v>65</v>
      </c>
      <c r="B42">
        <v>3</v>
      </c>
      <c r="C42" t="s">
        <v>39</v>
      </c>
      <c r="D42">
        <v>1.9129156640642263E-6</v>
      </c>
      <c r="E42">
        <v>7.8800399102102247E-8</v>
      </c>
      <c r="F42">
        <v>1.5760079820420449E-7</v>
      </c>
      <c r="G42">
        <v>0.51271048791576446</v>
      </c>
      <c r="H42">
        <v>1.1782750846911463E-6</v>
      </c>
      <c r="I42">
        <v>2.3565501693822926E-6</v>
      </c>
      <c r="J42">
        <v>0.34840271958426655</v>
      </c>
      <c r="K42">
        <v>4.8438849636564693E-7</v>
      </c>
      <c r="L42">
        <v>5.1143728831892226E-5</v>
      </c>
      <c r="M42">
        <v>0.72263258035036237</v>
      </c>
      <c r="N42">
        <v>2.5571864415946113E-5</v>
      </c>
      <c r="O42">
        <v>5.1143728831892226E-5</v>
      </c>
      <c r="P42">
        <v>6.8129784374534553E-7</v>
      </c>
      <c r="Q42">
        <v>8.2897781661929559E-8</v>
      </c>
      <c r="R42">
        <v>1.6579556332385912E-7</v>
      </c>
      <c r="S42">
        <v>0.24158070895790359</v>
      </c>
      <c r="T42">
        <v>5.9535614324500427E-7</v>
      </c>
      <c r="U42">
        <v>1.1907122864900085E-6</v>
      </c>
      <c r="V42">
        <v>0.23645198384963309</v>
      </c>
      <c r="W42">
        <v>9.2930627650349602E-7</v>
      </c>
      <c r="X42">
        <v>1.858612553006992E-6</v>
      </c>
      <c r="Y42">
        <v>1.9129158916998911E-6</v>
      </c>
      <c r="Z42">
        <v>7.8800405702377221E-8</v>
      </c>
      <c r="AA42">
        <v>1.5760081140475444E-7</v>
      </c>
      <c r="AB42" s="6">
        <v>0.51272125839554195</v>
      </c>
      <c r="AC42">
        <v>1.1789076424200104E-6</v>
      </c>
      <c r="AD42">
        <v>2.3578152848400209E-6</v>
      </c>
      <c r="AE42">
        <v>5</v>
      </c>
      <c r="AF42">
        <v>180</v>
      </c>
      <c r="AG42" s="12">
        <f t="shared" si="1"/>
        <v>1.6742702157417689E-5</v>
      </c>
    </row>
    <row r="43" spans="1:33" x14ac:dyDescent="0.35">
      <c r="A43" t="s">
        <v>66</v>
      </c>
      <c r="B43">
        <v>3</v>
      </c>
      <c r="C43" t="s">
        <v>39</v>
      </c>
      <c r="D43">
        <v>-2.9519829313380029E-6</v>
      </c>
      <c r="E43">
        <v>3.2677133312372216E-7</v>
      </c>
      <c r="F43">
        <v>6.5354266624744431E-7</v>
      </c>
      <c r="G43">
        <v>0.5127145497090172</v>
      </c>
      <c r="H43">
        <v>1.7932099217918989E-6</v>
      </c>
      <c r="I43">
        <v>3.5864198435837977E-6</v>
      </c>
      <c r="J43">
        <v>0.34839994642826189</v>
      </c>
      <c r="K43">
        <v>1.1899781373998805E-6</v>
      </c>
      <c r="L43">
        <v>2.6023491002129977E-5</v>
      </c>
      <c r="M43">
        <v>0.7198972639666642</v>
      </c>
      <c r="N43">
        <v>1.3011745501064989E-5</v>
      </c>
      <c r="O43">
        <v>2.6023491002129977E-5</v>
      </c>
      <c r="P43">
        <v>3.1089612036462711E-6</v>
      </c>
      <c r="Q43">
        <v>3.5459572710189285E-7</v>
      </c>
      <c r="R43">
        <v>7.0919145420378569E-7</v>
      </c>
      <c r="S43">
        <v>0.24158039199748926</v>
      </c>
      <c r="T43">
        <v>1.3400177057005005E-6</v>
      </c>
      <c r="U43">
        <v>2.6800354114010011E-6</v>
      </c>
      <c r="V43">
        <v>0.23644888028843833</v>
      </c>
      <c r="W43">
        <v>1.7360949347365269E-6</v>
      </c>
      <c r="X43">
        <v>3.4721898694730539E-6</v>
      </c>
      <c r="Y43">
        <v>-2.9519857492004602E-6</v>
      </c>
      <c r="Z43">
        <v>3.267715980928017E-7</v>
      </c>
      <c r="AA43">
        <v>6.5354319618560341E-7</v>
      </c>
      <c r="AB43" s="6">
        <v>0.51272537752266878</v>
      </c>
      <c r="AC43">
        <v>1.7894713578737871E-6</v>
      </c>
      <c r="AD43">
        <v>3.5789427157475741E-6</v>
      </c>
      <c r="AE43">
        <v>7</v>
      </c>
      <c r="AF43">
        <v>180</v>
      </c>
      <c r="AG43" s="12">
        <f t="shared" si="1"/>
        <v>1.6957818656218032E-5</v>
      </c>
    </row>
    <row r="44" spans="1:33" x14ac:dyDescent="0.35">
      <c r="A44" t="s">
        <v>67</v>
      </c>
      <c r="B44">
        <v>3</v>
      </c>
      <c r="C44" t="s">
        <v>39</v>
      </c>
      <c r="D44">
        <v>1.0246089077741232E-6</v>
      </c>
      <c r="E44">
        <v>4.8826716891656394E-7</v>
      </c>
      <c r="F44">
        <v>9.7653433783312788E-7</v>
      </c>
      <c r="G44">
        <v>0.51269656726278157</v>
      </c>
      <c r="H44">
        <v>3.4066716260371819E-6</v>
      </c>
      <c r="I44">
        <v>6.8133432520743638E-6</v>
      </c>
      <c r="J44">
        <v>0.34840922136459607</v>
      </c>
      <c r="K44">
        <v>2.5388737457067621E-6</v>
      </c>
      <c r="L44">
        <v>5.2662936908114599E-5</v>
      </c>
      <c r="M44">
        <v>0.7203244627497406</v>
      </c>
      <c r="N44">
        <v>2.63314684540573E-5</v>
      </c>
      <c r="O44">
        <v>5.2662936908114599E-5</v>
      </c>
      <c r="P44">
        <v>3.5785874183199775E-6</v>
      </c>
      <c r="Q44">
        <v>6.1525372510519886E-7</v>
      </c>
      <c r="R44">
        <v>1.2305074502103977E-6</v>
      </c>
      <c r="S44">
        <v>0.24158639706908677</v>
      </c>
      <c r="T44">
        <v>2.5655676009571615E-6</v>
      </c>
      <c r="U44">
        <v>5.1311352019143229E-6</v>
      </c>
      <c r="V44">
        <v>0.23646323855562901</v>
      </c>
      <c r="W44">
        <v>3.6372609471688088E-6</v>
      </c>
      <c r="X44">
        <v>7.2745218943376176E-6</v>
      </c>
      <c r="Y44">
        <v>1.024603377927648E-6</v>
      </c>
      <c r="Z44">
        <v>4.8826779788504315E-7</v>
      </c>
      <c r="AA44">
        <v>9.7653559577008629E-7</v>
      </c>
      <c r="AB44" s="6">
        <v>0.51270722216772602</v>
      </c>
      <c r="AC44">
        <v>3.4945970331046917E-6</v>
      </c>
      <c r="AD44">
        <v>6.9891940662093834E-6</v>
      </c>
      <c r="AE44">
        <v>14</v>
      </c>
      <c r="AF44">
        <v>99</v>
      </c>
      <c r="AG44" s="12">
        <f t="shared" si="1"/>
        <v>1.79890971510443E-5</v>
      </c>
    </row>
    <row r="45" spans="1:33" x14ac:dyDescent="0.35">
      <c r="A45" t="s">
        <v>68</v>
      </c>
      <c r="B45">
        <v>3</v>
      </c>
      <c r="C45" t="s">
        <v>39</v>
      </c>
      <c r="D45">
        <v>-9.189909529808607E-8</v>
      </c>
      <c r="E45">
        <v>1.368638929253439E-7</v>
      </c>
      <c r="F45">
        <v>2.737277858506878E-7</v>
      </c>
      <c r="G45">
        <v>0.51272990833946774</v>
      </c>
      <c r="H45">
        <v>1.4041781737967401E-6</v>
      </c>
      <c r="I45">
        <v>2.8083563475934802E-6</v>
      </c>
      <c r="J45">
        <v>0.34840143458692296</v>
      </c>
      <c r="K45">
        <v>6.8461191045183711E-7</v>
      </c>
      <c r="L45">
        <v>1.2254133839448427E-4</v>
      </c>
      <c r="M45">
        <v>0.72154717538741397</v>
      </c>
      <c r="N45">
        <v>6.1270669197242136E-5</v>
      </c>
      <c r="O45">
        <v>1.2254133839448427E-4</v>
      </c>
      <c r="P45">
        <v>3.1419212955646205E-5</v>
      </c>
      <c r="Q45">
        <v>3.7847374948575711E-7</v>
      </c>
      <c r="R45">
        <v>7.5694749897151422E-7</v>
      </c>
      <c r="S45">
        <v>0.24160513224295443</v>
      </c>
      <c r="T45">
        <v>8.6984560653555328E-7</v>
      </c>
      <c r="U45">
        <v>1.7396912130711066E-6</v>
      </c>
      <c r="V45">
        <v>0.23646415824596828</v>
      </c>
      <c r="W45">
        <v>1.2652354722348466E-6</v>
      </c>
      <c r="X45">
        <v>2.5304709444696931E-6</v>
      </c>
      <c r="Y45">
        <v>-9.1899504535353671E-8</v>
      </c>
      <c r="Z45">
        <v>1.3686477175409418E-7</v>
      </c>
      <c r="AA45">
        <v>2.7372954350818836E-7</v>
      </c>
      <c r="AB45" s="6">
        <v>0.51274350153707171</v>
      </c>
      <c r="AC45">
        <v>1.3987630927846587E-6</v>
      </c>
      <c r="AD45">
        <v>2.7975261855693174E-6</v>
      </c>
      <c r="AE45">
        <v>5</v>
      </c>
      <c r="AF45">
        <v>135</v>
      </c>
      <c r="AG45" s="12">
        <f t="shared" si="1"/>
        <v>1.6810262799061758E-5</v>
      </c>
    </row>
    <row r="46" spans="1:33" x14ac:dyDescent="0.35">
      <c r="A46" t="s">
        <v>69</v>
      </c>
      <c r="B46">
        <v>3</v>
      </c>
      <c r="C46" t="s">
        <v>39</v>
      </c>
      <c r="D46">
        <v>4.9042487985857307E-6</v>
      </c>
      <c r="E46">
        <v>5.1646320804837176E-6</v>
      </c>
      <c r="F46">
        <v>1.0329264160967435E-5</v>
      </c>
      <c r="G46">
        <v>0.51267044685997776</v>
      </c>
      <c r="H46">
        <v>1.3338466693432275E-5</v>
      </c>
      <c r="I46">
        <v>2.6676933386864551E-5</v>
      </c>
      <c r="J46">
        <v>0.34841238066451563</v>
      </c>
      <c r="K46">
        <v>1.0621785300497233E-5</v>
      </c>
      <c r="L46">
        <v>6.8641855863317089E-5</v>
      </c>
      <c r="M46">
        <v>0.72027900350621588</v>
      </c>
      <c r="N46">
        <v>3.4320927931658545E-5</v>
      </c>
      <c r="O46">
        <v>6.8641855863317089E-5</v>
      </c>
      <c r="P46">
        <v>-1.9986669476614301E-5</v>
      </c>
      <c r="Q46">
        <v>5.5538085719355207E-6</v>
      </c>
      <c r="R46">
        <v>1.1107617143871041E-5</v>
      </c>
      <c r="S46">
        <v>0.24150017331344972</v>
      </c>
      <c r="T46">
        <v>9.9954170989748655E-6</v>
      </c>
      <c r="U46">
        <v>1.9990834197949731E-5</v>
      </c>
      <c r="V46">
        <v>0.23639630887323695</v>
      </c>
      <c r="W46">
        <v>1.2805315447553156E-5</v>
      </c>
      <c r="X46">
        <v>2.5610630895106313E-5</v>
      </c>
      <c r="Y46">
        <v>4.9041244322561316E-6</v>
      </c>
      <c r="Z46">
        <v>5.1646025707622834E-6</v>
      </c>
      <c r="AA46">
        <v>1.0329205141524567E-5</v>
      </c>
      <c r="AB46" s="6">
        <v>0.51267194336798083</v>
      </c>
      <c r="AC46">
        <v>1.2964949600279855E-5</v>
      </c>
      <c r="AD46">
        <v>2.592989920055971E-5</v>
      </c>
      <c r="AE46">
        <v>51</v>
      </c>
      <c r="AF46">
        <v>123</v>
      </c>
      <c r="AG46" s="12">
        <f t="shared" si="1"/>
        <v>3.0775289684514111E-5</v>
      </c>
    </row>
    <row r="47" spans="1:33" x14ac:dyDescent="0.35">
      <c r="A47" t="s">
        <v>70</v>
      </c>
      <c r="B47">
        <v>3</v>
      </c>
      <c r="C47" t="s">
        <v>39</v>
      </c>
      <c r="D47">
        <v>-3.2054946367337199E-6</v>
      </c>
      <c r="E47">
        <v>5.9716697255246244E-7</v>
      </c>
      <c r="F47">
        <v>1.1943339451049249E-6</v>
      </c>
      <c r="G47">
        <v>0.51273280302684254</v>
      </c>
      <c r="H47">
        <v>3.7021909353854687E-6</v>
      </c>
      <c r="I47">
        <v>7.4043818707709375E-6</v>
      </c>
      <c r="J47">
        <v>0.34840726551927353</v>
      </c>
      <c r="K47">
        <v>1.9933242568200265E-6</v>
      </c>
      <c r="L47">
        <v>2.5413036366518336E-5</v>
      </c>
      <c r="M47">
        <v>0.71998370580225324</v>
      </c>
      <c r="N47">
        <v>1.2706518183259168E-5</v>
      </c>
      <c r="O47">
        <v>2.5413036366518336E-5</v>
      </c>
      <c r="P47">
        <v>-3.4128626481491477E-6</v>
      </c>
      <c r="Q47">
        <v>6.9206027241163906E-7</v>
      </c>
      <c r="R47">
        <v>1.3841205448232781E-6</v>
      </c>
      <c r="S47">
        <v>0.24156774297425176</v>
      </c>
      <c r="T47">
        <v>2.6250628665595778E-6</v>
      </c>
      <c r="U47">
        <v>5.2501257331191555E-6</v>
      </c>
      <c r="V47">
        <v>0.2364334909982731</v>
      </c>
      <c r="W47">
        <v>3.3368566210094464E-6</v>
      </c>
      <c r="X47">
        <v>6.6737132420188928E-6</v>
      </c>
      <c r="Y47">
        <v>-3.2054948165544439E-6</v>
      </c>
      <c r="Z47">
        <v>5.9716684102909047E-7</v>
      </c>
      <c r="AA47">
        <v>1.1943336820581809E-6</v>
      </c>
      <c r="AB47" s="6">
        <v>0.51274304908225377</v>
      </c>
      <c r="AC47">
        <v>3.7084546210787734E-6</v>
      </c>
      <c r="AD47">
        <v>7.4169092421575468E-6</v>
      </c>
      <c r="AE47">
        <v>14</v>
      </c>
      <c r="AF47">
        <v>127</v>
      </c>
      <c r="AG47" s="12">
        <f t="shared" si="1"/>
        <v>1.8159551903088789E-5</v>
      </c>
    </row>
    <row r="48" spans="1:33" x14ac:dyDescent="0.35">
      <c r="A48" t="s">
        <v>84</v>
      </c>
      <c r="AB48" s="6"/>
      <c r="AD48">
        <v>1.6575849378374963E-5</v>
      </c>
    </row>
    <row r="49" spans="1:33" x14ac:dyDescent="0.35">
      <c r="AB49" s="6"/>
    </row>
    <row r="50" spans="1:33" x14ac:dyDescent="0.35">
      <c r="A50" t="s">
        <v>72</v>
      </c>
      <c r="B50">
        <v>6</v>
      </c>
      <c r="C50">
        <v>544</v>
      </c>
      <c r="G50">
        <v>0.51296841514411973</v>
      </c>
      <c r="H50">
        <v>1.1617021005282727E-6</v>
      </c>
      <c r="I50">
        <v>2.3234042010565453E-6</v>
      </c>
      <c r="J50">
        <v>0.34840148287728934</v>
      </c>
      <c r="K50">
        <v>6.3460945314541641E-7</v>
      </c>
      <c r="L50">
        <v>8.7767059859449728E-5</v>
      </c>
      <c r="M50">
        <v>0.72269313634517418</v>
      </c>
      <c r="N50">
        <v>4.3883529929724864E-5</v>
      </c>
      <c r="O50">
        <v>8.7767059859449728E-5</v>
      </c>
      <c r="P50">
        <v>5.3327906069315395E-7</v>
      </c>
      <c r="Q50">
        <v>2.7551921386212447E-8</v>
      </c>
      <c r="R50">
        <v>5.5103842772424893E-8</v>
      </c>
      <c r="S50">
        <v>0.24158249700341788</v>
      </c>
      <c r="T50">
        <v>7.6431903659419102E-7</v>
      </c>
      <c r="U50">
        <v>1.528638073188382E-6</v>
      </c>
      <c r="V50">
        <v>0.24158249700341788</v>
      </c>
      <c r="W50">
        <v>7.6431903659419102E-7</v>
      </c>
      <c r="X50">
        <v>1.528638073188382E-6</v>
      </c>
      <c r="Y50">
        <v>0.24158249700341788</v>
      </c>
      <c r="Z50">
        <v>7.6431903659419102E-7</v>
      </c>
      <c r="AA50">
        <v>1.528638073188382E-6</v>
      </c>
      <c r="AB50" s="6">
        <v>0.51298419188534761</v>
      </c>
      <c r="AC50">
        <v>1.1609651931117789E-6</v>
      </c>
      <c r="AD50">
        <v>2.3219303862235579E-6</v>
      </c>
      <c r="AE50">
        <v>5.4778481123171659E-6</v>
      </c>
      <c r="AG50" s="12">
        <f>SQRT(AD56^2+AD50^2)</f>
        <v>2.3219303862235579E-6</v>
      </c>
    </row>
    <row r="51" spans="1:33" x14ac:dyDescent="0.35">
      <c r="A51" t="s">
        <v>73</v>
      </c>
      <c r="B51">
        <v>6</v>
      </c>
      <c r="C51">
        <v>544</v>
      </c>
      <c r="G51">
        <v>0.51263207327655347</v>
      </c>
      <c r="H51">
        <v>8.1859012402185541E-6</v>
      </c>
      <c r="I51">
        <v>1.6371802480437108E-5</v>
      </c>
      <c r="J51">
        <v>0.34834910792763807</v>
      </c>
      <c r="K51">
        <v>8.0289190133984932E-6</v>
      </c>
      <c r="L51">
        <v>4.5505015750796791E-5</v>
      </c>
      <c r="M51">
        <v>0.71987313351108162</v>
      </c>
      <c r="N51">
        <v>2.2752507875398395E-5</v>
      </c>
      <c r="O51">
        <v>4.5505015750796791E-5</v>
      </c>
      <c r="P51">
        <v>1.2043243944643619E-5</v>
      </c>
      <c r="Q51">
        <v>1.9278585711868398E-6</v>
      </c>
      <c r="R51">
        <v>3.8557171423736795E-6</v>
      </c>
      <c r="S51">
        <v>0.24153460564732604</v>
      </c>
      <c r="T51">
        <v>6.5689446914347908E-6</v>
      </c>
      <c r="U51">
        <v>1.3137889382869582E-5</v>
      </c>
      <c r="V51">
        <v>0.24153460564732604</v>
      </c>
      <c r="W51">
        <v>6.5689446914347908E-6</v>
      </c>
      <c r="X51">
        <v>1.3137889382869582E-5</v>
      </c>
      <c r="Y51">
        <v>0.24153460564732604</v>
      </c>
      <c r="Z51">
        <v>6.5689446914347908E-6</v>
      </c>
      <c r="AA51">
        <v>1.3137889382869582E-5</v>
      </c>
      <c r="AB51" s="6">
        <v>0.51265199826410013</v>
      </c>
      <c r="AC51">
        <v>8.2480177827137455E-6</v>
      </c>
      <c r="AD51">
        <v>1.6496035565427491E-5</v>
      </c>
      <c r="AE51">
        <v>1.7225987594300571E-5</v>
      </c>
      <c r="AG51" s="12" t="e">
        <f>SQRT(#REF!^2+AD51^2)</f>
        <v>#REF!</v>
      </c>
    </row>
    <row r="52" spans="1:33" x14ac:dyDescent="0.35">
      <c r="A52" t="s">
        <v>74</v>
      </c>
      <c r="B52">
        <v>6</v>
      </c>
      <c r="C52">
        <v>544</v>
      </c>
      <c r="G52">
        <v>0.51261983856535931</v>
      </c>
      <c r="H52">
        <v>1.4544218022607164E-6</v>
      </c>
      <c r="I52">
        <v>2.9088436045214328E-6</v>
      </c>
      <c r="J52">
        <v>0.34840178113499881</v>
      </c>
      <c r="K52">
        <v>9.3528390184218719E-7</v>
      </c>
      <c r="L52">
        <v>8.8950457913249061E-5</v>
      </c>
      <c r="M52">
        <v>0.72298987981679963</v>
      </c>
      <c r="N52">
        <v>4.447522895662453E-5</v>
      </c>
      <c r="O52">
        <v>8.8950457913249061E-5</v>
      </c>
      <c r="P52">
        <v>1.2718466786074227E-6</v>
      </c>
      <c r="Q52">
        <v>7.4348528566657148E-8</v>
      </c>
      <c r="R52">
        <v>1.486970571333143E-7</v>
      </c>
      <c r="S52">
        <v>0.24158890649871403</v>
      </c>
      <c r="T52">
        <v>1.1381133016144382E-6</v>
      </c>
      <c r="U52">
        <v>2.2762266032288763E-6</v>
      </c>
      <c r="V52">
        <v>0.24158890649871403</v>
      </c>
      <c r="W52">
        <v>1.1381133016144382E-6</v>
      </c>
      <c r="X52">
        <v>2.2762266032288763E-6</v>
      </c>
      <c r="Y52">
        <v>0.24158890649871403</v>
      </c>
      <c r="Z52">
        <v>1.1381133016144382E-6</v>
      </c>
      <c r="AA52">
        <v>2.2762266032288763E-6</v>
      </c>
      <c r="AB52" s="6">
        <v>0.5126356868653924</v>
      </c>
      <c r="AC52">
        <v>1.4554683560352481E-6</v>
      </c>
      <c r="AD52">
        <v>2.9109367120704961E-6</v>
      </c>
      <c r="AE52">
        <v>5.7523049088889793E-6</v>
      </c>
      <c r="AG52" s="12" t="e">
        <f>SQRT(#REF!^2+AD52^2)</f>
        <v>#REF!</v>
      </c>
    </row>
    <row r="53" spans="1:33" x14ac:dyDescent="0.35">
      <c r="A53" t="s">
        <v>75</v>
      </c>
      <c r="B53">
        <v>6</v>
      </c>
      <c r="C53">
        <v>544</v>
      </c>
      <c r="G53">
        <v>0.51277918816723389</v>
      </c>
      <c r="H53">
        <v>2.6759598876985741E-6</v>
      </c>
      <c r="I53">
        <v>5.3519197753971481E-6</v>
      </c>
      <c r="J53">
        <v>0.3483975142832948</v>
      </c>
      <c r="K53">
        <v>1.5547713044118905E-6</v>
      </c>
      <c r="L53">
        <v>2.0243260687360698E-5</v>
      </c>
      <c r="M53">
        <v>0.71935941676012938</v>
      </c>
      <c r="N53">
        <v>1.0121630343680349E-5</v>
      </c>
      <c r="O53">
        <v>2.0243260687360698E-5</v>
      </c>
      <c r="P53">
        <v>1.7628837351550903E-6</v>
      </c>
      <c r="Q53">
        <v>1.3527508014847897E-7</v>
      </c>
      <c r="R53">
        <v>2.7055016029695794E-7</v>
      </c>
      <c r="S53">
        <v>0.24158058658274401</v>
      </c>
      <c r="T53">
        <v>1.8340138963560682E-6</v>
      </c>
      <c r="U53">
        <v>3.6680277927121365E-6</v>
      </c>
      <c r="V53">
        <v>0.24158058658274401</v>
      </c>
      <c r="W53">
        <v>1.8340138963560682E-6</v>
      </c>
      <c r="X53">
        <v>3.6680277927121365E-6</v>
      </c>
      <c r="Y53">
        <v>0.24158058658274401</v>
      </c>
      <c r="Z53">
        <v>1.8340138963560682E-6</v>
      </c>
      <c r="AA53">
        <v>3.6680277927121365E-6</v>
      </c>
      <c r="AB53" s="6">
        <v>0.51279510087685842</v>
      </c>
      <c r="AC53">
        <v>2.7042549450980403E-6</v>
      </c>
      <c r="AD53">
        <v>5.4085098901960806E-6</v>
      </c>
      <c r="AE53">
        <v>7.3394440154208734E-6</v>
      </c>
      <c r="AG53" s="12" t="e">
        <f>SQRT(#REF!^2+AD53^2)</f>
        <v>#REF!</v>
      </c>
    </row>
    <row r="54" spans="1:33" x14ac:dyDescent="0.35">
      <c r="A54" t="s">
        <v>44</v>
      </c>
      <c r="B54">
        <v>6</v>
      </c>
      <c r="C54">
        <v>544</v>
      </c>
      <c r="G54">
        <v>0.51280836189559853</v>
      </c>
      <c r="H54">
        <v>2.2500133189412072E-6</v>
      </c>
      <c r="I54">
        <v>4.5000266378824144E-6</v>
      </c>
      <c r="J54">
        <v>0.34840259365080933</v>
      </c>
      <c r="K54">
        <v>1.3539379199048856E-6</v>
      </c>
      <c r="L54">
        <v>5.1911447887694785E-5</v>
      </c>
      <c r="M54">
        <v>0.72051643866582415</v>
      </c>
      <c r="N54">
        <v>2.5955723943847393E-5</v>
      </c>
      <c r="O54">
        <v>5.1911447887694785E-5</v>
      </c>
      <c r="P54">
        <v>4.7858333311458467E-7</v>
      </c>
      <c r="Q54">
        <v>8.3415293433420804E-8</v>
      </c>
      <c r="R54">
        <v>1.6683058686684161E-7</v>
      </c>
      <c r="S54">
        <v>0.24158025327236526</v>
      </c>
      <c r="T54">
        <v>1.5016645705000757E-6</v>
      </c>
      <c r="U54">
        <v>3.0033291410001515E-6</v>
      </c>
      <c r="V54">
        <v>0.24158025327236526</v>
      </c>
      <c r="W54">
        <v>1.5016645705000757E-6</v>
      </c>
      <c r="X54">
        <v>3.0033291410001515E-6</v>
      </c>
      <c r="Y54">
        <v>0.24158025327236526</v>
      </c>
      <c r="Z54">
        <v>1.5016645705000757E-6</v>
      </c>
      <c r="AA54">
        <v>3.0033291410001515E-6</v>
      </c>
      <c r="AB54" s="6">
        <v>0.51282412488082785</v>
      </c>
      <c r="AC54">
        <v>2.2494745291532368E-6</v>
      </c>
      <c r="AD54">
        <v>4.4989490583064736E-6</v>
      </c>
      <c r="AE54">
        <v>6.6974623442304747E-6</v>
      </c>
      <c r="AG54" s="12" t="e">
        <f>SQRT(#REF!^2+AD54^2)</f>
        <v>#REF!</v>
      </c>
    </row>
    <row r="55" spans="1:33" x14ac:dyDescent="0.35">
      <c r="A55" t="s">
        <v>84</v>
      </c>
      <c r="AD55">
        <v>4.2966957557361841E-6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5DB76-543B-48EE-97CD-A23F408D70CF}">
  <dimension ref="A1:AH14"/>
  <sheetViews>
    <sheetView zoomScale="85" zoomScaleNormal="85" workbookViewId="0">
      <selection activeCell="AG6" sqref="AG6"/>
    </sheetView>
  </sheetViews>
  <sheetFormatPr defaultRowHeight="14.5" x14ac:dyDescent="0.35"/>
  <cols>
    <col min="2" max="2" width="13.1796875" customWidth="1"/>
    <col min="3" max="3" width="8.7265625" style="4"/>
    <col min="28" max="28" width="11.36328125" style="11" customWidth="1"/>
    <col min="33" max="33" width="27.90625" bestFit="1" customWidth="1"/>
    <col min="34" max="34" width="26.26953125" style="4" bestFit="1" customWidth="1"/>
  </cols>
  <sheetData>
    <row r="1" spans="1:34" s="1" customFormat="1" x14ac:dyDescent="0.35">
      <c r="A1" s="1" t="s">
        <v>0</v>
      </c>
      <c r="B1" s="1" t="s">
        <v>16</v>
      </c>
      <c r="C1" s="3" t="s">
        <v>17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2</v>
      </c>
      <c r="I1" s="1" t="s">
        <v>3</v>
      </c>
      <c r="J1" s="1" t="s">
        <v>5</v>
      </c>
      <c r="K1" s="1" t="s">
        <v>2</v>
      </c>
      <c r="L1" s="1" t="s">
        <v>3</v>
      </c>
      <c r="M1" s="1" t="s">
        <v>6</v>
      </c>
      <c r="N1" s="1" t="s">
        <v>2</v>
      </c>
      <c r="O1" s="1" t="s">
        <v>3</v>
      </c>
      <c r="P1" s="1" t="s">
        <v>7</v>
      </c>
      <c r="Q1" s="1" t="s">
        <v>2</v>
      </c>
      <c r="R1" s="1" t="s">
        <v>3</v>
      </c>
      <c r="S1" s="1" t="s">
        <v>8</v>
      </c>
      <c r="T1" s="1" t="s">
        <v>2</v>
      </c>
      <c r="U1" s="1" t="s">
        <v>3</v>
      </c>
      <c r="V1" s="1" t="s">
        <v>9</v>
      </c>
      <c r="W1" s="1" t="s">
        <v>2</v>
      </c>
      <c r="X1" s="1" t="s">
        <v>3</v>
      </c>
      <c r="Y1" s="1" t="s">
        <v>10</v>
      </c>
      <c r="Z1" s="1" t="s">
        <v>2</v>
      </c>
      <c r="AA1" s="1" t="s">
        <v>3</v>
      </c>
      <c r="AB1" s="6" t="s">
        <v>11</v>
      </c>
      <c r="AC1" s="1" t="s">
        <v>2</v>
      </c>
      <c r="AD1" s="1" t="s">
        <v>3</v>
      </c>
      <c r="AE1" s="1" t="s">
        <v>12</v>
      </c>
      <c r="AF1" s="1" t="s">
        <v>32</v>
      </c>
      <c r="AG1" s="6" t="s">
        <v>89</v>
      </c>
      <c r="AH1" s="3" t="s">
        <v>91</v>
      </c>
    </row>
    <row r="2" spans="1:34" x14ac:dyDescent="0.35">
      <c r="A2" t="s">
        <v>34</v>
      </c>
      <c r="B2">
        <v>2</v>
      </c>
      <c r="C2" s="4" t="s">
        <v>33</v>
      </c>
      <c r="D2">
        <v>-3.4114730408807112E-7</v>
      </c>
      <c r="E2">
        <v>9.7235381554975368E-8</v>
      </c>
      <c r="F2">
        <v>1.9447076310995074E-7</v>
      </c>
      <c r="G2">
        <v>0.51277146023831932</v>
      </c>
      <c r="H2">
        <v>9.3329064516409874E-7</v>
      </c>
      <c r="I2">
        <v>1.8665812903281975E-6</v>
      </c>
      <c r="J2">
        <v>0.34840256383891716</v>
      </c>
      <c r="K2">
        <v>5.4126088276320907E-7</v>
      </c>
      <c r="L2">
        <v>4.0190928833637919E-5</v>
      </c>
      <c r="M2">
        <v>0.72054769741585156</v>
      </c>
      <c r="N2">
        <v>2.009546441681896E-5</v>
      </c>
      <c r="O2">
        <v>4.0190928833637919E-5</v>
      </c>
      <c r="P2">
        <v>3.9230665040091972E-7</v>
      </c>
      <c r="Q2">
        <v>1.1555000158426178E-7</v>
      </c>
      <c r="R2">
        <v>2.3110000316852357E-7</v>
      </c>
      <c r="S2">
        <v>0.24158123448860963</v>
      </c>
      <c r="T2">
        <v>6.6045199140013867E-7</v>
      </c>
      <c r="U2">
        <v>1.3209039828002773E-6</v>
      </c>
      <c r="V2">
        <v>0.23645278014786997</v>
      </c>
      <c r="W2">
        <v>9.2416603188544113E-7</v>
      </c>
      <c r="X2">
        <v>1.8483320637708823E-6</v>
      </c>
      <c r="Y2">
        <v>-3.4114730508613433E-7</v>
      </c>
      <c r="Z2">
        <v>9.7235385386770163E-8</v>
      </c>
      <c r="AA2">
        <v>1.9447077077354033E-7</v>
      </c>
      <c r="AB2" s="6">
        <v>0.51278170628106867</v>
      </c>
      <c r="AC2">
        <v>9.3612844846798802E-7</v>
      </c>
      <c r="AD2">
        <v>1.872256896935976E-6</v>
      </c>
      <c r="AE2">
        <v>4</v>
      </c>
      <c r="AF2">
        <v>152</v>
      </c>
      <c r="AG2" s="12">
        <v>8.0212881767731497E-6</v>
      </c>
      <c r="AH2" s="4" t="s">
        <v>96</v>
      </c>
    </row>
    <row r="3" spans="1:34" x14ac:dyDescent="0.35">
      <c r="A3" t="s">
        <v>35</v>
      </c>
      <c r="B3">
        <v>2</v>
      </c>
      <c r="C3" s="4" t="s">
        <v>33</v>
      </c>
      <c r="D3">
        <v>1.9915648364366502E-6</v>
      </c>
      <c r="E3">
        <v>2.4174457370540084E-7</v>
      </c>
      <c r="F3">
        <v>4.8348914741080169E-7</v>
      </c>
      <c r="G3">
        <v>0.51297756630479041</v>
      </c>
      <c r="H3">
        <v>1.8219038876668109E-6</v>
      </c>
      <c r="I3">
        <v>3.6438077753336218E-6</v>
      </c>
      <c r="J3">
        <v>0.3484046929195892</v>
      </c>
      <c r="K3">
        <v>1.0791334578386462E-6</v>
      </c>
      <c r="L3">
        <v>5.3581936623882335E-5</v>
      </c>
      <c r="M3">
        <v>0.72076032326341533</v>
      </c>
      <c r="N3">
        <v>2.6790968311941168E-5</v>
      </c>
      <c r="O3">
        <v>5.3581936623882335E-5</v>
      </c>
      <c r="P3">
        <v>4.1201484470352978E-7</v>
      </c>
      <c r="Q3">
        <v>2.4998948892666455E-7</v>
      </c>
      <c r="R3">
        <v>4.999789778533291E-7</v>
      </c>
      <c r="S3">
        <v>0.24157614400985233</v>
      </c>
      <c r="T3">
        <v>9.4296171835251336E-7</v>
      </c>
      <c r="U3">
        <v>1.8859234367050267E-6</v>
      </c>
      <c r="V3">
        <v>0.236446091730661</v>
      </c>
      <c r="W3">
        <v>1.4250924732579923E-6</v>
      </c>
      <c r="X3">
        <v>2.8501849465159846E-6</v>
      </c>
      <c r="Y3">
        <v>1.9915649338204368E-6</v>
      </c>
      <c r="Z3">
        <v>2.4174459009770014E-7</v>
      </c>
      <c r="AA3">
        <v>4.8348918019540027E-7</v>
      </c>
      <c r="AB3" s="6">
        <v>0.51298739593418763</v>
      </c>
      <c r="AC3">
        <v>1.8380294108408839E-6</v>
      </c>
      <c r="AD3">
        <v>3.6760588216817678E-6</v>
      </c>
      <c r="AE3">
        <v>7</v>
      </c>
      <c r="AF3">
        <v>235</v>
      </c>
      <c r="AG3" s="12">
        <v>8.6225939593129821E-6</v>
      </c>
      <c r="AH3" s="4" t="s">
        <v>96</v>
      </c>
    </row>
    <row r="4" spans="1:34" x14ac:dyDescent="0.35">
      <c r="A4" t="s">
        <v>34</v>
      </c>
      <c r="B4">
        <v>3</v>
      </c>
      <c r="C4" s="4" t="s">
        <v>39</v>
      </c>
      <c r="D4">
        <v>6.8163925509808675E-6</v>
      </c>
      <c r="E4">
        <v>4.3692101307167158E-7</v>
      </c>
      <c r="F4">
        <v>8.7384202614334316E-7</v>
      </c>
      <c r="G4">
        <v>0.51277181389093718</v>
      </c>
      <c r="H4">
        <v>2.4102832698302365E-6</v>
      </c>
      <c r="I4">
        <v>4.820566539660473E-6</v>
      </c>
      <c r="J4">
        <v>0.34840017287907354</v>
      </c>
      <c r="K4">
        <v>1.4924928632437074E-6</v>
      </c>
      <c r="L4">
        <v>8.5911342039629799E-5</v>
      </c>
      <c r="M4">
        <v>0.72258271560026766</v>
      </c>
      <c r="N4">
        <v>4.2955671019814899E-5</v>
      </c>
      <c r="O4">
        <v>8.5911342039629799E-5</v>
      </c>
      <c r="P4">
        <v>8.1097628814658435E-7</v>
      </c>
      <c r="Q4">
        <v>4.9385917160564811E-7</v>
      </c>
      <c r="R4">
        <v>9.8771834321129621E-7</v>
      </c>
      <c r="S4">
        <v>0.24158115239582809</v>
      </c>
      <c r="T4">
        <v>1.418350514082078E-6</v>
      </c>
      <c r="U4">
        <v>2.8367010281641561E-6</v>
      </c>
      <c r="V4">
        <v>0.23644934661044628</v>
      </c>
      <c r="W4">
        <v>1.6904103404078533E-6</v>
      </c>
      <c r="X4">
        <v>3.3808206808157066E-6</v>
      </c>
      <c r="Y4">
        <v>6.8163941263750879E-6</v>
      </c>
      <c r="Z4">
        <v>4.3692105310541651E-7</v>
      </c>
      <c r="AA4">
        <v>8.7384210621083302E-7</v>
      </c>
      <c r="AB4" s="6">
        <v>0.51278227497404405</v>
      </c>
      <c r="AC4">
        <v>2.422937935219901E-6</v>
      </c>
      <c r="AD4">
        <v>4.8458758704398019E-6</v>
      </c>
      <c r="AE4">
        <v>9</v>
      </c>
      <c r="AF4">
        <v>228</v>
      </c>
      <c r="AG4" s="12">
        <v>1.7269664025865828E-5</v>
      </c>
      <c r="AH4" s="4" t="s">
        <v>96</v>
      </c>
    </row>
    <row r="5" spans="1:34" ht="15" thickBot="1" x14ac:dyDescent="0.4">
      <c r="A5" t="s">
        <v>72</v>
      </c>
      <c r="B5">
        <v>6</v>
      </c>
      <c r="C5" s="4">
        <v>544</v>
      </c>
      <c r="G5">
        <v>0.51296841514411973</v>
      </c>
      <c r="H5">
        <v>1.1617021005282727E-6</v>
      </c>
      <c r="I5">
        <v>2.3234042010565453E-6</v>
      </c>
      <c r="J5">
        <v>0.34840148287728934</v>
      </c>
      <c r="K5">
        <v>6.3460945314541641E-7</v>
      </c>
      <c r="L5">
        <v>8.7767059859449728E-5</v>
      </c>
      <c r="M5">
        <v>0.72269313634517418</v>
      </c>
      <c r="N5">
        <v>4.3883529929724864E-5</v>
      </c>
      <c r="O5">
        <v>8.7767059859449728E-5</v>
      </c>
      <c r="P5">
        <v>5.3327906069315395E-7</v>
      </c>
      <c r="Q5">
        <v>2.7551921386212447E-8</v>
      </c>
      <c r="R5">
        <v>5.5103842772424893E-8</v>
      </c>
      <c r="S5">
        <v>0.24158249700341788</v>
      </c>
      <c r="T5">
        <v>7.6431903659419102E-7</v>
      </c>
      <c r="U5">
        <v>1.528638073188382E-6</v>
      </c>
      <c r="V5">
        <v>0.24158249700341788</v>
      </c>
      <c r="W5">
        <v>7.6431903659419102E-7</v>
      </c>
      <c r="X5">
        <v>1.528638073188382E-6</v>
      </c>
      <c r="Y5">
        <v>0.24158249700341788</v>
      </c>
      <c r="Z5">
        <v>7.6431903659419102E-7</v>
      </c>
      <c r="AA5">
        <v>1.528638073188382E-6</v>
      </c>
      <c r="AB5" s="6">
        <v>0.51298419188534761</v>
      </c>
      <c r="AC5">
        <v>1.1609651931117789E-6</v>
      </c>
      <c r="AD5">
        <v>2.3219303862235579E-6</v>
      </c>
      <c r="AE5">
        <v>5.4778481123171659E-6</v>
      </c>
      <c r="AG5" s="12">
        <v>2.3219303862235579E-6</v>
      </c>
      <c r="AH5" s="4" t="s">
        <v>96</v>
      </c>
    </row>
    <row r="6" spans="1:34" x14ac:dyDescent="0.35">
      <c r="A6" t="s">
        <v>34</v>
      </c>
      <c r="B6" t="s">
        <v>97</v>
      </c>
      <c r="AB6" s="15">
        <f>AVERAGE(AB2,AB4)</f>
        <v>0.51278199062755636</v>
      </c>
      <c r="AC6" s="16"/>
      <c r="AD6" s="16"/>
      <c r="AE6" s="16"/>
      <c r="AF6" s="16"/>
      <c r="AG6" s="17">
        <f>SQRT((2*(_xlfn.STDEV.P(AB2,AB4)))^2+AG4^2)</f>
        <v>1.7279025067014875E-5</v>
      </c>
    </row>
    <row r="7" spans="1:34" ht="15" thickBot="1" x14ac:dyDescent="0.4">
      <c r="A7" t="s">
        <v>35</v>
      </c>
      <c r="B7" t="s">
        <v>97</v>
      </c>
      <c r="AB7" s="18">
        <f>AVERAGE(AB3,AB5)</f>
        <v>0.51298579390976762</v>
      </c>
      <c r="AC7" s="19"/>
      <c r="AD7" s="19"/>
      <c r="AE7" s="19"/>
      <c r="AF7" s="19"/>
      <c r="AG7" s="20">
        <f>SQRT((2*(_xlfn.STDEV.P(AB3,AB5)))^2+AG3^2)</f>
        <v>9.1986442238205474E-6</v>
      </c>
    </row>
    <row r="9" spans="1:34" x14ac:dyDescent="0.35">
      <c r="A9" s="1" t="s">
        <v>92</v>
      </c>
    </row>
    <row r="10" spans="1:34" x14ac:dyDescent="0.35">
      <c r="A10" t="s">
        <v>34</v>
      </c>
      <c r="B10" t="s">
        <v>94</v>
      </c>
      <c r="AB10" s="11">
        <v>0.51275499999999996</v>
      </c>
      <c r="AG10" s="5">
        <v>6</v>
      </c>
    </row>
    <row r="11" spans="1:34" x14ac:dyDescent="0.35">
      <c r="A11" t="s">
        <v>35</v>
      </c>
      <c r="B11" t="s">
        <v>94</v>
      </c>
      <c r="AB11" s="11">
        <v>0.512957</v>
      </c>
      <c r="AG11" s="5">
        <v>10</v>
      </c>
    </row>
    <row r="12" spans="1:34" ht="15" thickBot="1" x14ac:dyDescent="0.4">
      <c r="A12" t="s">
        <v>93</v>
      </c>
      <c r="AB12" s="11">
        <v>0.51183900000000004</v>
      </c>
      <c r="AG12" s="5"/>
    </row>
    <row r="13" spans="1:34" x14ac:dyDescent="0.35">
      <c r="A13" t="s">
        <v>34</v>
      </c>
      <c r="B13" t="s">
        <v>95</v>
      </c>
      <c r="AB13" s="13">
        <f>AB10*0.511858/AB$12</f>
        <v>0.5127740340028798</v>
      </c>
      <c r="AG13" s="5">
        <v>6</v>
      </c>
    </row>
    <row r="14" spans="1:34" ht="15" thickBot="1" x14ac:dyDescent="0.4">
      <c r="A14" t="s">
        <v>35</v>
      </c>
      <c r="B14" t="s">
        <v>95</v>
      </c>
      <c r="AB14" s="14">
        <f>AB11*0.511858/AB$12</f>
        <v>0.51297604150133147</v>
      </c>
      <c r="AG14" s="5">
        <v>10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68F24-F9FA-4392-8DAA-A1DFD5247FB2}">
  <dimension ref="A1:AG34"/>
  <sheetViews>
    <sheetView zoomScale="85" zoomScaleNormal="85" workbookViewId="0">
      <selection activeCell="A2" sqref="A2:XFD2"/>
    </sheetView>
  </sheetViews>
  <sheetFormatPr defaultRowHeight="14.5" x14ac:dyDescent="0.35"/>
  <cols>
    <col min="1" max="1" width="10" bestFit="1" customWidth="1"/>
    <col min="28" max="28" width="17.81640625" customWidth="1"/>
    <col min="33" max="33" width="12.453125" bestFit="1" customWidth="1"/>
  </cols>
  <sheetData>
    <row r="1" spans="1:33" s="1" customFormat="1" x14ac:dyDescent="0.35">
      <c r="A1" s="1" t="s">
        <v>0</v>
      </c>
      <c r="B1" s="1" t="s">
        <v>16</v>
      </c>
      <c r="C1" s="1" t="s">
        <v>17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2</v>
      </c>
      <c r="I1" s="1" t="s">
        <v>3</v>
      </c>
      <c r="J1" s="1" t="s">
        <v>5</v>
      </c>
      <c r="K1" s="1" t="s">
        <v>2</v>
      </c>
      <c r="L1" s="1" t="s">
        <v>3</v>
      </c>
      <c r="M1" s="1" t="s">
        <v>6</v>
      </c>
      <c r="N1" s="1" t="s">
        <v>2</v>
      </c>
      <c r="O1" s="1" t="s">
        <v>3</v>
      </c>
      <c r="P1" s="1" t="s">
        <v>7</v>
      </c>
      <c r="Q1" s="1" t="s">
        <v>2</v>
      </c>
      <c r="R1" s="1" t="s">
        <v>3</v>
      </c>
      <c r="S1" s="1" t="s">
        <v>8</v>
      </c>
      <c r="T1" s="1" t="s">
        <v>2</v>
      </c>
      <c r="U1" s="1" t="s">
        <v>3</v>
      </c>
      <c r="V1" s="1" t="s">
        <v>9</v>
      </c>
      <c r="W1" s="1" t="s">
        <v>2</v>
      </c>
      <c r="X1" s="1" t="s">
        <v>3</v>
      </c>
      <c r="Y1" s="1" t="s">
        <v>10</v>
      </c>
      <c r="Z1" s="1" t="s">
        <v>2</v>
      </c>
      <c r="AA1" s="1" t="s">
        <v>3</v>
      </c>
      <c r="AB1" s="2" t="s">
        <v>11</v>
      </c>
      <c r="AC1" s="1" t="s">
        <v>2</v>
      </c>
      <c r="AD1" s="1" t="s">
        <v>3</v>
      </c>
      <c r="AE1" s="1" t="s">
        <v>12</v>
      </c>
      <c r="AF1" s="1" t="s">
        <v>32</v>
      </c>
      <c r="AG1" s="2" t="s">
        <v>89</v>
      </c>
    </row>
    <row r="2" spans="1:33" x14ac:dyDescent="0.35">
      <c r="A2" t="s">
        <v>18</v>
      </c>
      <c r="B2">
        <v>1</v>
      </c>
      <c r="C2">
        <v>504</v>
      </c>
      <c r="D2">
        <v>-2.6678110337278103E-5</v>
      </c>
      <c r="E2">
        <v>3.2987836494123924E-7</v>
      </c>
      <c r="F2">
        <v>6.5975672988247849E-7</v>
      </c>
      <c r="G2">
        <v>0.51272683650887563</v>
      </c>
      <c r="H2">
        <v>1.7937064477002757E-6</v>
      </c>
      <c r="I2">
        <v>3.5874128954005513E-6</v>
      </c>
      <c r="J2">
        <v>0.34840358113095216</v>
      </c>
      <c r="K2">
        <v>1.0279511038032989E-6</v>
      </c>
      <c r="L2">
        <v>1.7441780463151017E-5</v>
      </c>
      <c r="M2">
        <v>0.72057352856209145</v>
      </c>
      <c r="N2">
        <v>8.7208902315755085E-6</v>
      </c>
      <c r="O2">
        <v>1.7441780463151017E-5</v>
      </c>
      <c r="P2">
        <v>1.9175868682399999E-6</v>
      </c>
      <c r="Q2">
        <v>3.1255790363248475E-7</v>
      </c>
      <c r="R2">
        <v>6.2511580726496949E-7</v>
      </c>
      <c r="S2">
        <v>0.24158359658227846</v>
      </c>
      <c r="T2">
        <v>1.0960412253148302E-6</v>
      </c>
      <c r="U2">
        <v>2.1920824506296604E-6</v>
      </c>
      <c r="V2">
        <v>0.23645687012269939</v>
      </c>
      <c r="W2">
        <v>1.647799178987072E-6</v>
      </c>
      <c r="X2">
        <v>3.2955983579741439E-6</v>
      </c>
      <c r="Y2">
        <v>-2.6678122284023661E-5</v>
      </c>
      <c r="Z2">
        <v>3.2987827321083753E-7</v>
      </c>
      <c r="AA2">
        <v>6.5975654642167507E-7</v>
      </c>
      <c r="AB2" s="5">
        <v>0.51276254665343168</v>
      </c>
      <c r="AC2">
        <v>1.8106550612177843E-6</v>
      </c>
      <c r="AD2">
        <v>3.6213101224355685E-6</v>
      </c>
      <c r="AE2">
        <v>7.0628298509431193</v>
      </c>
      <c r="AG2" s="5">
        <v>4.4489191416274901E-5</v>
      </c>
    </row>
    <row r="3" spans="1:33" x14ac:dyDescent="0.35">
      <c r="A3" t="s">
        <v>52</v>
      </c>
      <c r="B3">
        <v>3</v>
      </c>
      <c r="C3" t="s">
        <v>38</v>
      </c>
      <c r="D3">
        <v>6.7256963912350321E-6</v>
      </c>
      <c r="E3">
        <v>1.527828771462561E-7</v>
      </c>
      <c r="F3">
        <v>3.0556575429251219E-7</v>
      </c>
      <c r="G3">
        <v>0.51277078666712794</v>
      </c>
      <c r="H3">
        <v>1.7830105036768511E-6</v>
      </c>
      <c r="I3">
        <v>3.5660210073537022E-6</v>
      </c>
      <c r="J3">
        <v>0.3484020283848655</v>
      </c>
      <c r="K3">
        <v>7.1936238562581237E-7</v>
      </c>
      <c r="L3">
        <v>4.0430874053456204E-5</v>
      </c>
      <c r="M3">
        <v>0.722307541088276</v>
      </c>
      <c r="N3">
        <v>2.0215437026728102E-5</v>
      </c>
      <c r="O3">
        <v>4.0430874053456204E-5</v>
      </c>
      <c r="P3">
        <v>1.8192682172611558E-6</v>
      </c>
      <c r="Q3">
        <v>1.6557585822960966E-7</v>
      </c>
      <c r="R3">
        <v>3.3115171645921931E-7</v>
      </c>
      <c r="S3">
        <v>0.241582669937978</v>
      </c>
      <c r="T3">
        <v>1.0328330059940352E-6</v>
      </c>
      <c r="U3">
        <v>2.0656660119880703E-6</v>
      </c>
      <c r="V3">
        <v>0.23645674263429409</v>
      </c>
      <c r="W3">
        <v>1.5608731877953438E-6</v>
      </c>
      <c r="X3">
        <v>3.1217463755906876E-6</v>
      </c>
      <c r="Y3">
        <v>6.7256989436058478E-6</v>
      </c>
      <c r="Z3">
        <v>1.5278295537423834E-7</v>
      </c>
      <c r="AA3">
        <v>3.0556591074847668E-7</v>
      </c>
      <c r="AB3" s="5">
        <v>0.51278169811713004</v>
      </c>
      <c r="AC3">
        <v>1.7840636912772641E-6</v>
      </c>
      <c r="AD3">
        <v>3.5681273825545281E-6</v>
      </c>
      <c r="AE3">
        <v>7</v>
      </c>
      <c r="AF3">
        <v>231</v>
      </c>
      <c r="AG3" s="5">
        <v>1.6955539378996738E-5</v>
      </c>
    </row>
    <row r="4" spans="1:33" x14ac:dyDescent="0.35">
      <c r="A4" t="s">
        <v>73</v>
      </c>
      <c r="B4">
        <v>6</v>
      </c>
      <c r="C4">
        <v>544</v>
      </c>
      <c r="G4">
        <v>0.51263207327655347</v>
      </c>
      <c r="H4">
        <v>8.1859012402185541E-6</v>
      </c>
      <c r="I4">
        <v>1.6371802480437108E-5</v>
      </c>
      <c r="J4">
        <v>0.34834910792763807</v>
      </c>
      <c r="K4">
        <v>8.0289190133984932E-6</v>
      </c>
      <c r="L4">
        <v>4.5505015750796791E-5</v>
      </c>
      <c r="M4">
        <v>0.71987313351108162</v>
      </c>
      <c r="N4">
        <v>2.2752507875398395E-5</v>
      </c>
      <c r="O4">
        <v>4.5505015750796791E-5</v>
      </c>
      <c r="P4">
        <v>1.2043243944643619E-5</v>
      </c>
      <c r="Q4">
        <v>1.9278585711868398E-6</v>
      </c>
      <c r="R4">
        <v>3.8557171423736795E-6</v>
      </c>
      <c r="S4">
        <v>0.24153460564732604</v>
      </c>
      <c r="T4">
        <v>6.5689446914347908E-6</v>
      </c>
      <c r="U4">
        <v>1.3137889382869582E-5</v>
      </c>
      <c r="V4">
        <v>0.24153460564732604</v>
      </c>
      <c r="W4">
        <v>6.5689446914347908E-6</v>
      </c>
      <c r="X4">
        <v>1.3137889382869582E-5</v>
      </c>
      <c r="Y4">
        <v>0.24153460564732604</v>
      </c>
      <c r="Z4">
        <v>6.5689446914347908E-6</v>
      </c>
      <c r="AA4">
        <v>1.3137889382869582E-5</v>
      </c>
      <c r="AB4" s="5">
        <v>0.51265199826410013</v>
      </c>
      <c r="AC4">
        <v>8.2480177827137455E-6</v>
      </c>
      <c r="AD4">
        <v>1.6496035565427491E-5</v>
      </c>
      <c r="AE4">
        <v>1.7225987594300571E-5</v>
      </c>
      <c r="AG4" s="5">
        <v>1.6496035565427491E-5</v>
      </c>
    </row>
    <row r="5" spans="1:33" x14ac:dyDescent="0.35">
      <c r="A5" t="s">
        <v>59</v>
      </c>
      <c r="B5">
        <v>3</v>
      </c>
      <c r="C5" t="s">
        <v>39</v>
      </c>
      <c r="D5">
        <v>3.540013822026593E-6</v>
      </c>
      <c r="E5">
        <v>2.7844991617619357E-7</v>
      </c>
      <c r="F5">
        <v>5.5689983235238714E-7</v>
      </c>
      <c r="G5">
        <v>0.51267706898271792</v>
      </c>
      <c r="H5">
        <v>2.1215013634630478E-6</v>
      </c>
      <c r="I5">
        <v>4.2430027269260956E-6</v>
      </c>
      <c r="J5">
        <v>0.34840804636300671</v>
      </c>
      <c r="K5">
        <v>9.411755739766221E-7</v>
      </c>
      <c r="L5">
        <v>9.4001330457969633E-5</v>
      </c>
      <c r="M5">
        <v>0.7230468415086051</v>
      </c>
      <c r="N5">
        <v>4.7000665228984817E-5</v>
      </c>
      <c r="O5">
        <v>9.4001330457969633E-5</v>
      </c>
      <c r="P5">
        <v>3.103637187226798E-7</v>
      </c>
      <c r="Q5">
        <v>2.6492146097312139E-7</v>
      </c>
      <c r="R5">
        <v>5.2984292194624279E-7</v>
      </c>
      <c r="S5">
        <v>0.24158506994033349</v>
      </c>
      <c r="T5">
        <v>1.276452615253792E-6</v>
      </c>
      <c r="U5">
        <v>2.5529052305075839E-6</v>
      </c>
      <c r="V5">
        <v>0.23645707810698913</v>
      </c>
      <c r="W5">
        <v>1.7247320505236343E-6</v>
      </c>
      <c r="X5">
        <v>3.4494641010472685E-6</v>
      </c>
      <c r="Y5">
        <v>3.540014018470962E-6</v>
      </c>
      <c r="Z5">
        <v>2.784499668419365E-7</v>
      </c>
      <c r="AA5">
        <v>5.56899933683873E-7</v>
      </c>
      <c r="AB5" s="5">
        <v>0.51268815477099783</v>
      </c>
      <c r="AC5">
        <v>2.1320992057781877E-6</v>
      </c>
      <c r="AD5">
        <v>4.2641984115563753E-6</v>
      </c>
      <c r="AE5">
        <v>8</v>
      </c>
      <c r="AF5">
        <v>165</v>
      </c>
      <c r="AG5" s="5">
        <v>1.711555347360095E-5</v>
      </c>
    </row>
    <row r="6" spans="1:33" x14ac:dyDescent="0.35">
      <c r="A6" t="s">
        <v>19</v>
      </c>
      <c r="B6">
        <v>1</v>
      </c>
      <c r="C6">
        <v>504</v>
      </c>
      <c r="D6">
        <v>-1.3896272144970419E-4</v>
      </c>
      <c r="E6">
        <v>3.8108144313106171E-6</v>
      </c>
      <c r="F6">
        <v>7.6216288626212342E-6</v>
      </c>
      <c r="G6">
        <v>0.5126982474566476</v>
      </c>
      <c r="H6">
        <v>6.8864746656305474E-6</v>
      </c>
      <c r="I6">
        <v>1.3772949331261095E-5</v>
      </c>
      <c r="J6">
        <v>0.34842022478787871</v>
      </c>
      <c r="K6">
        <v>5.1939101973487336E-6</v>
      </c>
      <c r="L6">
        <v>1.472725051925418E-5</v>
      </c>
      <c r="M6">
        <v>0.71962534540697687</v>
      </c>
      <c r="N6">
        <v>7.3636252596270902E-6</v>
      </c>
      <c r="O6">
        <v>1.472725051925418E-5</v>
      </c>
      <c r="P6">
        <v>2.9477363580928571E-5</v>
      </c>
      <c r="Q6">
        <v>3.7710741049257925E-6</v>
      </c>
      <c r="R6">
        <v>7.5421482098515849E-6</v>
      </c>
      <c r="S6">
        <v>0.2415669238690476</v>
      </c>
      <c r="T6">
        <v>5.7074046646714758E-6</v>
      </c>
      <c r="U6">
        <v>1.1414809329342952E-5</v>
      </c>
      <c r="V6">
        <v>0.23638049888235299</v>
      </c>
      <c r="W6">
        <v>6.8456218362806578E-6</v>
      </c>
      <c r="X6">
        <v>1.3691243672561316E-5</v>
      </c>
      <c r="Y6">
        <v>-1.3896356946745567E-4</v>
      </c>
      <c r="Z6">
        <v>3.8108394233322825E-6</v>
      </c>
      <c r="AA6">
        <v>7.621678846664565E-6</v>
      </c>
      <c r="AB6" s="5">
        <v>0.51273660657625086</v>
      </c>
      <c r="AC6">
        <v>6.9847833890801058E-6</v>
      </c>
      <c r="AD6">
        <v>1.3969566778160212E-5</v>
      </c>
      <c r="AE6">
        <v>27.246952483013747</v>
      </c>
      <c r="AG6" s="5">
        <v>4.6490031854587616E-5</v>
      </c>
    </row>
    <row r="7" spans="1:33" x14ac:dyDescent="0.35">
      <c r="A7" t="s">
        <v>74</v>
      </c>
      <c r="B7">
        <v>6</v>
      </c>
      <c r="C7">
        <v>544</v>
      </c>
      <c r="G7">
        <v>0.51261983856535931</v>
      </c>
      <c r="H7">
        <v>1.4544218022607164E-6</v>
      </c>
      <c r="I7">
        <v>2.9088436045214328E-6</v>
      </c>
      <c r="J7">
        <v>0.34840178113499881</v>
      </c>
      <c r="K7">
        <v>9.3528390184218719E-7</v>
      </c>
      <c r="L7">
        <v>8.8950457913249061E-5</v>
      </c>
      <c r="M7">
        <v>0.72298987981679963</v>
      </c>
      <c r="N7">
        <v>4.447522895662453E-5</v>
      </c>
      <c r="O7">
        <v>8.8950457913249061E-5</v>
      </c>
      <c r="P7">
        <v>1.2718466786074227E-6</v>
      </c>
      <c r="Q7">
        <v>7.4348528566657148E-8</v>
      </c>
      <c r="R7">
        <v>1.486970571333143E-7</v>
      </c>
      <c r="S7">
        <v>0.24158890649871403</v>
      </c>
      <c r="T7">
        <v>1.1381133016144382E-6</v>
      </c>
      <c r="U7">
        <v>2.2762266032288763E-6</v>
      </c>
      <c r="V7">
        <v>0.24158890649871403</v>
      </c>
      <c r="W7">
        <v>1.1381133016144382E-6</v>
      </c>
      <c r="X7">
        <v>2.2762266032288763E-6</v>
      </c>
      <c r="Y7">
        <v>0.24158890649871403</v>
      </c>
      <c r="Z7">
        <v>1.1381133016144382E-6</v>
      </c>
      <c r="AA7">
        <v>2.2762266032288763E-6</v>
      </c>
      <c r="AB7" s="5">
        <v>0.5126356868653924</v>
      </c>
      <c r="AC7">
        <v>1.4554683560352481E-6</v>
      </c>
      <c r="AD7">
        <v>2.9109367120704961E-6</v>
      </c>
      <c r="AE7">
        <v>5.7523049088889793E-6</v>
      </c>
      <c r="AG7" s="5">
        <v>2.9109367120704961E-6</v>
      </c>
    </row>
    <row r="8" spans="1:33" x14ac:dyDescent="0.35">
      <c r="A8" t="s">
        <v>53</v>
      </c>
      <c r="B8">
        <v>3</v>
      </c>
      <c r="C8" t="s">
        <v>38</v>
      </c>
      <c r="D8">
        <v>-1.4913964126918467E-6</v>
      </c>
      <c r="E8">
        <v>8.9054995434687983E-7</v>
      </c>
      <c r="F8">
        <v>1.7810999086937597E-6</v>
      </c>
      <c r="G8">
        <v>0.51281284134802174</v>
      </c>
      <c r="H8">
        <v>3.1615662923327798E-6</v>
      </c>
      <c r="I8">
        <v>6.3231325846655596E-6</v>
      </c>
      <c r="J8">
        <v>0.34840897509535718</v>
      </c>
      <c r="K8">
        <v>1.9229763355172067E-6</v>
      </c>
      <c r="L8">
        <v>3.3498159529829359E-5</v>
      </c>
      <c r="M8">
        <v>0.72075303297071591</v>
      </c>
      <c r="N8">
        <v>1.674907976491468E-5</v>
      </c>
      <c r="O8">
        <v>3.3498159529829359E-5</v>
      </c>
      <c r="P8">
        <v>4.9672771795152588E-6</v>
      </c>
      <c r="Q8">
        <v>9.3071522547850204E-7</v>
      </c>
      <c r="R8">
        <v>1.8614304509570041E-6</v>
      </c>
      <c r="S8">
        <v>0.24157852807705071</v>
      </c>
      <c r="T8">
        <v>2.4557563568811641E-6</v>
      </c>
      <c r="U8">
        <v>4.9115127137623281E-6</v>
      </c>
      <c r="V8">
        <v>0.23644929771661136</v>
      </c>
      <c r="W8">
        <v>2.8792550962807781E-6</v>
      </c>
      <c r="X8">
        <v>5.7585101925615563E-6</v>
      </c>
      <c r="Y8">
        <v>-1.491395919416935E-6</v>
      </c>
      <c r="Z8">
        <v>8.9055078911503395E-7</v>
      </c>
      <c r="AA8">
        <v>1.7811015782300679E-6</v>
      </c>
      <c r="AB8" s="5">
        <v>0.51282506612056544</v>
      </c>
      <c r="AC8">
        <v>3.1624045912092466E-6</v>
      </c>
      <c r="AD8">
        <v>6.3248091824184932E-6</v>
      </c>
      <c r="AE8">
        <v>12</v>
      </c>
      <c r="AF8">
        <v>172</v>
      </c>
      <c r="AG8" s="5">
        <v>1.7741533017430566E-5</v>
      </c>
    </row>
    <row r="9" spans="1:33" x14ac:dyDescent="0.35">
      <c r="A9" t="s">
        <v>20</v>
      </c>
      <c r="B9">
        <v>1</v>
      </c>
      <c r="C9">
        <v>504</v>
      </c>
      <c r="D9">
        <v>-1.5589241166006137E-5</v>
      </c>
      <c r="E9">
        <v>2.9371232663292711E-6</v>
      </c>
      <c r="F9">
        <v>5.8742465326585421E-6</v>
      </c>
      <c r="G9">
        <v>0.51277976966101702</v>
      </c>
      <c r="H9">
        <v>6.6026393873331067E-6</v>
      </c>
      <c r="I9">
        <v>1.3205278774666213E-5</v>
      </c>
      <c r="J9">
        <v>0.34839361343749992</v>
      </c>
      <c r="K9">
        <v>5.0435907995081787E-6</v>
      </c>
      <c r="L9">
        <v>1.2589909078400232E-5</v>
      </c>
      <c r="M9">
        <v>0.71970088657303355</v>
      </c>
      <c r="N9">
        <v>6.294954539200116E-6</v>
      </c>
      <c r="O9">
        <v>1.2589909078400232E-5</v>
      </c>
      <c r="P9">
        <v>1.6992855650351858E-5</v>
      </c>
      <c r="Q9">
        <v>3.3060315913243214E-6</v>
      </c>
      <c r="R9">
        <v>6.6120631826486428E-6</v>
      </c>
      <c r="S9">
        <v>0.2415880524550896</v>
      </c>
      <c r="T9">
        <v>5.0110291167666556E-6</v>
      </c>
      <c r="U9">
        <v>1.0022058233533311E-5</v>
      </c>
      <c r="V9">
        <v>0.23645965763005763</v>
      </c>
      <c r="W9">
        <v>5.8794190324073962E-6</v>
      </c>
      <c r="X9">
        <v>1.1758838064814792E-5</v>
      </c>
      <c r="Y9">
        <v>-1.5589250185239265E-5</v>
      </c>
      <c r="Z9">
        <v>2.9371325189178828E-6</v>
      </c>
      <c r="AA9">
        <v>5.8742650378357656E-6</v>
      </c>
      <c r="AB9" s="5">
        <v>0.5128179636430048</v>
      </c>
      <c r="AC9">
        <v>6.557665129718067E-6</v>
      </c>
      <c r="AD9">
        <v>1.3115330259436134E-5</v>
      </c>
      <c r="AE9">
        <v>25.57674787491257</v>
      </c>
      <c r="AG9" s="5">
        <v>4.6240525015241498E-5</v>
      </c>
    </row>
    <row r="10" spans="1:33" x14ac:dyDescent="0.35">
      <c r="A10" t="s">
        <v>21</v>
      </c>
      <c r="B10">
        <v>1</v>
      </c>
      <c r="C10">
        <v>504</v>
      </c>
      <c r="D10">
        <v>-2.514198921019108E-4</v>
      </c>
      <c r="E10">
        <v>1.9031946739696281E-6</v>
      </c>
      <c r="F10">
        <v>3.8063893479392563E-6</v>
      </c>
      <c r="G10">
        <v>0.51274424777310956</v>
      </c>
      <c r="H10">
        <v>2.7982757109650256E-6</v>
      </c>
      <c r="I10">
        <v>5.5965514219300513E-6</v>
      </c>
      <c r="J10">
        <v>0.34840261747899159</v>
      </c>
      <c r="K10">
        <v>1.6759427323909014E-6</v>
      </c>
      <c r="L10">
        <v>1.5295991203428383E-4</v>
      </c>
      <c r="M10">
        <v>0.72231040324137952</v>
      </c>
      <c r="N10">
        <v>7.6479956017141913E-5</v>
      </c>
      <c r="O10">
        <v>1.5295991203428383E-4</v>
      </c>
      <c r="P10">
        <v>5.2930465848837242E-4</v>
      </c>
      <c r="Q10">
        <v>6.5250016912247755E-7</v>
      </c>
      <c r="R10">
        <v>1.3050003382449551E-6</v>
      </c>
      <c r="S10">
        <v>0.2419773790756303</v>
      </c>
      <c r="T10">
        <v>2.1431789534717303E-6</v>
      </c>
      <c r="U10">
        <v>4.2863579069434606E-6</v>
      </c>
      <c r="V10">
        <v>0.23670217361344525</v>
      </c>
      <c r="W10">
        <v>2.6287823244047263E-6</v>
      </c>
      <c r="X10">
        <v>5.2575646488094526E-6</v>
      </c>
      <c r="Y10">
        <v>-2.5144704522292997E-4</v>
      </c>
      <c r="Z10">
        <v>1.9033856751600048E-6</v>
      </c>
      <c r="AA10">
        <v>3.8067713503200096E-6</v>
      </c>
      <c r="AB10" s="5">
        <v>0.51283512447445312</v>
      </c>
      <c r="AC10">
        <v>2.7881611764110194E-6</v>
      </c>
      <c r="AD10">
        <v>5.5763223528220388E-6</v>
      </c>
      <c r="AE10">
        <v>10.874252914738925</v>
      </c>
      <c r="AG10" s="5">
        <v>4.4690822736370345E-5</v>
      </c>
    </row>
    <row r="11" spans="1:33" x14ac:dyDescent="0.35">
      <c r="A11" t="s">
        <v>22</v>
      </c>
      <c r="B11">
        <v>1</v>
      </c>
      <c r="C11">
        <v>504</v>
      </c>
      <c r="D11">
        <v>-1.3884975182700419E-4</v>
      </c>
      <c r="E11">
        <v>2.9740915591111163E-6</v>
      </c>
      <c r="F11">
        <v>5.9481831182222327E-6</v>
      </c>
      <c r="G11">
        <v>0.51272442871681423</v>
      </c>
      <c r="H11">
        <v>3.5343057918413753E-6</v>
      </c>
      <c r="I11">
        <v>7.0686115836827506E-6</v>
      </c>
      <c r="J11">
        <v>0.34840288991596619</v>
      </c>
      <c r="K11">
        <v>1.4863555510502656E-6</v>
      </c>
      <c r="L11">
        <v>2.2295273016146582E-5</v>
      </c>
      <c r="M11">
        <v>0.72111940408759145</v>
      </c>
      <c r="N11">
        <v>1.1147636508073291E-5</v>
      </c>
      <c r="O11">
        <v>2.2295273016146582E-5</v>
      </c>
      <c r="P11">
        <v>1.8670919648535571E-7</v>
      </c>
      <c r="Q11">
        <v>5.2930079380576664E-7</v>
      </c>
      <c r="R11">
        <v>1.0586015876115333E-6</v>
      </c>
      <c r="S11">
        <v>0.24160135679558001</v>
      </c>
      <c r="T11">
        <v>1.5102723415919345E-6</v>
      </c>
      <c r="U11">
        <v>3.020544683183869E-6</v>
      </c>
      <c r="V11">
        <v>0.23647924230337097</v>
      </c>
      <c r="W11">
        <v>2.1302345839920269E-6</v>
      </c>
      <c r="X11">
        <v>4.2604691679840538E-6</v>
      </c>
      <c r="Y11">
        <v>-1.3884974466666676E-4</v>
      </c>
      <c r="Z11">
        <v>2.9740876233495507E-6</v>
      </c>
      <c r="AA11">
        <v>5.9481752466991015E-6</v>
      </c>
      <c r="AB11" s="5">
        <v>0.51275905776024411</v>
      </c>
      <c r="AC11">
        <v>3.5409427905646053E-6</v>
      </c>
      <c r="AD11">
        <v>7.0818855811292107E-6</v>
      </c>
      <c r="AE11">
        <v>13.812264490922088</v>
      </c>
      <c r="AG11" s="5">
        <v>4.4903534039708939E-5</v>
      </c>
    </row>
    <row r="12" spans="1:33" x14ac:dyDescent="0.35">
      <c r="A12" t="s">
        <v>60</v>
      </c>
      <c r="B12">
        <v>3</v>
      </c>
      <c r="C12" t="s">
        <v>39</v>
      </c>
      <c r="D12">
        <v>2.2579822047607407E-7</v>
      </c>
      <c r="E12">
        <v>8.6934138240127398E-7</v>
      </c>
      <c r="F12">
        <v>1.738682764802548E-6</v>
      </c>
      <c r="G12">
        <v>0.51272379027162873</v>
      </c>
      <c r="H12">
        <v>3.256902659509255E-6</v>
      </c>
      <c r="I12">
        <v>6.5138053190185099E-6</v>
      </c>
      <c r="J12">
        <v>0.34840464635053398</v>
      </c>
      <c r="K12">
        <v>1.8637239439679244E-6</v>
      </c>
      <c r="L12">
        <v>2.5058744276681786E-5</v>
      </c>
      <c r="M12">
        <v>0.72007916974608444</v>
      </c>
      <c r="N12">
        <v>1.2529372138340893E-5</v>
      </c>
      <c r="O12">
        <v>2.5058744276681786E-5</v>
      </c>
      <c r="P12">
        <v>-3.0230837477176718E-7</v>
      </c>
      <c r="Q12">
        <v>1.0163143363550695E-6</v>
      </c>
      <c r="R12">
        <v>2.0326286727101389E-6</v>
      </c>
      <c r="S12">
        <v>0.24158562151555191</v>
      </c>
      <c r="T12">
        <v>2.5317952686617384E-6</v>
      </c>
      <c r="U12">
        <v>5.0635905373234768E-6</v>
      </c>
      <c r="V12">
        <v>0.23645148117589379</v>
      </c>
      <c r="W12">
        <v>3.0308982873735634E-6</v>
      </c>
      <c r="X12">
        <v>6.0617965747471269E-6</v>
      </c>
      <c r="Y12">
        <v>2.2580113367516226E-7</v>
      </c>
      <c r="Z12">
        <v>8.6934092286096895E-7</v>
      </c>
      <c r="AA12">
        <v>1.7386818457219379E-6</v>
      </c>
      <c r="AB12" s="5">
        <v>0.51273537452093121</v>
      </c>
      <c r="AC12">
        <v>3.2579310484989055E-6</v>
      </c>
      <c r="AD12">
        <v>6.515862096997811E-6</v>
      </c>
      <c r="AE12">
        <v>13</v>
      </c>
      <c r="AF12">
        <v>175</v>
      </c>
      <c r="AG12" s="5">
        <v>1.7810537372063379E-5</v>
      </c>
    </row>
    <row r="13" spans="1:33" x14ac:dyDescent="0.35">
      <c r="A13" t="s">
        <v>54</v>
      </c>
      <c r="B13">
        <v>3</v>
      </c>
      <c r="C13" t="s">
        <v>38</v>
      </c>
      <c r="D13">
        <v>3.9986431803096371E-5</v>
      </c>
      <c r="E13">
        <v>4.7392354014197652E-6</v>
      </c>
      <c r="F13">
        <v>9.4784708028395305E-6</v>
      </c>
      <c r="G13">
        <v>0.51283924550697002</v>
      </c>
      <c r="H13">
        <v>7.2796608523819651E-6</v>
      </c>
      <c r="I13">
        <v>1.455932170476393E-5</v>
      </c>
      <c r="J13">
        <v>0.34835873717916327</v>
      </c>
      <c r="K13">
        <v>6.2427117261769663E-6</v>
      </c>
      <c r="L13">
        <v>1.5179789645888626E-5</v>
      </c>
      <c r="M13">
        <v>0.71926756933670377</v>
      </c>
      <c r="N13">
        <v>7.589894822944313E-6</v>
      </c>
      <c r="O13">
        <v>1.5179789645888626E-5</v>
      </c>
      <c r="P13">
        <v>5.213905014886497E-5</v>
      </c>
      <c r="Q13">
        <v>4.4197663680371657E-6</v>
      </c>
      <c r="R13">
        <v>8.8395327360743314E-6</v>
      </c>
      <c r="S13">
        <v>0.2415763183869237</v>
      </c>
      <c r="T13">
        <v>6.8976160039595845E-6</v>
      </c>
      <c r="U13">
        <v>1.3795232007919169E-5</v>
      </c>
      <c r="V13">
        <v>0.23644449404037263</v>
      </c>
      <c r="W13">
        <v>8.6209924592963607E-6</v>
      </c>
      <c r="X13">
        <v>1.7241984918592721E-5</v>
      </c>
      <c r="Y13">
        <v>3.9986709310782642E-5</v>
      </c>
      <c r="Z13">
        <v>4.7392609554479453E-6</v>
      </c>
      <c r="AA13">
        <v>9.4785219108958907E-6</v>
      </c>
      <c r="AB13" s="5">
        <v>0.51286004711469746</v>
      </c>
      <c r="AC13">
        <v>7.2744051042274699E-6</v>
      </c>
      <c r="AD13">
        <v>1.454881020845494E-5</v>
      </c>
      <c r="AE13">
        <v>28</v>
      </c>
      <c r="AF13">
        <v>167</v>
      </c>
      <c r="AG13" s="5">
        <v>2.2055082432315149E-5</v>
      </c>
    </row>
    <row r="14" spans="1:33" x14ac:dyDescent="0.35">
      <c r="A14" t="s">
        <v>61</v>
      </c>
      <c r="B14">
        <v>3</v>
      </c>
      <c r="C14" t="s">
        <v>39</v>
      </c>
      <c r="D14">
        <v>-7.0262525150552532E-7</v>
      </c>
      <c r="E14">
        <v>2.1281037196164329E-7</v>
      </c>
      <c r="F14">
        <v>4.2562074392328658E-7</v>
      </c>
      <c r="G14">
        <v>0.51281801082834244</v>
      </c>
      <c r="H14">
        <v>4.3118513915448774E-6</v>
      </c>
      <c r="I14">
        <v>8.6237027830897547E-6</v>
      </c>
      <c r="J14">
        <v>0.34840849644662153</v>
      </c>
      <c r="K14">
        <v>2.7527242149653578E-6</v>
      </c>
      <c r="L14">
        <v>6.7292636758487699E-5</v>
      </c>
      <c r="M14">
        <v>0.7217492531317955</v>
      </c>
      <c r="N14">
        <v>3.364631837924385E-5</v>
      </c>
      <c r="O14">
        <v>6.7292636758487699E-5</v>
      </c>
      <c r="P14">
        <v>5.234555629364726E-8</v>
      </c>
      <c r="Q14">
        <v>2.1137129550724336E-7</v>
      </c>
      <c r="R14">
        <v>4.2274259101448671E-7</v>
      </c>
      <c r="S14">
        <v>0.24159293113347027</v>
      </c>
      <c r="T14">
        <v>3.7103150413277205E-6</v>
      </c>
      <c r="U14">
        <v>7.4206300826554411E-6</v>
      </c>
      <c r="V14">
        <v>0.23646474545667345</v>
      </c>
      <c r="W14">
        <v>4.7187622321879624E-6</v>
      </c>
      <c r="X14">
        <v>9.4375244643759247E-6</v>
      </c>
      <c r="Y14">
        <v>-7.0262606394983622E-7</v>
      </c>
      <c r="Z14">
        <v>2.1281059773595829E-7</v>
      </c>
      <c r="AA14">
        <v>4.2562119547191659E-7</v>
      </c>
      <c r="AB14" s="5">
        <v>0.51282869997656222</v>
      </c>
      <c r="AC14">
        <v>4.3503317454830366E-6</v>
      </c>
      <c r="AD14">
        <v>8.7006634909660731E-6</v>
      </c>
      <c r="AE14">
        <v>17</v>
      </c>
      <c r="AF14">
        <v>42</v>
      </c>
      <c r="AG14" s="5">
        <v>1.8720585669193248E-5</v>
      </c>
    </row>
    <row r="15" spans="1:33" x14ac:dyDescent="0.35">
      <c r="A15" t="s">
        <v>62</v>
      </c>
      <c r="B15">
        <v>3</v>
      </c>
      <c r="C15" t="s">
        <v>39</v>
      </c>
      <c r="D15">
        <v>-3.2455473971439151E-6</v>
      </c>
      <c r="E15">
        <v>4.4338712715459353E-7</v>
      </c>
      <c r="F15">
        <v>8.8677425430918706E-7</v>
      </c>
      <c r="G15">
        <v>0.51278874892629034</v>
      </c>
      <c r="H15">
        <v>2.1628737579406568E-6</v>
      </c>
      <c r="I15">
        <v>4.3257475158813137E-6</v>
      </c>
      <c r="J15">
        <v>0.34840236696796556</v>
      </c>
      <c r="K15">
        <v>1.2350349076019077E-6</v>
      </c>
      <c r="L15">
        <v>6.521440679263086E-5</v>
      </c>
      <c r="M15">
        <v>0.7217634074286714</v>
      </c>
      <c r="N15">
        <v>3.260720339631543E-5</v>
      </c>
      <c r="O15">
        <v>6.521440679263086E-5</v>
      </c>
      <c r="P15">
        <v>2.1029379771657536E-6</v>
      </c>
      <c r="Q15">
        <v>4.4051566746754459E-7</v>
      </c>
      <c r="R15">
        <v>8.8103133493508919E-7</v>
      </c>
      <c r="S15">
        <v>0.24158950481055008</v>
      </c>
      <c r="T15">
        <v>1.623182171007023E-6</v>
      </c>
      <c r="U15">
        <v>3.2463643420140459E-6</v>
      </c>
      <c r="V15">
        <v>0.23645222970998384</v>
      </c>
      <c r="W15">
        <v>2.3360925841648781E-6</v>
      </c>
      <c r="X15">
        <v>4.6721851683297562E-6</v>
      </c>
      <c r="Y15">
        <v>-3.2455500514232739E-6</v>
      </c>
      <c r="Z15">
        <v>4.4338734989279948E-7</v>
      </c>
      <c r="AA15">
        <v>8.8677469978559896E-7</v>
      </c>
      <c r="AB15" s="5">
        <v>0.51279915227007711</v>
      </c>
      <c r="AC15">
        <v>2.1431157395167637E-6</v>
      </c>
      <c r="AD15">
        <v>4.2862314790335273E-6</v>
      </c>
      <c r="AE15">
        <v>8</v>
      </c>
      <c r="AF15">
        <v>170</v>
      </c>
      <c r="AG15" s="5">
        <v>1.7121056127074394E-5</v>
      </c>
    </row>
    <row r="16" spans="1:33" x14ac:dyDescent="0.35">
      <c r="A16" t="s">
        <v>23</v>
      </c>
      <c r="B16">
        <v>1</v>
      </c>
      <c r="C16">
        <v>504</v>
      </c>
      <c r="D16">
        <v>-9.4773125810975619E-5</v>
      </c>
      <c r="E16">
        <v>4.9065969398800848E-7</v>
      </c>
      <c r="F16">
        <v>9.8131938797601696E-7</v>
      </c>
      <c r="G16">
        <v>0.51262731572139297</v>
      </c>
      <c r="H16">
        <v>1.7176110066483247E-6</v>
      </c>
      <c r="I16">
        <v>3.4352220132966494E-6</v>
      </c>
      <c r="J16">
        <v>0.34840739757396455</v>
      </c>
      <c r="K16">
        <v>7.8264463106228809E-7</v>
      </c>
      <c r="L16">
        <v>3.3214910764533537E-5</v>
      </c>
      <c r="M16">
        <v>0.72060329543478285</v>
      </c>
      <c r="N16">
        <v>1.6607455382266769E-5</v>
      </c>
      <c r="O16">
        <v>3.3214910764533537E-5</v>
      </c>
      <c r="P16">
        <v>2.423125512484077E-7</v>
      </c>
      <c r="Q16">
        <v>1.852499909296624E-7</v>
      </c>
      <c r="R16">
        <v>3.704999818593248E-7</v>
      </c>
      <c r="S16">
        <v>0.24157425473372779</v>
      </c>
      <c r="T16">
        <v>1.0139898431344996E-6</v>
      </c>
      <c r="U16">
        <v>2.0279796862689991E-6</v>
      </c>
      <c r="V16">
        <v>0.23644578572916677</v>
      </c>
      <c r="W16">
        <v>1.4043492506064847E-6</v>
      </c>
      <c r="X16">
        <v>2.8086985012129693E-6</v>
      </c>
      <c r="Y16">
        <v>-9.477312032317072E-5</v>
      </c>
      <c r="Z16">
        <v>4.9065866996059329E-7</v>
      </c>
      <c r="AA16">
        <v>9.8131733992118659E-7</v>
      </c>
      <c r="AB16" s="5">
        <v>0.51266170308364956</v>
      </c>
      <c r="AC16">
        <v>1.7045578059297251E-6</v>
      </c>
      <c r="AD16">
        <v>3.4091156118594501E-6</v>
      </c>
      <c r="AE16">
        <v>6.6502837313890542</v>
      </c>
      <c r="AG16" s="5">
        <v>4.4472422186408036E-5</v>
      </c>
    </row>
    <row r="17" spans="1:33" x14ac:dyDescent="0.35">
      <c r="A17" t="s">
        <v>36</v>
      </c>
      <c r="B17">
        <v>2</v>
      </c>
      <c r="C17" t="s">
        <v>33</v>
      </c>
      <c r="D17">
        <v>-7.774036986912614E-7</v>
      </c>
      <c r="E17">
        <v>1.1587493135083429E-6</v>
      </c>
      <c r="F17">
        <v>2.3174986270166857E-6</v>
      </c>
      <c r="G17">
        <v>0.51276596099768901</v>
      </c>
      <c r="H17">
        <v>2.5425984525625861E-6</v>
      </c>
      <c r="I17">
        <v>5.0851969051251721E-6</v>
      </c>
      <c r="J17">
        <v>0.3484071537480799</v>
      </c>
      <c r="K17">
        <v>2.3013335676348815E-6</v>
      </c>
      <c r="L17">
        <v>1.3911192479765035E-4</v>
      </c>
      <c r="M17">
        <v>0.72400832145004057</v>
      </c>
      <c r="N17">
        <v>6.9555962398825177E-5</v>
      </c>
      <c r="O17">
        <v>1.3911192479765035E-4</v>
      </c>
      <c r="P17">
        <v>1.3174756333339997E-5</v>
      </c>
      <c r="Q17">
        <v>1.1878271776530551E-6</v>
      </c>
      <c r="R17">
        <v>2.3756543553061102E-6</v>
      </c>
      <c r="S17">
        <v>0.24158265047197114</v>
      </c>
      <c r="T17">
        <v>2.1271472450662309E-6</v>
      </c>
      <c r="U17">
        <v>4.2542944901324618E-6</v>
      </c>
      <c r="V17">
        <v>0.23646890619710753</v>
      </c>
      <c r="W17">
        <v>2.8504632399977864E-6</v>
      </c>
      <c r="X17">
        <v>5.7009264799955728E-6</v>
      </c>
      <c r="Y17">
        <v>-7.7740810659409063E-7</v>
      </c>
      <c r="Z17">
        <v>1.158752731448015E-6</v>
      </c>
      <c r="AA17">
        <v>2.3175054628960299E-6</v>
      </c>
      <c r="AB17" s="5">
        <v>0.51277731871192855</v>
      </c>
      <c r="AC17">
        <v>2.5853543254354902E-6</v>
      </c>
      <c r="AD17">
        <v>5.1707086508709804E-6</v>
      </c>
      <c r="AE17">
        <v>10</v>
      </c>
      <c r="AF17">
        <v>176</v>
      </c>
      <c r="AG17" s="5">
        <v>9.357988356420859E-6</v>
      </c>
    </row>
    <row r="18" spans="1:33" x14ac:dyDescent="0.35">
      <c r="A18" t="s">
        <v>63</v>
      </c>
      <c r="B18">
        <v>3</v>
      </c>
      <c r="C18" t="s">
        <v>39</v>
      </c>
      <c r="D18">
        <v>1.9806822211445311E-6</v>
      </c>
      <c r="E18">
        <v>7.1373408062061956E-8</v>
      </c>
      <c r="F18">
        <v>1.4274681612412391E-7</v>
      </c>
      <c r="G18">
        <v>0.51268337083413473</v>
      </c>
      <c r="H18">
        <v>7.6478183432392523E-7</v>
      </c>
      <c r="I18">
        <v>1.5295636686478505E-6</v>
      </c>
      <c r="J18">
        <v>0.34840526487555107</v>
      </c>
      <c r="K18">
        <v>4.5846673881458552E-7</v>
      </c>
      <c r="L18">
        <v>2.5383789614762268E-5</v>
      </c>
      <c r="M18">
        <v>0.72272366629987517</v>
      </c>
      <c r="N18">
        <v>1.2691894807381134E-5</v>
      </c>
      <c r="O18">
        <v>2.5383789614762268E-5</v>
      </c>
      <c r="P18">
        <v>-9.9569255060297504E-8</v>
      </c>
      <c r="Q18">
        <v>6.9494194571563886E-8</v>
      </c>
      <c r="R18">
        <v>1.3898838914312777E-7</v>
      </c>
      <c r="S18">
        <v>0.24158139479450449</v>
      </c>
      <c r="T18">
        <v>5.5510418446124652E-7</v>
      </c>
      <c r="U18">
        <v>1.110208368922493E-6</v>
      </c>
      <c r="V18">
        <v>0.23645412571342536</v>
      </c>
      <c r="W18">
        <v>7.6335177910089291E-7</v>
      </c>
      <c r="X18">
        <v>1.5267035582017858E-6</v>
      </c>
      <c r="Y18">
        <v>1.9806821851834127E-6</v>
      </c>
      <c r="Z18">
        <v>7.1373407604955994E-8</v>
      </c>
      <c r="AA18">
        <v>1.4274681520991199E-7</v>
      </c>
      <c r="AB18" s="5">
        <v>0.51269406192333067</v>
      </c>
      <c r="AC18">
        <v>7.7098385360091608E-7</v>
      </c>
      <c r="AD18">
        <v>1.5419677072018322E-6</v>
      </c>
      <c r="AE18">
        <v>3</v>
      </c>
      <c r="AF18">
        <v>161</v>
      </c>
      <c r="AG18" s="5">
        <v>1.6647415625995133E-5</v>
      </c>
    </row>
    <row r="19" spans="1:33" x14ac:dyDescent="0.35">
      <c r="A19" t="s">
        <v>24</v>
      </c>
      <c r="B19">
        <v>1</v>
      </c>
      <c r="C19">
        <v>504</v>
      </c>
      <c r="D19">
        <v>-1.3045457640458016E-4</v>
      </c>
      <c r="E19">
        <v>3.5011362028149521E-6</v>
      </c>
      <c r="F19">
        <v>7.0022724056299041E-6</v>
      </c>
      <c r="G19">
        <v>0.51273610062893082</v>
      </c>
      <c r="H19">
        <v>1.250403363581051E-6</v>
      </c>
      <c r="I19">
        <v>2.500806727162102E-6</v>
      </c>
      <c r="J19">
        <v>0.34839991485549138</v>
      </c>
      <c r="K19">
        <v>5.7230081858996301E-7</v>
      </c>
      <c r="L19">
        <v>7.8267626893249606E-6</v>
      </c>
      <c r="M19">
        <v>0.72060568274390235</v>
      </c>
      <c r="N19">
        <v>3.9133813446624803E-6</v>
      </c>
      <c r="O19">
        <v>7.8267626893249606E-6</v>
      </c>
      <c r="P19">
        <v>-8.4694057536956493E-7</v>
      </c>
      <c r="Q19">
        <v>1.3754877187917523E-7</v>
      </c>
      <c r="R19">
        <v>2.7509754375835045E-7</v>
      </c>
      <c r="S19">
        <v>0.24158825719298252</v>
      </c>
      <c r="T19">
        <v>7.4817081037283064E-7</v>
      </c>
      <c r="U19">
        <v>1.4963416207456613E-6</v>
      </c>
      <c r="V19">
        <v>0.2364622330588233</v>
      </c>
      <c r="W19">
        <v>9.9453523541051895E-7</v>
      </c>
      <c r="X19">
        <v>1.9890704708210379E-6</v>
      </c>
      <c r="Y19">
        <v>-1.3045454280152669E-4</v>
      </c>
      <c r="Z19">
        <v>3.5011330361937497E-6</v>
      </c>
      <c r="AA19">
        <v>7.0022660723874994E-6</v>
      </c>
      <c r="AB19" s="5">
        <v>0.51277060145604014</v>
      </c>
      <c r="AC19">
        <v>1.2471233885439123E-6</v>
      </c>
      <c r="AD19">
        <v>2.4942467770878246E-6</v>
      </c>
      <c r="AE19">
        <v>4.8645830573046531</v>
      </c>
      <c r="AG19" s="5">
        <v>4.4411659875038528E-5</v>
      </c>
    </row>
    <row r="20" spans="1:33" x14ac:dyDescent="0.35">
      <c r="A20" t="s">
        <v>25</v>
      </c>
      <c r="B20">
        <v>1</v>
      </c>
      <c r="C20">
        <v>504</v>
      </c>
      <c r="D20">
        <v>-1.0893306903937009E-3</v>
      </c>
      <c r="E20">
        <v>1.3729038775171589E-5</v>
      </c>
      <c r="F20">
        <v>2.7458077550343179E-5</v>
      </c>
      <c r="G20">
        <v>0.51267470115151492</v>
      </c>
      <c r="H20">
        <v>1.04528259052662E-6</v>
      </c>
      <c r="I20">
        <v>2.09056518105324E-6</v>
      </c>
      <c r="J20">
        <v>0.34840117869047599</v>
      </c>
      <c r="K20">
        <v>7.7188113178458611E-7</v>
      </c>
      <c r="L20">
        <v>1.5367698314346747E-5</v>
      </c>
      <c r="M20">
        <v>0.72048754543478222</v>
      </c>
      <c r="N20">
        <v>7.6838491571733736E-6</v>
      </c>
      <c r="O20">
        <v>1.5367698314346747E-5</v>
      </c>
      <c r="P20">
        <v>3.5268755129310344E-7</v>
      </c>
      <c r="Q20">
        <v>1.6928924916330277E-7</v>
      </c>
      <c r="R20">
        <v>3.3857849832660554E-7</v>
      </c>
      <c r="S20">
        <v>0.24156805524096389</v>
      </c>
      <c r="T20">
        <v>8.3204350286921227E-7</v>
      </c>
      <c r="U20">
        <v>1.6640870057384245E-6</v>
      </c>
      <c r="V20">
        <v>0.23643848604790407</v>
      </c>
      <c r="W20">
        <v>1.0880675014910394E-6</v>
      </c>
      <c r="X20">
        <v>2.1761350029820787E-6</v>
      </c>
      <c r="Y20">
        <v>-1.0893306943307089E-3</v>
      </c>
      <c r="Z20">
        <v>1.3729032615576356E-5</v>
      </c>
      <c r="AA20">
        <v>2.7458065231152711E-5</v>
      </c>
      <c r="AB20" s="5">
        <v>0.51270956310092142</v>
      </c>
      <c r="AC20">
        <v>1.0535345721765543E-6</v>
      </c>
      <c r="AD20">
        <v>2.1070691443531086E-6</v>
      </c>
      <c r="AE20">
        <v>4.1099514386542717</v>
      </c>
      <c r="AG20" s="5">
        <v>4.4391598374581861E-5</v>
      </c>
    </row>
    <row r="21" spans="1:33" x14ac:dyDescent="0.35">
      <c r="A21" t="s">
        <v>44</v>
      </c>
      <c r="B21">
        <v>6</v>
      </c>
      <c r="C21">
        <v>544</v>
      </c>
      <c r="G21">
        <v>0.51280836189559853</v>
      </c>
      <c r="H21">
        <v>2.2500133189412072E-6</v>
      </c>
      <c r="I21">
        <v>4.5000266378824144E-6</v>
      </c>
      <c r="J21">
        <v>0.34840259365080933</v>
      </c>
      <c r="K21">
        <v>1.3539379199048856E-6</v>
      </c>
      <c r="L21">
        <v>5.1911447887694785E-5</v>
      </c>
      <c r="M21">
        <v>0.72051643866582415</v>
      </c>
      <c r="N21">
        <v>2.5955723943847393E-5</v>
      </c>
      <c r="O21">
        <v>5.1911447887694785E-5</v>
      </c>
      <c r="P21">
        <v>4.7858333311458467E-7</v>
      </c>
      <c r="Q21">
        <v>8.3415293433420804E-8</v>
      </c>
      <c r="R21">
        <v>1.6683058686684161E-7</v>
      </c>
      <c r="S21">
        <v>0.24158025327236526</v>
      </c>
      <c r="T21">
        <v>1.5016645705000757E-6</v>
      </c>
      <c r="U21">
        <v>3.0033291410001515E-6</v>
      </c>
      <c r="V21">
        <v>0.24158025327236526</v>
      </c>
      <c r="W21">
        <v>1.5016645705000757E-6</v>
      </c>
      <c r="X21">
        <v>3.0033291410001515E-6</v>
      </c>
      <c r="Y21">
        <v>0.24158025327236526</v>
      </c>
      <c r="Z21">
        <v>1.5016645705000757E-6</v>
      </c>
      <c r="AA21">
        <v>3.0033291410001515E-6</v>
      </c>
      <c r="AB21" s="5">
        <v>0.51282412488082785</v>
      </c>
      <c r="AC21">
        <v>2.2494745291532368E-6</v>
      </c>
      <c r="AD21">
        <v>4.4989490583064736E-6</v>
      </c>
      <c r="AE21">
        <v>6.6974623442304747E-6</v>
      </c>
      <c r="AG21" s="5">
        <v>4.4989490583064736E-6</v>
      </c>
    </row>
    <row r="22" spans="1:33" x14ac:dyDescent="0.35">
      <c r="A22" t="s">
        <v>45</v>
      </c>
      <c r="B22">
        <v>3</v>
      </c>
      <c r="C22" t="s">
        <v>37</v>
      </c>
      <c r="D22">
        <v>1.104741403707845E-6</v>
      </c>
      <c r="E22">
        <v>1.1070378648805186E-6</v>
      </c>
      <c r="F22">
        <v>2.2140757297610371E-6</v>
      </c>
      <c r="G22">
        <v>0.51267806145850559</v>
      </c>
      <c r="H22">
        <v>3.4363374932424471E-6</v>
      </c>
      <c r="I22">
        <v>6.8726749864848941E-6</v>
      </c>
      <c r="J22">
        <v>0.34840627375959871</v>
      </c>
      <c r="K22">
        <v>2.3471695254392565E-6</v>
      </c>
      <c r="L22">
        <v>3.3469922798876342E-5</v>
      </c>
      <c r="M22">
        <v>0.72013469645040207</v>
      </c>
      <c r="N22">
        <v>1.6734961399438171E-5</v>
      </c>
      <c r="O22">
        <v>3.3469922798876342E-5</v>
      </c>
      <c r="P22">
        <v>4.0819159160640293E-6</v>
      </c>
      <c r="Q22">
        <v>1.1040859500722411E-6</v>
      </c>
      <c r="R22">
        <v>2.2081719001444822E-6</v>
      </c>
      <c r="S22">
        <v>0.24156720558779579</v>
      </c>
      <c r="T22">
        <v>2.2879199269919584E-6</v>
      </c>
      <c r="U22">
        <v>4.5758398539839168E-6</v>
      </c>
      <c r="V22">
        <v>0.23644358015790487</v>
      </c>
      <c r="W22">
        <v>2.6597891594680671E-6</v>
      </c>
      <c r="X22">
        <v>5.3195783189361342E-6</v>
      </c>
      <c r="Y22">
        <v>1.1047384120957497E-6</v>
      </c>
      <c r="Z22">
        <v>1.107039103179664E-6</v>
      </c>
      <c r="AA22">
        <v>2.2140782063593279E-6</v>
      </c>
      <c r="AB22" s="5">
        <v>0.51269126205937021</v>
      </c>
      <c r="AC22">
        <v>3.5310108547119409E-6</v>
      </c>
      <c r="AD22">
        <v>7.0620217094238817E-6</v>
      </c>
      <c r="AE22">
        <v>14</v>
      </c>
      <c r="AF22">
        <v>211</v>
      </c>
      <c r="AG22" s="5">
        <v>1.8017517399435135E-5</v>
      </c>
    </row>
    <row r="23" spans="1:33" x14ac:dyDescent="0.35">
      <c r="A23" t="s">
        <v>65</v>
      </c>
      <c r="B23">
        <v>3</v>
      </c>
      <c r="C23" t="s">
        <v>39</v>
      </c>
      <c r="D23">
        <v>1.9129156640642263E-6</v>
      </c>
      <c r="E23">
        <v>7.8800399102102247E-8</v>
      </c>
      <c r="F23">
        <v>1.5760079820420449E-7</v>
      </c>
      <c r="G23">
        <v>0.51271048791576446</v>
      </c>
      <c r="H23">
        <v>1.1782750846911463E-6</v>
      </c>
      <c r="I23">
        <v>2.3565501693822926E-6</v>
      </c>
      <c r="J23">
        <v>0.34840271958426655</v>
      </c>
      <c r="K23">
        <v>4.8438849636564693E-7</v>
      </c>
      <c r="L23">
        <v>5.1143728831892226E-5</v>
      </c>
      <c r="M23">
        <v>0.72263258035036237</v>
      </c>
      <c r="N23">
        <v>2.5571864415946113E-5</v>
      </c>
      <c r="O23">
        <v>5.1143728831892226E-5</v>
      </c>
      <c r="P23">
        <v>6.8129784374534553E-7</v>
      </c>
      <c r="Q23">
        <v>8.2897781661929559E-8</v>
      </c>
      <c r="R23">
        <v>1.6579556332385912E-7</v>
      </c>
      <c r="S23">
        <v>0.24158070895790359</v>
      </c>
      <c r="T23">
        <v>5.9535614324500427E-7</v>
      </c>
      <c r="U23">
        <v>1.1907122864900085E-6</v>
      </c>
      <c r="V23">
        <v>0.23645198384963309</v>
      </c>
      <c r="W23">
        <v>9.2930627650349602E-7</v>
      </c>
      <c r="X23">
        <v>1.858612553006992E-6</v>
      </c>
      <c r="Y23">
        <v>1.9129158916998911E-6</v>
      </c>
      <c r="Z23">
        <v>7.8800405702377221E-8</v>
      </c>
      <c r="AA23">
        <v>1.5760081140475444E-7</v>
      </c>
      <c r="AB23" s="5">
        <v>0.51272125839554195</v>
      </c>
      <c r="AC23">
        <v>1.1789076424200104E-6</v>
      </c>
      <c r="AD23">
        <v>2.3578152848400209E-6</v>
      </c>
      <c r="AE23">
        <v>5</v>
      </c>
      <c r="AF23">
        <v>180</v>
      </c>
      <c r="AG23" s="5">
        <v>1.6742702157417689E-5</v>
      </c>
    </row>
    <row r="24" spans="1:33" x14ac:dyDescent="0.35">
      <c r="A24" t="s">
        <v>67</v>
      </c>
      <c r="B24">
        <v>3</v>
      </c>
      <c r="C24" t="s">
        <v>39</v>
      </c>
      <c r="D24">
        <v>1.0246089077741232E-6</v>
      </c>
      <c r="E24">
        <v>4.8826716891656394E-7</v>
      </c>
      <c r="F24">
        <v>9.7653433783312788E-7</v>
      </c>
      <c r="G24">
        <v>0.51269656726278157</v>
      </c>
      <c r="H24">
        <v>3.4066716260371819E-6</v>
      </c>
      <c r="I24">
        <v>6.8133432520743638E-6</v>
      </c>
      <c r="J24">
        <v>0.34840922136459607</v>
      </c>
      <c r="K24">
        <v>2.5388737457067621E-6</v>
      </c>
      <c r="L24">
        <v>5.2662936908114599E-5</v>
      </c>
      <c r="M24">
        <v>0.7203244627497406</v>
      </c>
      <c r="N24">
        <v>2.63314684540573E-5</v>
      </c>
      <c r="O24">
        <v>5.2662936908114599E-5</v>
      </c>
      <c r="P24">
        <v>3.5785874183199775E-6</v>
      </c>
      <c r="Q24">
        <v>6.1525372510519886E-7</v>
      </c>
      <c r="R24">
        <v>1.2305074502103977E-6</v>
      </c>
      <c r="S24">
        <v>0.24158639706908677</v>
      </c>
      <c r="T24">
        <v>2.5655676009571615E-6</v>
      </c>
      <c r="U24">
        <v>5.1311352019143229E-6</v>
      </c>
      <c r="V24">
        <v>0.23646323855562901</v>
      </c>
      <c r="W24">
        <v>3.6372609471688088E-6</v>
      </c>
      <c r="X24">
        <v>7.2745218943376176E-6</v>
      </c>
      <c r="Y24">
        <v>1.024603377927648E-6</v>
      </c>
      <c r="Z24">
        <v>4.8826779788504315E-7</v>
      </c>
      <c r="AA24">
        <v>9.7653559577008629E-7</v>
      </c>
      <c r="AB24" s="5">
        <v>0.51270722216772602</v>
      </c>
      <c r="AC24">
        <v>3.4945970331046917E-6</v>
      </c>
      <c r="AD24">
        <v>6.9891940662093834E-6</v>
      </c>
      <c r="AE24">
        <v>14</v>
      </c>
      <c r="AF24">
        <v>99</v>
      </c>
      <c r="AG24" s="5">
        <v>1.79890971510443E-5</v>
      </c>
    </row>
    <row r="25" spans="1:33" x14ac:dyDescent="0.35">
      <c r="A25" t="s">
        <v>56</v>
      </c>
      <c r="B25">
        <v>3</v>
      </c>
      <c r="C25" t="s">
        <v>38</v>
      </c>
      <c r="D25">
        <v>8.6505819755913128E-7</v>
      </c>
      <c r="E25">
        <v>1.0962789711015011E-7</v>
      </c>
      <c r="F25">
        <v>2.1925579422030023E-7</v>
      </c>
      <c r="G25">
        <v>0.51272203697102448</v>
      </c>
      <c r="H25">
        <v>1.2297612043655194E-6</v>
      </c>
      <c r="I25">
        <v>2.4595224087310389E-6</v>
      </c>
      <c r="J25">
        <v>0.34840177593660443</v>
      </c>
      <c r="K25">
        <v>6.3245196730652854E-7</v>
      </c>
      <c r="L25">
        <v>5.2123778161173575E-5</v>
      </c>
      <c r="M25">
        <v>0.72199140862044464</v>
      </c>
      <c r="N25">
        <v>2.6061889080586788E-5</v>
      </c>
      <c r="O25">
        <v>5.2123778161173575E-5</v>
      </c>
      <c r="P25">
        <v>3.0318569500529311E-6</v>
      </c>
      <c r="Q25">
        <v>1.1989288965424845E-7</v>
      </c>
      <c r="R25">
        <v>2.3978577930849691E-7</v>
      </c>
      <c r="S25">
        <v>0.24158369434292054</v>
      </c>
      <c r="T25">
        <v>6.4255416418043449E-7</v>
      </c>
      <c r="U25">
        <v>1.285108328360869E-6</v>
      </c>
      <c r="V25">
        <v>0.23645938711853259</v>
      </c>
      <c r="W25">
        <v>9.8203070765055474E-7</v>
      </c>
      <c r="X25">
        <v>1.9640614153011095E-6</v>
      </c>
      <c r="Y25">
        <v>8.6505870764650755E-7</v>
      </c>
      <c r="Z25">
        <v>1.0962796964215672E-7</v>
      </c>
      <c r="AA25">
        <v>2.1925593928431344E-7</v>
      </c>
      <c r="AB25" s="5">
        <v>0.51273308166315257</v>
      </c>
      <c r="AC25">
        <v>1.2281310057508473E-6</v>
      </c>
      <c r="AD25">
        <v>2.4562620115016947E-6</v>
      </c>
      <c r="AE25">
        <v>5</v>
      </c>
      <c r="AF25">
        <v>168</v>
      </c>
      <c r="AG25" s="5">
        <v>1.6756849515458447E-5</v>
      </c>
    </row>
    <row r="26" spans="1:33" x14ac:dyDescent="0.35">
      <c r="A26" t="s">
        <v>57</v>
      </c>
      <c r="B26">
        <v>3</v>
      </c>
      <c r="C26" t="s">
        <v>38</v>
      </c>
      <c r="D26">
        <v>1.2229864640890452E-6</v>
      </c>
      <c r="E26">
        <v>2.633841780451012E-7</v>
      </c>
      <c r="F26">
        <v>5.2676835609020241E-7</v>
      </c>
      <c r="G26">
        <v>0.51276412532653559</v>
      </c>
      <c r="H26">
        <v>2.2433162886655811E-6</v>
      </c>
      <c r="I26">
        <v>4.4866325773311622E-6</v>
      </c>
      <c r="J26">
        <v>0.34840336132370131</v>
      </c>
      <c r="K26">
        <v>1.1289273603695982E-6</v>
      </c>
      <c r="L26">
        <v>6.0102240185651616E-5</v>
      </c>
      <c r="M26">
        <v>0.72065014981594588</v>
      </c>
      <c r="N26">
        <v>3.0051120092825808E-5</v>
      </c>
      <c r="O26">
        <v>6.0102240185651616E-5</v>
      </c>
      <c r="P26">
        <v>4.7185760920547389E-7</v>
      </c>
      <c r="Q26">
        <v>2.6326284918083524E-7</v>
      </c>
      <c r="R26">
        <v>5.2652569836167047E-7</v>
      </c>
      <c r="S26">
        <v>0.24157517720398658</v>
      </c>
      <c r="T26">
        <v>1.1431493451016317E-6</v>
      </c>
      <c r="U26">
        <v>2.2862986902032635E-6</v>
      </c>
      <c r="V26">
        <v>0.23644250677837633</v>
      </c>
      <c r="W26">
        <v>1.2222115379098624E-6</v>
      </c>
      <c r="X26">
        <v>2.4444230758197248E-6</v>
      </c>
      <c r="Y26">
        <v>1.2229866045454923E-6</v>
      </c>
      <c r="Z26">
        <v>2.6338417363529723E-7</v>
      </c>
      <c r="AA26">
        <v>5.2676834727059445E-7</v>
      </c>
      <c r="AB26" s="5">
        <v>0.51277448731038411</v>
      </c>
      <c r="AC26">
        <v>2.27055368860105E-6</v>
      </c>
      <c r="AD26">
        <v>4.5411073772020999E-6</v>
      </c>
      <c r="AE26">
        <v>9</v>
      </c>
      <c r="AF26">
        <v>238</v>
      </c>
      <c r="AG26" s="5">
        <v>1.7186635471372895E-5</v>
      </c>
    </row>
    <row r="27" spans="1:33" x14ac:dyDescent="0.35">
      <c r="A27" t="s">
        <v>47</v>
      </c>
      <c r="B27">
        <v>3</v>
      </c>
      <c r="C27" t="s">
        <v>37</v>
      </c>
      <c r="D27">
        <v>-2.0451552266979931E-5</v>
      </c>
      <c r="E27">
        <v>1.1852857022605595E-6</v>
      </c>
      <c r="F27">
        <v>2.3705714045211191E-6</v>
      </c>
      <c r="G27">
        <v>0.51271284997997846</v>
      </c>
      <c r="H27">
        <v>3.5286101849890898E-6</v>
      </c>
      <c r="I27">
        <v>7.0572203699781795E-6</v>
      </c>
      <c r="J27">
        <v>0.34838187717448715</v>
      </c>
      <c r="K27">
        <v>2.3047866812215743E-6</v>
      </c>
      <c r="L27">
        <v>2.8727390441117542E-5</v>
      </c>
      <c r="M27">
        <v>0.71985938438755714</v>
      </c>
      <c r="N27">
        <v>1.4363695220558771E-5</v>
      </c>
      <c r="O27">
        <v>2.8727390441117542E-5</v>
      </c>
      <c r="P27">
        <v>-1.1056187888168191E-5</v>
      </c>
      <c r="Q27">
        <v>1.3575736307017285E-6</v>
      </c>
      <c r="R27">
        <v>2.7151472614034569E-6</v>
      </c>
      <c r="S27">
        <v>0.24156916894323621</v>
      </c>
      <c r="T27">
        <v>2.857552915666429E-6</v>
      </c>
      <c r="U27">
        <v>5.7151058313328579E-6</v>
      </c>
      <c r="V27">
        <v>0.23643622373619383</v>
      </c>
      <c r="W27">
        <v>3.725150435663158E-6</v>
      </c>
      <c r="X27">
        <v>7.450300871326316E-6</v>
      </c>
      <c r="Y27">
        <v>-2.0451500492920228E-5</v>
      </c>
      <c r="Z27">
        <v>1.1852832823287401E-6</v>
      </c>
      <c r="AA27">
        <v>2.3705665646574802E-6</v>
      </c>
      <c r="AB27" s="5">
        <v>0.51272280198162379</v>
      </c>
      <c r="AC27">
        <v>3.5057260391481137E-6</v>
      </c>
      <c r="AD27">
        <v>7.0114520782962275E-6</v>
      </c>
      <c r="AE27">
        <v>14</v>
      </c>
      <c r="AF27">
        <v>163</v>
      </c>
      <c r="AG27" s="5">
        <v>1.7997756606333416E-5</v>
      </c>
    </row>
    <row r="28" spans="1:33" x14ac:dyDescent="0.35">
      <c r="A28" t="s">
        <v>48</v>
      </c>
      <c r="B28">
        <v>3</v>
      </c>
      <c r="C28" t="s">
        <v>37</v>
      </c>
      <c r="D28">
        <v>-2.1904642509729827E-6</v>
      </c>
      <c r="E28">
        <v>1.4425228546637162E-6</v>
      </c>
      <c r="F28">
        <v>2.8850457093274325E-6</v>
      </c>
      <c r="G28">
        <v>0.51267981677345609</v>
      </c>
      <c r="H28">
        <v>4.2323115228855647E-6</v>
      </c>
      <c r="I28">
        <v>8.4646230457711293E-6</v>
      </c>
      <c r="J28">
        <v>0.34840815335383352</v>
      </c>
      <c r="K28">
        <v>2.6415084980162174E-6</v>
      </c>
      <c r="L28">
        <v>4.2042773247918571E-5</v>
      </c>
      <c r="M28">
        <v>0.72007095279228683</v>
      </c>
      <c r="N28">
        <v>2.1021386623959285E-5</v>
      </c>
      <c r="O28">
        <v>4.2042773247918571E-5</v>
      </c>
      <c r="P28">
        <v>-1.177596332090761E-5</v>
      </c>
      <c r="Q28">
        <v>1.6272268759090904E-6</v>
      </c>
      <c r="R28">
        <v>3.2544537518181809E-6</v>
      </c>
      <c r="S28">
        <v>0.24158266318788182</v>
      </c>
      <c r="T28">
        <v>3.0276156602254371E-6</v>
      </c>
      <c r="U28">
        <v>6.0552313204508741E-6</v>
      </c>
      <c r="V28">
        <v>0.236459449490209</v>
      </c>
      <c r="W28">
        <v>3.8433697203902456E-6</v>
      </c>
      <c r="X28">
        <v>7.6867394407804913E-6</v>
      </c>
      <c r="Y28">
        <v>-2.190473241157506E-6</v>
      </c>
      <c r="Z28">
        <v>1.4425203175117619E-6</v>
      </c>
      <c r="AA28">
        <v>2.8850406350235238E-6</v>
      </c>
      <c r="AB28" s="5">
        <v>0.51269029099575814</v>
      </c>
      <c r="AC28">
        <v>4.1619809687320606E-6</v>
      </c>
      <c r="AD28">
        <v>8.3239619374641213E-6</v>
      </c>
      <c r="AE28">
        <v>16</v>
      </c>
      <c r="AF28">
        <v>149</v>
      </c>
      <c r="AG28" s="5">
        <v>1.8548507351022213E-5</v>
      </c>
    </row>
    <row r="29" spans="1:33" x14ac:dyDescent="0.35">
      <c r="A29" t="s">
        <v>26</v>
      </c>
      <c r="B29">
        <v>1</v>
      </c>
      <c r="C29">
        <v>504</v>
      </c>
      <c r="D29">
        <v>-6.9905805237064191E-5</v>
      </c>
      <c r="E29">
        <v>3.5046120547351608E-6</v>
      </c>
      <c r="F29">
        <v>7.0092241094703217E-6</v>
      </c>
      <c r="G29">
        <v>0.51280988217142898</v>
      </c>
      <c r="H29">
        <v>4.8589226554777358E-6</v>
      </c>
      <c r="I29">
        <v>9.7178453109554716E-6</v>
      </c>
      <c r="J29">
        <v>0.34840696331606247</v>
      </c>
      <c r="K29">
        <v>3.0658592115480304E-6</v>
      </c>
      <c r="L29">
        <v>6.5792225362283505E-5</v>
      </c>
      <c r="M29">
        <v>0.7194044784172664</v>
      </c>
      <c r="N29">
        <v>3.2896112681141752E-5</v>
      </c>
      <c r="O29">
        <v>6.5792225362283505E-5</v>
      </c>
      <c r="P29">
        <v>1.9477658305314008E-5</v>
      </c>
      <c r="Q29">
        <v>2.1185813946537756E-6</v>
      </c>
      <c r="R29">
        <v>4.2371627893075512E-6</v>
      </c>
      <c r="S29">
        <v>0.24157196331606223</v>
      </c>
      <c r="T29">
        <v>3.4585904892651085E-6</v>
      </c>
      <c r="U29">
        <v>6.9171809785302171E-6</v>
      </c>
      <c r="V29">
        <v>0.23642936513368981</v>
      </c>
      <c r="W29">
        <v>5.1519626815321548E-6</v>
      </c>
      <c r="X29">
        <v>1.030392536306431E-5</v>
      </c>
      <c r="Y29">
        <v>-6.9906334407477083E-5</v>
      </c>
      <c r="Z29">
        <v>3.5046549166364127E-6</v>
      </c>
      <c r="AA29">
        <v>7.0093098332728254E-6</v>
      </c>
      <c r="AB29" s="5">
        <v>0.51284662096150946</v>
      </c>
      <c r="AC29">
        <v>4.8496448327805257E-6</v>
      </c>
      <c r="AD29">
        <v>9.6992896655610515E-6</v>
      </c>
      <c r="AE29">
        <v>18.913928905970138</v>
      </c>
      <c r="AG29" s="5">
        <v>4.5389982219511314E-5</v>
      </c>
    </row>
    <row r="30" spans="1:33" x14ac:dyDescent="0.35">
      <c r="A30" t="s">
        <v>49</v>
      </c>
      <c r="B30">
        <v>3</v>
      </c>
      <c r="C30" t="s">
        <v>37</v>
      </c>
      <c r="D30">
        <v>1.7530350936098907E-7</v>
      </c>
      <c r="E30">
        <v>3.0478904538964415E-7</v>
      </c>
      <c r="F30">
        <v>6.095780907792883E-7</v>
      </c>
      <c r="G30">
        <v>0.51272617407387522</v>
      </c>
      <c r="H30">
        <v>1.7974336187230762E-6</v>
      </c>
      <c r="I30">
        <v>3.5948672374461523E-6</v>
      </c>
      <c r="J30">
        <v>0.34840843551510048</v>
      </c>
      <c r="K30">
        <v>9.9171964647245875E-7</v>
      </c>
      <c r="L30">
        <v>9.2805399500173123E-6</v>
      </c>
      <c r="M30">
        <v>0.72027336595967928</v>
      </c>
      <c r="N30">
        <v>4.6402699750086561E-6</v>
      </c>
      <c r="O30">
        <v>9.2805399500173123E-6</v>
      </c>
      <c r="P30">
        <v>1.4520871082145688E-6</v>
      </c>
      <c r="Q30">
        <v>3.5458368119291414E-7</v>
      </c>
      <c r="R30">
        <v>7.0916736238582827E-7</v>
      </c>
      <c r="S30">
        <v>0.24157964606557508</v>
      </c>
      <c r="T30">
        <v>1.2456841913941748E-6</v>
      </c>
      <c r="U30">
        <v>2.4913683827883495E-6</v>
      </c>
      <c r="V30">
        <v>0.23645662154740396</v>
      </c>
      <c r="W30">
        <v>1.6351931101985141E-6</v>
      </c>
      <c r="X30">
        <v>3.2703862203970281E-6</v>
      </c>
      <c r="Y30">
        <v>1.7530347840579785E-7</v>
      </c>
      <c r="Z30">
        <v>3.0478909648393694E-7</v>
      </c>
      <c r="AA30">
        <v>6.0957819296787389E-7</v>
      </c>
      <c r="AB30" s="5">
        <v>0.51273702451104997</v>
      </c>
      <c r="AC30">
        <v>1.8039808249249398E-6</v>
      </c>
      <c r="AD30">
        <v>3.6079616498498795E-6</v>
      </c>
      <c r="AE30">
        <v>7</v>
      </c>
      <c r="AF30">
        <v>165</v>
      </c>
      <c r="AG30" s="5">
        <v>1.696396680854337E-5</v>
      </c>
    </row>
    <row r="31" spans="1:33" x14ac:dyDescent="0.35">
      <c r="A31" t="s">
        <v>50</v>
      </c>
      <c r="B31">
        <v>3</v>
      </c>
      <c r="C31" t="s">
        <v>37</v>
      </c>
      <c r="D31">
        <v>-1.3443097517114899E-4</v>
      </c>
      <c r="E31">
        <v>2.1153895909463748E-5</v>
      </c>
      <c r="F31">
        <v>4.2307791818927497E-5</v>
      </c>
      <c r="G31">
        <v>0.51247145963664653</v>
      </c>
      <c r="H31">
        <v>3.3621639643409022E-5</v>
      </c>
      <c r="I31">
        <v>6.7243279286818044E-5</v>
      </c>
      <c r="J31">
        <v>0.34796608073645302</v>
      </c>
      <c r="K31">
        <v>2.5479143514808623E-5</v>
      </c>
      <c r="L31">
        <v>5.8589361011830548E-5</v>
      </c>
      <c r="M31">
        <v>0.7200145318458312</v>
      </c>
      <c r="N31">
        <v>2.9294680505915274E-5</v>
      </c>
      <c r="O31">
        <v>5.8589361011830548E-5</v>
      </c>
      <c r="P31">
        <v>1.8048905137394463E-3</v>
      </c>
      <c r="Q31">
        <v>2.587254694855633E-5</v>
      </c>
      <c r="R31">
        <v>5.174509389711266E-5</v>
      </c>
      <c r="S31">
        <v>0.24200893485269631</v>
      </c>
      <c r="T31">
        <v>2.6582167821978852E-5</v>
      </c>
      <c r="U31">
        <v>5.3164335643957704E-5</v>
      </c>
      <c r="V31">
        <v>0.23647932824441231</v>
      </c>
      <c r="W31">
        <v>3.5342483707368588E-5</v>
      </c>
      <c r="X31">
        <v>7.0684967414737175E-5</v>
      </c>
      <c r="Y31">
        <v>-1.3447872359853921E-4</v>
      </c>
      <c r="Z31">
        <v>2.1161663201504266E-5</v>
      </c>
      <c r="AA31">
        <v>4.2323326403008532E-5</v>
      </c>
      <c r="AB31" s="5">
        <v>0.5126926220048621</v>
      </c>
      <c r="AC31">
        <v>3.4534708113480936E-5</v>
      </c>
      <c r="AD31">
        <v>6.9069416226961872E-5</v>
      </c>
      <c r="AE31">
        <v>135</v>
      </c>
      <c r="AF31">
        <v>166</v>
      </c>
      <c r="AG31" s="5">
        <v>7.1030578207894923E-5</v>
      </c>
    </row>
    <row r="32" spans="1:33" x14ac:dyDescent="0.35">
      <c r="A32" t="s">
        <v>69</v>
      </c>
      <c r="B32">
        <v>3</v>
      </c>
      <c r="C32" t="s">
        <v>39</v>
      </c>
      <c r="D32">
        <v>4.9042487985857307E-6</v>
      </c>
      <c r="E32">
        <v>5.1646320804837176E-6</v>
      </c>
      <c r="F32">
        <v>1.0329264160967435E-5</v>
      </c>
      <c r="G32">
        <v>0.51267044685997776</v>
      </c>
      <c r="H32">
        <v>1.3338466693432275E-5</v>
      </c>
      <c r="I32">
        <v>2.6676933386864551E-5</v>
      </c>
      <c r="J32">
        <v>0.34841238066451563</v>
      </c>
      <c r="K32">
        <v>1.0621785300497233E-5</v>
      </c>
      <c r="L32">
        <v>6.8641855863317089E-5</v>
      </c>
      <c r="M32">
        <v>0.72027900350621588</v>
      </c>
      <c r="N32">
        <v>3.4320927931658545E-5</v>
      </c>
      <c r="O32">
        <v>6.8641855863317089E-5</v>
      </c>
      <c r="P32">
        <v>-1.9986669476614301E-5</v>
      </c>
      <c r="Q32">
        <v>5.5538085719355207E-6</v>
      </c>
      <c r="R32">
        <v>1.1107617143871041E-5</v>
      </c>
      <c r="S32">
        <v>0.24150017331344972</v>
      </c>
      <c r="T32">
        <v>9.9954170989748655E-6</v>
      </c>
      <c r="U32">
        <v>1.9990834197949731E-5</v>
      </c>
      <c r="V32">
        <v>0.23639630887323695</v>
      </c>
      <c r="W32">
        <v>1.2805315447553156E-5</v>
      </c>
      <c r="X32">
        <v>2.5610630895106313E-5</v>
      </c>
      <c r="Y32">
        <v>4.9041244322561316E-6</v>
      </c>
      <c r="Z32">
        <v>5.1646025707622834E-6</v>
      </c>
      <c r="AA32">
        <v>1.0329205141524567E-5</v>
      </c>
      <c r="AB32" s="5">
        <v>0.51267194336798083</v>
      </c>
      <c r="AC32">
        <v>1.2964949600279855E-5</v>
      </c>
      <c r="AD32">
        <v>2.592989920055971E-5</v>
      </c>
      <c r="AE32">
        <v>51</v>
      </c>
      <c r="AF32">
        <v>123</v>
      </c>
      <c r="AG32" s="5">
        <v>3.0775289684514111E-5</v>
      </c>
    </row>
    <row r="33" spans="1:33" x14ac:dyDescent="0.35">
      <c r="A33" t="s">
        <v>70</v>
      </c>
      <c r="B33">
        <v>3</v>
      </c>
      <c r="C33" t="s">
        <v>39</v>
      </c>
      <c r="D33">
        <v>-3.2054946367337199E-6</v>
      </c>
      <c r="E33">
        <v>5.9716697255246244E-7</v>
      </c>
      <c r="F33">
        <v>1.1943339451049249E-6</v>
      </c>
      <c r="G33">
        <v>0.51273280302684254</v>
      </c>
      <c r="H33">
        <v>3.7021909353854687E-6</v>
      </c>
      <c r="I33">
        <v>7.4043818707709375E-6</v>
      </c>
      <c r="J33">
        <v>0.34840726551927353</v>
      </c>
      <c r="K33">
        <v>1.9933242568200265E-6</v>
      </c>
      <c r="L33">
        <v>2.5413036366518336E-5</v>
      </c>
      <c r="M33">
        <v>0.71998370580225324</v>
      </c>
      <c r="N33">
        <v>1.2706518183259168E-5</v>
      </c>
      <c r="O33">
        <v>2.5413036366518336E-5</v>
      </c>
      <c r="P33">
        <v>-3.4128626481491477E-6</v>
      </c>
      <c r="Q33">
        <v>6.9206027241163906E-7</v>
      </c>
      <c r="R33">
        <v>1.3841205448232781E-6</v>
      </c>
      <c r="S33">
        <v>0.24156774297425176</v>
      </c>
      <c r="T33">
        <v>2.6250628665595778E-6</v>
      </c>
      <c r="U33">
        <v>5.2501257331191555E-6</v>
      </c>
      <c r="V33">
        <v>0.2364334909982731</v>
      </c>
      <c r="W33">
        <v>3.3368566210094464E-6</v>
      </c>
      <c r="X33">
        <v>6.6737132420188928E-6</v>
      </c>
      <c r="Y33">
        <v>-3.2054948165544439E-6</v>
      </c>
      <c r="Z33">
        <v>5.9716684102909047E-7</v>
      </c>
      <c r="AA33">
        <v>1.1943336820581809E-6</v>
      </c>
      <c r="AB33" s="5">
        <v>0.51274304908225377</v>
      </c>
      <c r="AC33">
        <v>3.7084546210787734E-6</v>
      </c>
      <c r="AD33">
        <v>7.4169092421575468E-6</v>
      </c>
      <c r="AE33">
        <v>14</v>
      </c>
      <c r="AF33">
        <v>127</v>
      </c>
      <c r="AG33" s="5">
        <v>1.8159551903088789E-5</v>
      </c>
    </row>
    <row r="34" spans="1:33" x14ac:dyDescent="0.35">
      <c r="A34" t="s">
        <v>51</v>
      </c>
      <c r="B34">
        <v>3</v>
      </c>
      <c r="C34" t="s">
        <v>37</v>
      </c>
      <c r="D34">
        <v>8.2111446498031792E-6</v>
      </c>
      <c r="E34">
        <v>1.0649392561011045E-6</v>
      </c>
      <c r="F34">
        <v>2.1298785122022089E-6</v>
      </c>
      <c r="G34">
        <v>0.5127035653710531</v>
      </c>
      <c r="H34">
        <v>3.1349943600041957E-6</v>
      </c>
      <c r="I34">
        <v>6.2699887200083914E-6</v>
      </c>
      <c r="J34">
        <v>0.34841340717439045</v>
      </c>
      <c r="K34">
        <v>2.2055528436482121E-6</v>
      </c>
      <c r="L34">
        <v>1.4287834140605879E-5</v>
      </c>
      <c r="M34">
        <v>0.71949656166514142</v>
      </c>
      <c r="N34">
        <v>7.1439170703029394E-6</v>
      </c>
      <c r="O34">
        <v>1.4287834140605879E-5</v>
      </c>
      <c r="P34">
        <v>8.3179546285833363E-6</v>
      </c>
      <c r="Q34">
        <v>1.1589932480564796E-6</v>
      </c>
      <c r="R34">
        <v>2.3179864961129593E-6</v>
      </c>
      <c r="S34">
        <v>0.24156023496057641</v>
      </c>
      <c r="T34">
        <v>2.6853490287682376E-6</v>
      </c>
      <c r="U34">
        <v>5.3706980575364752E-6</v>
      </c>
      <c r="V34">
        <v>0.23643137443510237</v>
      </c>
      <c r="W34">
        <v>3.3422001542302569E-6</v>
      </c>
      <c r="X34">
        <v>6.6844003084605138E-6</v>
      </c>
      <c r="Y34">
        <v>8.2111609450214125E-6</v>
      </c>
      <c r="Z34">
        <v>1.0649413284822391E-6</v>
      </c>
      <c r="AA34">
        <v>2.1298826569644782E-6</v>
      </c>
      <c r="AB34" s="5">
        <v>0.51271344742092062</v>
      </c>
      <c r="AC34">
        <v>3.1038265310812695E-6</v>
      </c>
      <c r="AD34">
        <v>6.2076530621625389E-6</v>
      </c>
      <c r="AE34">
        <v>12</v>
      </c>
      <c r="AF34">
        <v>117</v>
      </c>
      <c r="AG34" s="5">
        <v>1.7700105625525223E-5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F93C-360A-4BBF-9239-B3493A0D7CBA}">
  <dimension ref="A1:AG11"/>
  <sheetViews>
    <sheetView zoomScale="85" zoomScaleNormal="85" workbookViewId="0">
      <selection activeCell="AB28" sqref="AB28"/>
    </sheetView>
  </sheetViews>
  <sheetFormatPr defaultRowHeight="14.5" x14ac:dyDescent="0.35"/>
  <cols>
    <col min="1" max="1" width="13.08984375" customWidth="1"/>
    <col min="28" max="28" width="15.6328125" customWidth="1"/>
    <col min="33" max="33" width="10.453125" style="5" customWidth="1"/>
  </cols>
  <sheetData>
    <row r="1" spans="1:33" s="1" customFormat="1" x14ac:dyDescent="0.35">
      <c r="A1" s="1" t="s">
        <v>0</v>
      </c>
      <c r="B1" s="1" t="s">
        <v>16</v>
      </c>
      <c r="C1" s="1" t="s">
        <v>17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2</v>
      </c>
      <c r="I1" s="1" t="s">
        <v>3</v>
      </c>
      <c r="J1" s="1" t="s">
        <v>5</v>
      </c>
      <c r="K1" s="1" t="s">
        <v>2</v>
      </c>
      <c r="L1" s="1" t="s">
        <v>3</v>
      </c>
      <c r="M1" s="1" t="s">
        <v>6</v>
      </c>
      <c r="N1" s="1" t="s">
        <v>2</v>
      </c>
      <c r="O1" s="1" t="s">
        <v>3</v>
      </c>
      <c r="P1" s="1" t="s">
        <v>7</v>
      </c>
      <c r="Q1" s="1" t="s">
        <v>2</v>
      </c>
      <c r="R1" s="1" t="s">
        <v>3</v>
      </c>
      <c r="S1" s="1" t="s">
        <v>8</v>
      </c>
      <c r="T1" s="1" t="s">
        <v>2</v>
      </c>
      <c r="U1" s="1" t="s">
        <v>3</v>
      </c>
      <c r="V1" s="1" t="s">
        <v>9</v>
      </c>
      <c r="W1" s="1" t="s">
        <v>2</v>
      </c>
      <c r="X1" s="1" t="s">
        <v>3</v>
      </c>
      <c r="Y1" s="1" t="s">
        <v>10</v>
      </c>
      <c r="Z1" s="1" t="s">
        <v>2</v>
      </c>
      <c r="AA1" s="1" t="s">
        <v>3</v>
      </c>
      <c r="AB1" s="2" t="s">
        <v>11</v>
      </c>
      <c r="AC1" s="1" t="s">
        <v>2</v>
      </c>
      <c r="AD1" s="1" t="s">
        <v>3</v>
      </c>
      <c r="AE1" s="1" t="s">
        <v>12</v>
      </c>
      <c r="AF1" s="1" t="s">
        <v>32</v>
      </c>
      <c r="AG1" s="2" t="s">
        <v>89</v>
      </c>
    </row>
    <row r="2" spans="1:33" x14ac:dyDescent="0.35">
      <c r="A2" t="s">
        <v>58</v>
      </c>
      <c r="B2">
        <v>3</v>
      </c>
      <c r="C2" t="s">
        <v>39</v>
      </c>
      <c r="D2">
        <v>8.7170508415715073E-6</v>
      </c>
      <c r="E2">
        <v>6.0298050826220604E-7</v>
      </c>
      <c r="F2">
        <v>1.2059610165244121E-6</v>
      </c>
      <c r="G2">
        <v>0.51274463900727041</v>
      </c>
      <c r="H2">
        <v>2.3987503747842653E-6</v>
      </c>
      <c r="I2">
        <v>4.7975007495685305E-6</v>
      </c>
      <c r="J2">
        <v>0.34840039437207998</v>
      </c>
      <c r="K2">
        <v>1.448663716741613E-6</v>
      </c>
      <c r="L2">
        <v>3.5395252042988452E-5</v>
      </c>
      <c r="M2">
        <v>0.7205673784064478</v>
      </c>
      <c r="N2">
        <v>1.7697626021494226E-5</v>
      </c>
      <c r="O2">
        <v>3.5395252042988452E-5</v>
      </c>
      <c r="P2">
        <v>2.246026935330159E-5</v>
      </c>
      <c r="Q2">
        <v>6.2783915549792027E-7</v>
      </c>
      <c r="R2">
        <v>1.2556783109958405E-6</v>
      </c>
      <c r="S2">
        <v>0.24157430113090775</v>
      </c>
      <c r="T2">
        <v>1.7358977731161935E-6</v>
      </c>
      <c r="U2">
        <v>3.471795546232387E-6</v>
      </c>
      <c r="V2">
        <v>0.23644370867643583</v>
      </c>
      <c r="W2">
        <v>2.2465358866893641E-6</v>
      </c>
      <c r="X2">
        <v>4.4930717733787281E-6</v>
      </c>
      <c r="Y2">
        <v>8.7170893014931341E-6</v>
      </c>
      <c r="Z2">
        <v>6.0298309717563744E-7</v>
      </c>
      <c r="AA2">
        <v>1.2059661943512749E-6</v>
      </c>
      <c r="AB2" s="5">
        <v>0.51275814925441254</v>
      </c>
      <c r="AC2">
        <v>2.3987390065629587E-6</v>
      </c>
      <c r="AD2">
        <v>4.7974780131259174E-6</v>
      </c>
      <c r="AE2">
        <v>9</v>
      </c>
      <c r="AF2">
        <v>167</v>
      </c>
      <c r="AG2" s="5">
        <v>1.7256146090625225E-5</v>
      </c>
    </row>
    <row r="3" spans="1:33" x14ac:dyDescent="0.35">
      <c r="A3" t="s">
        <v>40</v>
      </c>
      <c r="B3">
        <v>3</v>
      </c>
      <c r="C3" t="s">
        <v>37</v>
      </c>
      <c r="D3">
        <v>6.0903253581685907E-6</v>
      </c>
      <c r="E3">
        <v>2.2894941429813025E-7</v>
      </c>
      <c r="F3">
        <v>4.5789882859626051E-7</v>
      </c>
      <c r="G3">
        <v>0.51284068982294917</v>
      </c>
      <c r="H3">
        <v>4.9636700691971141E-6</v>
      </c>
      <c r="I3">
        <v>9.9273401383942281E-6</v>
      </c>
      <c r="J3">
        <v>0.34840496941863092</v>
      </c>
      <c r="K3">
        <v>1.0043629070217824E-6</v>
      </c>
      <c r="L3">
        <v>1.0749744687652679E-4</v>
      </c>
      <c r="M3">
        <v>0.72222525801519266</v>
      </c>
      <c r="N3">
        <v>5.3748723438263397E-5</v>
      </c>
      <c r="O3">
        <v>1.0749744687652679E-4</v>
      </c>
      <c r="P3">
        <v>4.614940170360617E-6</v>
      </c>
      <c r="Q3">
        <v>2.2065670599169091E-7</v>
      </c>
      <c r="R3">
        <v>4.4131341198338181E-7</v>
      </c>
      <c r="S3">
        <v>0.24157730020291962</v>
      </c>
      <c r="T3">
        <v>2.095593182310955E-6</v>
      </c>
      <c r="U3">
        <v>4.1911863646219101E-6</v>
      </c>
      <c r="V3">
        <v>0.23645146307266632</v>
      </c>
      <c r="W3">
        <v>3.5402264125434814E-6</v>
      </c>
      <c r="X3">
        <v>7.0804528250869628E-6</v>
      </c>
      <c r="Y3">
        <v>6.0903312816815585E-6</v>
      </c>
      <c r="Z3">
        <v>2.2894960935780287E-7</v>
      </c>
      <c r="AA3">
        <v>4.5789921871560574E-7</v>
      </c>
      <c r="AB3" s="5">
        <v>0.51285188330626308</v>
      </c>
      <c r="AC3">
        <v>4.9714723444875465E-6</v>
      </c>
      <c r="AD3">
        <v>9.9429446889750929E-6</v>
      </c>
      <c r="AE3">
        <v>19</v>
      </c>
      <c r="AF3">
        <v>210</v>
      </c>
      <c r="AG3" s="5">
        <v>1.9329276543693809E-5</v>
      </c>
    </row>
    <row r="4" spans="1:33" x14ac:dyDescent="0.35">
      <c r="A4" t="s">
        <v>75</v>
      </c>
      <c r="B4">
        <v>6</v>
      </c>
      <c r="C4">
        <v>544</v>
      </c>
      <c r="G4">
        <v>0.51277918816723389</v>
      </c>
      <c r="H4">
        <v>2.6759598876985741E-6</v>
      </c>
      <c r="I4">
        <v>5.3519197753971481E-6</v>
      </c>
      <c r="J4">
        <v>0.3483975142832948</v>
      </c>
      <c r="K4">
        <v>1.5547713044118905E-6</v>
      </c>
      <c r="L4">
        <v>2.0243260687360698E-5</v>
      </c>
      <c r="M4">
        <v>0.71935941676012938</v>
      </c>
      <c r="N4">
        <v>1.0121630343680349E-5</v>
      </c>
      <c r="O4">
        <v>2.0243260687360698E-5</v>
      </c>
      <c r="P4">
        <v>1.7628837351550903E-6</v>
      </c>
      <c r="Q4">
        <v>1.3527508014847897E-7</v>
      </c>
      <c r="R4">
        <v>2.7055016029695794E-7</v>
      </c>
      <c r="S4">
        <v>0.24158058658274401</v>
      </c>
      <c r="T4">
        <v>1.8340138963560682E-6</v>
      </c>
      <c r="U4">
        <v>3.6680277927121365E-6</v>
      </c>
      <c r="V4">
        <v>0.24158058658274401</v>
      </c>
      <c r="W4">
        <v>1.8340138963560682E-6</v>
      </c>
      <c r="X4">
        <v>3.6680277927121365E-6</v>
      </c>
      <c r="Y4">
        <v>0.24158058658274401</v>
      </c>
      <c r="Z4">
        <v>1.8340138963560682E-6</v>
      </c>
      <c r="AA4">
        <v>3.6680277927121365E-6</v>
      </c>
      <c r="AB4" s="5">
        <v>0.51279510087685842</v>
      </c>
      <c r="AC4">
        <v>2.7042549450980403E-6</v>
      </c>
      <c r="AD4">
        <v>5.4085098901960806E-6</v>
      </c>
      <c r="AE4">
        <v>7.3394440154208734E-6</v>
      </c>
      <c r="AG4" s="5">
        <v>5.4085098901960806E-6</v>
      </c>
    </row>
    <row r="5" spans="1:33" x14ac:dyDescent="0.35">
      <c r="A5" t="s">
        <v>41</v>
      </c>
      <c r="B5">
        <v>3</v>
      </c>
      <c r="C5" t="s">
        <v>37</v>
      </c>
      <c r="D5">
        <v>8.2155977933389238E-6</v>
      </c>
      <c r="E5">
        <v>4.640653172062961E-7</v>
      </c>
      <c r="F5">
        <v>9.2813063441259219E-7</v>
      </c>
      <c r="G5">
        <v>0.51262054947257074</v>
      </c>
      <c r="H5">
        <v>3.610239809325245E-6</v>
      </c>
      <c r="I5">
        <v>7.2204796186504901E-6</v>
      </c>
      <c r="J5">
        <v>0.34840631371916742</v>
      </c>
      <c r="K5">
        <v>1.7016624827396266E-6</v>
      </c>
      <c r="L5">
        <v>5.2717825556398644E-5</v>
      </c>
      <c r="M5">
        <v>0.72164986114484775</v>
      </c>
      <c r="N5">
        <v>2.6358912778199322E-5</v>
      </c>
      <c r="O5">
        <v>5.2717825556398644E-5</v>
      </c>
      <c r="P5">
        <v>1.4461992571429709E-6</v>
      </c>
      <c r="Q5">
        <v>5.0976368824679763E-7</v>
      </c>
      <c r="R5">
        <v>1.0195273764935953E-6</v>
      </c>
      <c r="S5">
        <v>0.24157943259203904</v>
      </c>
      <c r="T5">
        <v>2.2659749352419082E-6</v>
      </c>
      <c r="U5">
        <v>4.5319498704838164E-6</v>
      </c>
      <c r="V5">
        <v>0.23644953509325509</v>
      </c>
      <c r="W5">
        <v>3.053091642794436E-6</v>
      </c>
      <c r="X5">
        <v>6.106183285588872E-6</v>
      </c>
      <c r="Y5">
        <v>8.2156010559061998E-6</v>
      </c>
      <c r="Z5">
        <v>4.6406551382365455E-7</v>
      </c>
      <c r="AA5">
        <v>9.281310276473091E-7</v>
      </c>
      <c r="AB5" s="5">
        <v>0.51263141582455718</v>
      </c>
      <c r="AC5">
        <v>3.609456928730294E-6</v>
      </c>
      <c r="AD5">
        <v>7.2189138574605879E-6</v>
      </c>
      <c r="AE5">
        <v>14</v>
      </c>
      <c r="AF5">
        <v>236</v>
      </c>
      <c r="AG5" s="5">
        <v>1.807958793490632E-5</v>
      </c>
    </row>
    <row r="6" spans="1:33" x14ac:dyDescent="0.35">
      <c r="A6" t="s">
        <v>42</v>
      </c>
      <c r="B6">
        <v>3</v>
      </c>
      <c r="C6" t="s">
        <v>37</v>
      </c>
      <c r="D6">
        <v>5.700421697873689E-6</v>
      </c>
      <c r="E6">
        <v>1.1906544566843192E-6</v>
      </c>
      <c r="F6">
        <v>2.3813089133686385E-6</v>
      </c>
      <c r="G6">
        <v>0.512777617937477</v>
      </c>
      <c r="H6">
        <v>7.4578646333730351E-6</v>
      </c>
      <c r="I6">
        <v>1.491572926674607E-5</v>
      </c>
      <c r="J6">
        <v>0.34841981422661616</v>
      </c>
      <c r="K6">
        <v>3.1354656108475135E-6</v>
      </c>
      <c r="L6">
        <v>1.0481077275537001E-4</v>
      </c>
      <c r="M6">
        <v>0.72183410745704768</v>
      </c>
      <c r="N6">
        <v>5.2405386377685005E-5</v>
      </c>
      <c r="O6">
        <v>1.0481077275537001E-4</v>
      </c>
      <c r="P6">
        <v>2.3171452640685864E-5</v>
      </c>
      <c r="Q6">
        <v>1.3812140672985674E-6</v>
      </c>
      <c r="R6">
        <v>2.7624281345971347E-6</v>
      </c>
      <c r="S6">
        <v>0.24158870559730006</v>
      </c>
      <c r="T6">
        <v>5.1407642413107528E-6</v>
      </c>
      <c r="U6">
        <v>1.0281528482621506E-5</v>
      </c>
      <c r="V6">
        <v>0.23646180641227996</v>
      </c>
      <c r="W6">
        <v>6.9411377051068788E-6</v>
      </c>
      <c r="X6">
        <v>1.3882275410213758E-5</v>
      </c>
      <c r="Y6">
        <v>5.7004533405225317E-6</v>
      </c>
      <c r="Z6">
        <v>1.1906610497972828E-6</v>
      </c>
      <c r="AA6">
        <v>2.3813220995945657E-6</v>
      </c>
      <c r="AB6" s="5">
        <v>0.51279124908400442</v>
      </c>
      <c r="AC6">
        <v>7.4693243458202797E-6</v>
      </c>
      <c r="AD6">
        <v>1.4938648691640559E-5</v>
      </c>
      <c r="AE6">
        <v>29</v>
      </c>
      <c r="AF6">
        <v>210</v>
      </c>
      <c r="AG6" s="5">
        <v>2.231416606881888E-5</v>
      </c>
    </row>
    <row r="7" spans="1:33" x14ac:dyDescent="0.35">
      <c r="A7" t="s">
        <v>43</v>
      </c>
      <c r="B7">
        <v>3</v>
      </c>
      <c r="C7" t="s">
        <v>37</v>
      </c>
      <c r="D7">
        <v>4.1306875349524538E-6</v>
      </c>
      <c r="E7">
        <v>1.9023705829405777E-7</v>
      </c>
      <c r="F7">
        <v>3.8047411658811554E-7</v>
      </c>
      <c r="G7">
        <v>0.51265993173446911</v>
      </c>
      <c r="H7">
        <v>3.4488745040953124E-6</v>
      </c>
      <c r="I7">
        <v>6.8977490081906247E-6</v>
      </c>
      <c r="J7">
        <v>0.34840483701174807</v>
      </c>
      <c r="K7">
        <v>1.2352097387551947E-6</v>
      </c>
      <c r="L7">
        <v>2.6470057675164946E-5</v>
      </c>
      <c r="M7">
        <v>0.72110631115427759</v>
      </c>
      <c r="N7">
        <v>1.3235028837582473E-5</v>
      </c>
      <c r="O7">
        <v>2.6470057675164946E-5</v>
      </c>
      <c r="P7">
        <v>1.1727277560951753E-6</v>
      </c>
      <c r="Q7">
        <v>2.0664069633598754E-7</v>
      </c>
      <c r="R7">
        <v>4.1328139267197509E-7</v>
      </c>
      <c r="S7">
        <v>0.24158086265206882</v>
      </c>
      <c r="T7">
        <v>1.842796230123637E-6</v>
      </c>
      <c r="U7">
        <v>3.685592460247274E-6</v>
      </c>
      <c r="V7">
        <v>0.23645312586187231</v>
      </c>
      <c r="W7">
        <v>2.7903328694398239E-6</v>
      </c>
      <c r="X7">
        <v>5.5806657388796477E-6</v>
      </c>
      <c r="Y7">
        <v>4.130688214181918E-6</v>
      </c>
      <c r="Z7">
        <v>1.9023707285307082E-7</v>
      </c>
      <c r="AA7">
        <v>3.8047414570614164E-7</v>
      </c>
      <c r="AB7" s="5">
        <v>0.51267077657401117</v>
      </c>
      <c r="AC7">
        <v>3.4499265779109695E-6</v>
      </c>
      <c r="AD7">
        <v>6.899853155821939E-6</v>
      </c>
      <c r="AE7">
        <v>13</v>
      </c>
      <c r="AF7">
        <v>239</v>
      </c>
      <c r="AG7" s="5">
        <v>1.7954574798264637E-5</v>
      </c>
    </row>
    <row r="8" spans="1:33" x14ac:dyDescent="0.35">
      <c r="A8" t="s">
        <v>64</v>
      </c>
      <c r="B8">
        <v>3</v>
      </c>
      <c r="C8" t="s">
        <v>39</v>
      </c>
      <c r="D8">
        <v>1.1481668526810138E-6</v>
      </c>
      <c r="E8">
        <v>2.2521980119957859E-7</v>
      </c>
      <c r="F8">
        <v>4.5043960239915717E-7</v>
      </c>
      <c r="G8">
        <v>0.51280735082817874</v>
      </c>
      <c r="H8">
        <v>1.6778028540701966E-6</v>
      </c>
      <c r="I8">
        <v>3.3556057081403932E-6</v>
      </c>
      <c r="J8">
        <v>0.34840579591021859</v>
      </c>
      <c r="K8">
        <v>8.8881903172193991E-7</v>
      </c>
      <c r="L8">
        <v>6.0944869085946605E-5</v>
      </c>
      <c r="M8">
        <v>0.72147503184655726</v>
      </c>
      <c r="N8">
        <v>3.0472434542973303E-5</v>
      </c>
      <c r="O8">
        <v>6.0944869085946605E-5</v>
      </c>
      <c r="P8">
        <v>-1.1148595108982858E-7</v>
      </c>
      <c r="Q8">
        <v>2.3080030480008241E-7</v>
      </c>
      <c r="R8">
        <v>4.6160060960016481E-7</v>
      </c>
      <c r="S8">
        <v>0.24158837635655053</v>
      </c>
      <c r="T8">
        <v>1.1330676729422003E-6</v>
      </c>
      <c r="U8">
        <v>2.2661353458844006E-6</v>
      </c>
      <c r="V8">
        <v>0.23645891383448592</v>
      </c>
      <c r="W8">
        <v>1.4838068885492959E-6</v>
      </c>
      <c r="X8">
        <v>2.9676137770985917E-6</v>
      </c>
      <c r="Y8">
        <v>1.1481665683388536E-6</v>
      </c>
      <c r="Z8">
        <v>2.2521978178055497E-7</v>
      </c>
      <c r="AA8">
        <v>4.5043956356110994E-7</v>
      </c>
      <c r="AB8" s="5">
        <v>0.51281808270040075</v>
      </c>
      <c r="AC8">
        <v>1.683931868803767E-6</v>
      </c>
      <c r="AD8">
        <v>3.367863737607534E-6</v>
      </c>
      <c r="AE8">
        <v>7</v>
      </c>
      <c r="AF8">
        <v>175</v>
      </c>
      <c r="AG8" s="5">
        <v>1.6914528925443518E-5</v>
      </c>
    </row>
    <row r="9" spans="1:33" x14ac:dyDescent="0.35">
      <c r="A9" t="s">
        <v>66</v>
      </c>
      <c r="B9">
        <v>3</v>
      </c>
      <c r="C9" t="s">
        <v>39</v>
      </c>
      <c r="D9">
        <v>-2.9519829313380029E-6</v>
      </c>
      <c r="E9">
        <v>3.2677133312372216E-7</v>
      </c>
      <c r="F9">
        <v>6.5354266624744431E-7</v>
      </c>
      <c r="G9">
        <v>0.5127145497090172</v>
      </c>
      <c r="H9">
        <v>1.7932099217918989E-6</v>
      </c>
      <c r="I9">
        <v>3.5864198435837977E-6</v>
      </c>
      <c r="J9">
        <v>0.34839994642826189</v>
      </c>
      <c r="K9">
        <v>1.1899781373998805E-6</v>
      </c>
      <c r="L9">
        <v>2.6023491002129977E-5</v>
      </c>
      <c r="M9">
        <v>0.7198972639666642</v>
      </c>
      <c r="N9">
        <v>1.3011745501064989E-5</v>
      </c>
      <c r="O9">
        <v>2.6023491002129977E-5</v>
      </c>
      <c r="P9">
        <v>3.1089612036462711E-6</v>
      </c>
      <c r="Q9">
        <v>3.5459572710189285E-7</v>
      </c>
      <c r="R9">
        <v>7.0919145420378569E-7</v>
      </c>
      <c r="S9">
        <v>0.24158039199748926</v>
      </c>
      <c r="T9">
        <v>1.3400177057005005E-6</v>
      </c>
      <c r="U9">
        <v>2.6800354114010011E-6</v>
      </c>
      <c r="V9">
        <v>0.23644888028843833</v>
      </c>
      <c r="W9">
        <v>1.7360949347365269E-6</v>
      </c>
      <c r="X9">
        <v>3.4721898694730539E-6</v>
      </c>
      <c r="Y9">
        <v>-2.9519857492004602E-6</v>
      </c>
      <c r="Z9">
        <v>3.267715980928017E-7</v>
      </c>
      <c r="AA9">
        <v>6.5354319618560341E-7</v>
      </c>
      <c r="AB9" s="5">
        <v>0.51272537752266878</v>
      </c>
      <c r="AC9">
        <v>1.7894713578737871E-6</v>
      </c>
      <c r="AD9">
        <v>3.5789427157475741E-6</v>
      </c>
      <c r="AE9">
        <v>7</v>
      </c>
      <c r="AF9">
        <v>180</v>
      </c>
      <c r="AG9" s="5">
        <v>1.6957818656218032E-5</v>
      </c>
    </row>
    <row r="10" spans="1:33" x14ac:dyDescent="0.35">
      <c r="A10" t="s">
        <v>46</v>
      </c>
      <c r="B10">
        <v>3</v>
      </c>
      <c r="C10" t="s">
        <v>37</v>
      </c>
      <c r="D10">
        <v>2.7055339451030449E-6</v>
      </c>
      <c r="E10">
        <v>3.412616198322505E-7</v>
      </c>
      <c r="F10">
        <v>6.82523239664501E-7</v>
      </c>
      <c r="G10">
        <v>0.51268459166881664</v>
      </c>
      <c r="H10">
        <v>1.6616867804515569E-6</v>
      </c>
      <c r="I10">
        <v>3.3233735609031138E-6</v>
      </c>
      <c r="J10">
        <v>0.34839809179693493</v>
      </c>
      <c r="K10">
        <v>1.1438152690558313E-6</v>
      </c>
      <c r="L10">
        <v>1.3676588779969931E-5</v>
      </c>
      <c r="M10">
        <v>0.72067218239640252</v>
      </c>
      <c r="N10">
        <v>6.8382943899849656E-6</v>
      </c>
      <c r="O10">
        <v>1.3676588779969931E-5</v>
      </c>
      <c r="P10">
        <v>3.6172289713718441E-6</v>
      </c>
      <c r="Q10">
        <v>4.1007039409333511E-7</v>
      </c>
      <c r="R10">
        <v>8.2014078818667022E-7</v>
      </c>
      <c r="S10">
        <v>0.24157426576028426</v>
      </c>
      <c r="T10">
        <v>1.3500142217256313E-6</v>
      </c>
      <c r="U10">
        <v>2.7000284434512627E-6</v>
      </c>
      <c r="V10">
        <v>0.23644535230808003</v>
      </c>
      <c r="W10">
        <v>1.6442921478840371E-6</v>
      </c>
      <c r="X10">
        <v>3.2885842957680743E-6</v>
      </c>
      <c r="Y10">
        <v>2.7055365573628123E-6</v>
      </c>
      <c r="Z10">
        <v>3.4126184083677816E-7</v>
      </c>
      <c r="AA10">
        <v>6.8252368167355632E-7</v>
      </c>
      <c r="AB10" s="5">
        <v>0.51269621294082612</v>
      </c>
      <c r="AC10">
        <v>1.6733828054487194E-6</v>
      </c>
      <c r="AD10">
        <v>3.3467656108974389E-6</v>
      </c>
      <c r="AE10">
        <v>7</v>
      </c>
      <c r="AF10">
        <v>172</v>
      </c>
      <c r="AG10" s="5">
        <v>1.6910340702329429E-5</v>
      </c>
    </row>
    <row r="11" spans="1:33" x14ac:dyDescent="0.35">
      <c r="A11" t="s">
        <v>68</v>
      </c>
      <c r="B11">
        <v>3</v>
      </c>
      <c r="C11" t="s">
        <v>39</v>
      </c>
      <c r="D11">
        <v>-9.189909529808607E-8</v>
      </c>
      <c r="E11">
        <v>1.368638929253439E-7</v>
      </c>
      <c r="F11">
        <v>2.737277858506878E-7</v>
      </c>
      <c r="G11">
        <v>0.51272990833946774</v>
      </c>
      <c r="H11">
        <v>1.4041781737967401E-6</v>
      </c>
      <c r="I11">
        <v>2.8083563475934802E-6</v>
      </c>
      <c r="J11">
        <v>0.34840143458692296</v>
      </c>
      <c r="K11">
        <v>6.8461191045183711E-7</v>
      </c>
      <c r="L11">
        <v>1.2254133839448427E-4</v>
      </c>
      <c r="M11">
        <v>0.72154717538741397</v>
      </c>
      <c r="N11">
        <v>6.1270669197242136E-5</v>
      </c>
      <c r="O11">
        <v>1.2254133839448427E-4</v>
      </c>
      <c r="P11">
        <v>3.1419212955646205E-5</v>
      </c>
      <c r="Q11">
        <v>3.7847374948575711E-7</v>
      </c>
      <c r="R11">
        <v>7.5694749897151422E-7</v>
      </c>
      <c r="S11">
        <v>0.24160513224295443</v>
      </c>
      <c r="T11">
        <v>8.6984560653555328E-7</v>
      </c>
      <c r="U11">
        <v>1.7396912130711066E-6</v>
      </c>
      <c r="V11">
        <v>0.23646415824596828</v>
      </c>
      <c r="W11">
        <v>1.2652354722348466E-6</v>
      </c>
      <c r="X11">
        <v>2.5304709444696931E-6</v>
      </c>
      <c r="Y11">
        <v>-9.1899504535353671E-8</v>
      </c>
      <c r="Z11">
        <v>1.3686477175409418E-7</v>
      </c>
      <c r="AA11">
        <v>2.7372954350818836E-7</v>
      </c>
      <c r="AB11" s="5">
        <v>0.51274350153707171</v>
      </c>
      <c r="AC11">
        <v>1.3987630927846587E-6</v>
      </c>
      <c r="AD11">
        <v>2.7975261855693174E-6</v>
      </c>
      <c r="AE11">
        <v>5</v>
      </c>
      <c r="AF11">
        <v>135</v>
      </c>
      <c r="AG11" s="5">
        <v>1.6810262799061758E-5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Information page</vt:lpstr>
      <vt:lpstr>JNdi comp</vt:lpstr>
      <vt:lpstr>JNdi norm</vt:lpstr>
      <vt:lpstr>Samples raw</vt:lpstr>
      <vt:lpstr>Samples norm</vt:lpstr>
      <vt:lpstr>Normed sample w. quad uncert</vt:lpstr>
      <vt:lpstr>USGS stds</vt:lpstr>
      <vt:lpstr>WR final</vt:lpstr>
      <vt:lpstr>GM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2023-02-12T04:17:48Z</dcterms:modified>
</cp:coreProperties>
</file>