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905"/>
  <workbookPr showInkAnnotation="0" autoCompressPictures="0"/>
  <bookViews>
    <workbookView xWindow="13940" yWindow="2780" windowWidth="25040" windowHeight="17820" tabRatio="500"/>
  </bookViews>
  <sheets>
    <sheet name="Blat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S24" i="1" l="1"/>
  <c r="R24" i="1"/>
  <c r="S23" i="1"/>
  <c r="R23" i="1"/>
  <c r="S22" i="1"/>
  <c r="R22" i="1"/>
  <c r="S20" i="1"/>
  <c r="R20" i="1"/>
  <c r="S19" i="1"/>
  <c r="R19" i="1"/>
  <c r="C18" i="1"/>
  <c r="D18" i="1"/>
  <c r="E18" i="1"/>
  <c r="F18" i="1"/>
  <c r="G18" i="1"/>
  <c r="H18" i="1"/>
  <c r="I18" i="1"/>
  <c r="J18" i="1"/>
  <c r="K18" i="1"/>
  <c r="L18" i="1"/>
  <c r="M18" i="1"/>
  <c r="N18" i="1"/>
  <c r="O18" i="1"/>
  <c r="P18" i="1"/>
  <c r="Q18" i="1"/>
  <c r="S18" i="1"/>
  <c r="S17" i="1"/>
  <c r="R17" i="1"/>
  <c r="S16" i="1"/>
  <c r="R16" i="1"/>
  <c r="S15" i="1"/>
  <c r="R15" i="1"/>
  <c r="S14" i="1"/>
  <c r="R14" i="1"/>
  <c r="S13" i="1"/>
  <c r="R13" i="1"/>
  <c r="S12" i="1"/>
  <c r="R12" i="1"/>
  <c r="S11" i="1"/>
  <c r="R11" i="1"/>
  <c r="S10" i="1"/>
  <c r="R10" i="1"/>
  <c r="S9" i="1"/>
  <c r="R9" i="1"/>
  <c r="C8" i="1"/>
  <c r="D8" i="1"/>
  <c r="E8" i="1"/>
  <c r="F8" i="1"/>
  <c r="G8" i="1"/>
  <c r="H8" i="1"/>
  <c r="I8" i="1"/>
  <c r="J8" i="1"/>
  <c r="K8" i="1"/>
  <c r="L8" i="1"/>
  <c r="M8" i="1"/>
  <c r="N8" i="1"/>
  <c r="O8" i="1"/>
  <c r="P8" i="1"/>
  <c r="Q8" i="1"/>
</calcChain>
</file>

<file path=xl/sharedStrings.xml><?xml version="1.0" encoding="utf-8"?>
<sst xmlns="http://schemas.openxmlformats.org/spreadsheetml/2006/main" count="25" uniqueCount="25">
  <si>
    <t>Electronic supplementary table to</t>
  </si>
  <si>
    <t>High-pressure melting in metapelites of a 2 Ga old subducted oceanic crust (Usagaran belt, Tanzania):</t>
  </si>
  <si>
    <t xml:space="preserve">implications from melt inclusions, fluid inclusions and thermodynamic modelling </t>
  </si>
  <si>
    <t>by P. Herms, P. Raase, C. Giehl, L.E. Aradi, T. Fußwinkel, A. Rohrbach and A. Möller</t>
  </si>
  <si>
    <r>
      <t xml:space="preserve">Table S4  </t>
    </r>
    <r>
      <rPr>
        <sz val="9"/>
        <rFont val="Times New Roman"/>
      </rPr>
      <t xml:space="preserve">Electron microprobe analyses of rehomogenized inclusions (wt.%) </t>
    </r>
  </si>
  <si>
    <t xml:space="preserve">   No. </t>
  </si>
  <si>
    <t>Mean</t>
  </si>
  <si>
    <r>
      <t>1</t>
    </r>
    <r>
      <rPr>
        <sz val="9"/>
        <color indexed="8"/>
        <rFont val="Symbol"/>
      </rPr>
      <t>s</t>
    </r>
    <r>
      <rPr>
        <sz val="9"/>
        <color indexed="8"/>
        <rFont val="Times New Roman"/>
      </rPr>
      <t xml:space="preserve"> error</t>
    </r>
  </si>
  <si>
    <r>
      <t>SiO</t>
    </r>
    <r>
      <rPr>
        <vertAlign val="subscript"/>
        <sz val="9"/>
        <color indexed="8"/>
        <rFont val="Times New Roman"/>
      </rPr>
      <t>2</t>
    </r>
    <r>
      <rPr>
        <sz val="9"/>
        <color indexed="8"/>
        <rFont val="Times New Roman"/>
      </rPr>
      <t xml:space="preserve">  </t>
    </r>
  </si>
  <si>
    <r>
      <t>TiO</t>
    </r>
    <r>
      <rPr>
        <vertAlign val="subscript"/>
        <sz val="9"/>
        <color indexed="8"/>
        <rFont val="Times New Roman"/>
      </rPr>
      <t>2</t>
    </r>
    <r>
      <rPr>
        <sz val="9"/>
        <color indexed="8"/>
        <rFont val="Times New Roman"/>
      </rPr>
      <t xml:space="preserve">  </t>
    </r>
  </si>
  <si>
    <r>
      <t>Al</t>
    </r>
    <r>
      <rPr>
        <vertAlign val="subscript"/>
        <sz val="9"/>
        <rFont val="Times New Roman"/>
      </rPr>
      <t>2</t>
    </r>
    <r>
      <rPr>
        <sz val="9"/>
        <rFont val="Times New Roman"/>
      </rPr>
      <t>O</t>
    </r>
    <r>
      <rPr>
        <vertAlign val="subscript"/>
        <sz val="9"/>
        <rFont val="Times New Roman"/>
      </rPr>
      <t>3</t>
    </r>
  </si>
  <si>
    <r>
      <t>FeO</t>
    </r>
    <r>
      <rPr>
        <vertAlign val="superscript"/>
        <sz val="9"/>
        <rFont val="Times New Roman"/>
      </rPr>
      <t>tot</t>
    </r>
  </si>
  <si>
    <t xml:space="preserve">MnO   </t>
  </si>
  <si>
    <t xml:space="preserve">MgO   </t>
  </si>
  <si>
    <t xml:space="preserve">CaO   </t>
  </si>
  <si>
    <r>
      <t>Na</t>
    </r>
    <r>
      <rPr>
        <vertAlign val="subscript"/>
        <sz val="9"/>
        <rFont val="Times New Roman"/>
      </rPr>
      <t>2</t>
    </r>
    <r>
      <rPr>
        <sz val="9"/>
        <rFont val="Times New Roman"/>
      </rPr>
      <t xml:space="preserve">O  </t>
    </r>
  </si>
  <si>
    <r>
      <t>K</t>
    </r>
    <r>
      <rPr>
        <vertAlign val="subscript"/>
        <sz val="9"/>
        <rFont val="Times New Roman"/>
      </rPr>
      <t>2</t>
    </r>
    <r>
      <rPr>
        <sz val="9"/>
        <rFont val="Times New Roman"/>
      </rPr>
      <t xml:space="preserve">O   </t>
    </r>
  </si>
  <si>
    <t xml:space="preserve">Total  </t>
  </si>
  <si>
    <t>AI</t>
  </si>
  <si>
    <t>ASI</t>
  </si>
  <si>
    <t>Calculated normative feldspar components (wt.%)</t>
  </si>
  <si>
    <t>Or</t>
  </si>
  <si>
    <t>Ab</t>
  </si>
  <si>
    <t>An</t>
  </si>
  <si>
    <r>
      <t>AI</t>
    </r>
    <r>
      <rPr>
        <sz val="9"/>
        <rFont val="Times New Roman"/>
      </rPr>
      <t xml:space="preserve"> </t>
    </r>
    <r>
      <rPr>
        <i/>
        <sz val="9"/>
        <rFont val="Times New Roman"/>
      </rPr>
      <t xml:space="preserve">(Alkalinity Index) </t>
    </r>
    <r>
      <rPr>
        <sz val="9"/>
        <rFont val="Times New Roman"/>
      </rPr>
      <t xml:space="preserve">= molar Al-(Na+K); </t>
    </r>
    <r>
      <rPr>
        <b/>
        <i/>
        <sz val="9"/>
        <rFont val="Times New Roman"/>
      </rPr>
      <t>ASI</t>
    </r>
    <r>
      <rPr>
        <b/>
        <sz val="9"/>
        <rFont val="Times New Roman"/>
      </rPr>
      <t xml:space="preserve"> </t>
    </r>
    <r>
      <rPr>
        <i/>
        <sz val="9"/>
        <rFont val="Times New Roman"/>
      </rPr>
      <t>(Alumina Saturation Index )</t>
    </r>
    <r>
      <rPr>
        <sz val="9"/>
        <rFont val="Times New Roman"/>
      </rPr>
      <t xml:space="preserve"> = molar Al/ (Ca+Na+K)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</si>
</sst>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2" x14ac:knownFonts="1">
    <font>
      <sz val="12"/>
      <color theme="1"/>
      <name val="Calibri"/>
      <family val="2"/>
      <scheme val="minor"/>
    </font>
    <font>
      <b/>
      <sz val="14"/>
      <color theme="1"/>
      <name val="Times New Roman"/>
    </font>
    <font>
      <sz val="9"/>
      <name val="Verdana"/>
    </font>
    <font>
      <b/>
      <sz val="9"/>
      <name val="Times New Roman"/>
    </font>
    <font>
      <sz val="9"/>
      <name val="Times New Roman"/>
    </font>
    <font>
      <sz val="9"/>
      <color indexed="8"/>
      <name val="Times New Roman"/>
    </font>
    <font>
      <sz val="9"/>
      <color indexed="8"/>
      <name val="Symbol"/>
    </font>
    <font>
      <vertAlign val="subscript"/>
      <sz val="9"/>
      <color indexed="8"/>
      <name val="Times New Roman"/>
    </font>
    <font>
      <vertAlign val="subscript"/>
      <sz val="9"/>
      <name val="Times New Roman"/>
    </font>
    <font>
      <vertAlign val="superscript"/>
      <sz val="9"/>
      <name val="Times New Roman"/>
    </font>
    <font>
      <b/>
      <i/>
      <sz val="9"/>
      <name val="Times New Roman"/>
    </font>
    <font>
      <i/>
      <sz val="9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2" fontId="5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5" fillId="0" borderId="2" xfId="0" applyFont="1" applyBorder="1"/>
    <xf numFmtId="2" fontId="5" fillId="0" borderId="2" xfId="0" applyNumberFormat="1" applyFont="1" applyBorder="1"/>
    <xf numFmtId="2" fontId="4" fillId="0" borderId="2" xfId="0" applyNumberFormat="1" applyFont="1" applyBorder="1"/>
    <xf numFmtId="164" fontId="4" fillId="0" borderId="0" xfId="0" applyNumberFormat="1" applyFont="1"/>
    <xf numFmtId="164" fontId="5" fillId="0" borderId="0" xfId="0" applyNumberFormat="1" applyFont="1"/>
    <xf numFmtId="0" fontId="5" fillId="0" borderId="3" xfId="0" applyFont="1" applyBorder="1"/>
    <xf numFmtId="2" fontId="4" fillId="0" borderId="3" xfId="0" applyNumberFormat="1" applyFont="1" applyBorder="1"/>
    <xf numFmtId="2" fontId="5" fillId="0" borderId="3" xfId="0" applyNumberFormat="1" applyFont="1" applyBorder="1"/>
    <xf numFmtId="0" fontId="4" fillId="0" borderId="0" xfId="0" applyFont="1" applyAlignment="1">
      <alignment horizontal="left"/>
    </xf>
    <xf numFmtId="165" fontId="4" fillId="0" borderId="0" xfId="0" applyNumberFormat="1" applyFont="1"/>
    <xf numFmtId="165" fontId="5" fillId="0" borderId="0" xfId="0" applyNumberFormat="1" applyFont="1"/>
    <xf numFmtId="0" fontId="4" fillId="0" borderId="1" xfId="0" applyFont="1" applyBorder="1" applyAlignment="1">
      <alignment horizontal="left"/>
    </xf>
    <xf numFmtId="165" fontId="4" fillId="0" borderId="1" xfId="0" applyNumberFormat="1" applyFont="1" applyBorder="1"/>
    <xf numFmtId="165" fontId="5" fillId="0" borderId="1" xfId="0" applyNumberFormat="1" applyFont="1" applyBorder="1"/>
    <xf numFmtId="0" fontId="10" fillId="0" borderId="0" xfId="0" applyFont="1"/>
  </cellXfs>
  <cellStyles count="1"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zoomScale="125" zoomScaleNormal="125" zoomScalePageLayoutView="125" workbookViewId="0">
      <selection activeCell="M29" sqref="M29"/>
    </sheetView>
  </sheetViews>
  <sheetFormatPr baseColWidth="10" defaultRowHeight="12" x14ac:dyDescent="0"/>
  <cols>
    <col min="1" max="17" width="5.1640625" style="2" customWidth="1"/>
    <col min="18" max="19" width="5.6640625" style="2" customWidth="1"/>
    <col min="20" max="16384" width="10.83203125" style="2"/>
  </cols>
  <sheetData>
    <row r="1" spans="1:19" ht="18" customHeight="1">
      <c r="A1" s="1" t="s">
        <v>0</v>
      </c>
    </row>
    <row r="2" spans="1:19" ht="18" customHeight="1">
      <c r="A2" s="1" t="s">
        <v>1</v>
      </c>
    </row>
    <row r="3" spans="1:19" ht="18" customHeight="1">
      <c r="A3" s="1" t="s">
        <v>2</v>
      </c>
    </row>
    <row r="4" spans="1:19" ht="18" customHeight="1">
      <c r="A4" s="3" t="s">
        <v>3</v>
      </c>
    </row>
    <row r="7" spans="1:19" ht="15" customHeight="1" thickBot="1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6"/>
    </row>
    <row r="8" spans="1:19" ht="15" customHeight="1" thickBot="1">
      <c r="A8" s="6" t="s">
        <v>5</v>
      </c>
      <c r="B8" s="7">
        <v>1</v>
      </c>
      <c r="C8" s="7">
        <f>B8+1</f>
        <v>2</v>
      </c>
      <c r="D8" s="7">
        <f t="shared" ref="D8:Q8" si="0">C8+1</f>
        <v>3</v>
      </c>
      <c r="E8" s="7">
        <f t="shared" si="0"/>
        <v>4</v>
      </c>
      <c r="F8" s="7">
        <f t="shared" si="0"/>
        <v>5</v>
      </c>
      <c r="G8" s="7">
        <f t="shared" si="0"/>
        <v>6</v>
      </c>
      <c r="H8" s="7">
        <f t="shared" si="0"/>
        <v>7</v>
      </c>
      <c r="I8" s="7">
        <f t="shared" si="0"/>
        <v>8</v>
      </c>
      <c r="J8" s="7">
        <f t="shared" si="0"/>
        <v>9</v>
      </c>
      <c r="K8" s="7">
        <f t="shared" si="0"/>
        <v>10</v>
      </c>
      <c r="L8" s="7">
        <f t="shared" si="0"/>
        <v>11</v>
      </c>
      <c r="M8" s="7">
        <f t="shared" si="0"/>
        <v>12</v>
      </c>
      <c r="N8" s="7">
        <f t="shared" si="0"/>
        <v>13</v>
      </c>
      <c r="O8" s="7">
        <f t="shared" si="0"/>
        <v>14</v>
      </c>
      <c r="P8" s="7">
        <f t="shared" si="0"/>
        <v>15</v>
      </c>
      <c r="Q8" s="7">
        <f t="shared" si="0"/>
        <v>16</v>
      </c>
      <c r="R8" s="7" t="s">
        <v>6</v>
      </c>
      <c r="S8" s="8" t="s">
        <v>7</v>
      </c>
    </row>
    <row r="9" spans="1:19" ht="15" customHeight="1">
      <c r="A9" s="9" t="s">
        <v>8</v>
      </c>
      <c r="B9" s="10">
        <v>66.64</v>
      </c>
      <c r="C9" s="10">
        <v>66.92</v>
      </c>
      <c r="D9" s="10">
        <v>67.010000000000005</v>
      </c>
      <c r="E9" s="10">
        <v>66.650000000000006</v>
      </c>
      <c r="F9" s="10">
        <v>66.37</v>
      </c>
      <c r="G9" s="10">
        <v>66.73</v>
      </c>
      <c r="H9" s="10">
        <v>67.25</v>
      </c>
      <c r="I9" s="10">
        <v>66.66</v>
      </c>
      <c r="J9" s="10">
        <v>67.680000000000007</v>
      </c>
      <c r="K9" s="10">
        <v>66.239999999999995</v>
      </c>
      <c r="L9" s="10">
        <v>65.959999999999994</v>
      </c>
      <c r="M9" s="10">
        <v>67.489999999999995</v>
      </c>
      <c r="N9" s="10">
        <v>65.17</v>
      </c>
      <c r="O9" s="10">
        <v>66.16</v>
      </c>
      <c r="P9" s="10">
        <v>66.849999999999994</v>
      </c>
      <c r="Q9" s="10">
        <v>64.84</v>
      </c>
      <c r="R9" s="10">
        <f>AVERAGE(B9:Q9)</f>
        <v>66.538750000000007</v>
      </c>
      <c r="S9" s="10">
        <f>STDEV(B9:Q9)</f>
        <v>0.75748597346749624</v>
      </c>
    </row>
    <row r="10" spans="1:19" ht="15" customHeight="1">
      <c r="A10" s="9" t="s">
        <v>9</v>
      </c>
      <c r="B10" s="10">
        <v>0.255</v>
      </c>
      <c r="C10" s="10">
        <v>0.44800000000000001</v>
      </c>
      <c r="D10" s="10">
        <v>0.42499999999999999</v>
      </c>
      <c r="E10" s="10">
        <v>0.20599999999999999</v>
      </c>
      <c r="F10" s="10">
        <v>0.33800000000000002</v>
      </c>
      <c r="G10" s="10">
        <v>0.31</v>
      </c>
      <c r="H10" s="10">
        <v>0.25</v>
      </c>
      <c r="I10" s="10">
        <v>0.22600000000000001</v>
      </c>
      <c r="J10" s="10">
        <v>0.29099999999999998</v>
      </c>
      <c r="K10" s="10">
        <v>0.42499999999999999</v>
      </c>
      <c r="L10" s="10">
        <v>0.40899999999999997</v>
      </c>
      <c r="M10" s="10">
        <v>0.312</v>
      </c>
      <c r="N10" s="10">
        <v>0.312</v>
      </c>
      <c r="O10" s="10">
        <v>0.33800000000000002</v>
      </c>
      <c r="P10" s="10">
        <v>0.30299999999999999</v>
      </c>
      <c r="Q10" s="10">
        <v>0.30199999999999999</v>
      </c>
      <c r="R10" s="10">
        <f t="shared" ref="R10:R17" si="1">AVERAGE(B10:Q10)</f>
        <v>0.32187499999999997</v>
      </c>
      <c r="S10" s="10">
        <f t="shared" ref="S10:S18" si="2">STDEV(B10:Q10)</f>
        <v>7.2840350539153123E-2</v>
      </c>
    </row>
    <row r="11" spans="1:19" ht="15" customHeight="1">
      <c r="A11" s="11" t="s">
        <v>10</v>
      </c>
      <c r="B11" s="10">
        <v>14.66</v>
      </c>
      <c r="C11" s="10">
        <v>14.81</v>
      </c>
      <c r="D11" s="10">
        <v>14.8</v>
      </c>
      <c r="E11" s="10">
        <v>14.73</v>
      </c>
      <c r="F11" s="10">
        <v>14.51</v>
      </c>
      <c r="G11" s="10">
        <v>14.8</v>
      </c>
      <c r="H11" s="10">
        <v>15.02</v>
      </c>
      <c r="I11" s="10">
        <v>14.74</v>
      </c>
      <c r="J11" s="10">
        <v>13.88</v>
      </c>
      <c r="K11" s="10">
        <v>13.76</v>
      </c>
      <c r="L11" s="10">
        <v>15.16</v>
      </c>
      <c r="M11" s="10">
        <v>14.91</v>
      </c>
      <c r="N11" s="10">
        <v>15.52</v>
      </c>
      <c r="O11" s="10">
        <v>15.44</v>
      </c>
      <c r="P11" s="10">
        <v>15.7</v>
      </c>
      <c r="Q11" s="10">
        <v>15.7</v>
      </c>
      <c r="R11" s="10">
        <f t="shared" si="1"/>
        <v>14.883749999999997</v>
      </c>
      <c r="S11" s="10">
        <f t="shared" si="2"/>
        <v>0.55774396754544375</v>
      </c>
    </row>
    <row r="12" spans="1:19" ht="15" customHeight="1">
      <c r="A12" s="11" t="s">
        <v>11</v>
      </c>
      <c r="B12" s="10">
        <v>1.24</v>
      </c>
      <c r="C12" s="10">
        <v>1.177</v>
      </c>
      <c r="D12" s="10">
        <v>1.264</v>
      </c>
      <c r="E12" s="10">
        <v>1.2629999999999999</v>
      </c>
      <c r="F12" s="10">
        <v>1.2649999999999999</v>
      </c>
      <c r="G12" s="10">
        <v>1.35</v>
      </c>
      <c r="H12" s="10">
        <v>1.4</v>
      </c>
      <c r="I12" s="10">
        <v>1.4</v>
      </c>
      <c r="J12" s="10">
        <v>1.66</v>
      </c>
      <c r="K12" s="10">
        <v>1.96</v>
      </c>
      <c r="L12" s="10">
        <v>2.25</v>
      </c>
      <c r="M12" s="10">
        <v>1.2410000000000001</v>
      </c>
      <c r="N12" s="10">
        <v>2.79</v>
      </c>
      <c r="O12" s="10">
        <v>1.62</v>
      </c>
      <c r="P12" s="10">
        <v>1.49</v>
      </c>
      <c r="Q12" s="10">
        <v>1.96</v>
      </c>
      <c r="R12" s="10">
        <f t="shared" si="1"/>
        <v>1.5831249999999999</v>
      </c>
      <c r="S12" s="10">
        <f t="shared" si="2"/>
        <v>0.44929157199603359</v>
      </c>
    </row>
    <row r="13" spans="1:19" ht="15" customHeight="1">
      <c r="A13" s="9" t="s">
        <v>12</v>
      </c>
      <c r="B13" s="10">
        <v>3.1E-2</v>
      </c>
      <c r="C13" s="10">
        <v>0.03</v>
      </c>
      <c r="D13" s="10">
        <v>3.1E-2</v>
      </c>
      <c r="E13" s="10">
        <v>0.01</v>
      </c>
      <c r="F13" s="10">
        <v>0</v>
      </c>
      <c r="G13" s="10">
        <v>7.2999999999999995E-2</v>
      </c>
      <c r="H13" s="10">
        <v>5.5E-2</v>
      </c>
      <c r="I13" s="10">
        <v>0</v>
      </c>
      <c r="J13" s="10">
        <v>1.4E-2</v>
      </c>
      <c r="K13" s="10">
        <v>2.3E-2</v>
      </c>
      <c r="L13" s="10">
        <v>5.3999999999999999E-2</v>
      </c>
      <c r="M13" s="10">
        <v>0.107</v>
      </c>
      <c r="N13" s="10">
        <v>0.05</v>
      </c>
      <c r="O13" s="10">
        <v>7.8E-2</v>
      </c>
      <c r="P13" s="10">
        <v>8.9999999999999993E-3</v>
      </c>
      <c r="Q13" s="10">
        <v>3.6999999999999998E-2</v>
      </c>
      <c r="R13" s="10">
        <f t="shared" si="1"/>
        <v>3.7624999999999999E-2</v>
      </c>
      <c r="S13" s="10">
        <f t="shared" si="2"/>
        <v>3.0276228298782532E-2</v>
      </c>
    </row>
    <row r="14" spans="1:19" ht="15" customHeight="1">
      <c r="A14" s="9" t="s">
        <v>13</v>
      </c>
      <c r="B14" s="10">
        <v>0.25700000000000001</v>
      </c>
      <c r="C14" s="10">
        <v>0.22600000000000001</v>
      </c>
      <c r="D14" s="10">
        <v>0.21299999999999999</v>
      </c>
      <c r="E14" s="10">
        <v>0.22800000000000001</v>
      </c>
      <c r="F14" s="10">
        <v>0.192</v>
      </c>
      <c r="G14" s="10">
        <v>0.17799999999999999</v>
      </c>
      <c r="H14" s="10">
        <v>0.214</v>
      </c>
      <c r="I14" s="10">
        <v>0.21</v>
      </c>
      <c r="J14" s="10">
        <v>0.19800000000000001</v>
      </c>
      <c r="K14" s="10">
        <v>0.34100000000000003</v>
      </c>
      <c r="L14" s="10">
        <v>0.48699999999999999</v>
      </c>
      <c r="M14" s="10">
        <v>0.21099999999999999</v>
      </c>
      <c r="N14" s="10">
        <v>0.71699999999999997</v>
      </c>
      <c r="O14" s="10">
        <v>0.36699999999999999</v>
      </c>
      <c r="P14" s="10">
        <v>0.19400000000000001</v>
      </c>
      <c r="Q14" s="10">
        <v>0.44500000000000001</v>
      </c>
      <c r="R14" s="10">
        <f t="shared" si="1"/>
        <v>0.292375</v>
      </c>
      <c r="S14" s="10">
        <f t="shared" si="2"/>
        <v>0.14760436985401218</v>
      </c>
    </row>
    <row r="15" spans="1:19" ht="15" customHeight="1">
      <c r="A15" s="9" t="s">
        <v>14</v>
      </c>
      <c r="B15" s="10">
        <v>0.68700000000000006</v>
      </c>
      <c r="C15" s="10">
        <v>0.66900000000000004</v>
      </c>
      <c r="D15" s="10">
        <v>0.67400000000000004</v>
      </c>
      <c r="E15" s="10">
        <v>0.64100000000000001</v>
      </c>
      <c r="F15" s="10">
        <v>1.1379999999999999</v>
      </c>
      <c r="G15" s="10">
        <v>1.1990000000000001</v>
      </c>
      <c r="H15" s="10">
        <v>1.21</v>
      </c>
      <c r="I15" s="10">
        <v>1.161</v>
      </c>
      <c r="J15" s="10">
        <v>0.69699999999999995</v>
      </c>
      <c r="K15" s="10">
        <v>0.73199999999999998</v>
      </c>
      <c r="L15" s="10">
        <v>0.96899999999999997</v>
      </c>
      <c r="M15" s="10">
        <v>0.76100000000000001</v>
      </c>
      <c r="N15" s="10">
        <v>1.2150000000000001</v>
      </c>
      <c r="O15" s="10">
        <v>0.97699999999999998</v>
      </c>
      <c r="P15" s="10">
        <v>0.92400000000000004</v>
      </c>
      <c r="Q15" s="10">
        <v>1.0620000000000001</v>
      </c>
      <c r="R15" s="10">
        <f t="shared" si="1"/>
        <v>0.91974999999999973</v>
      </c>
      <c r="S15" s="10">
        <f t="shared" si="2"/>
        <v>0.22306964532779286</v>
      </c>
    </row>
    <row r="16" spans="1:19" ht="15" customHeight="1">
      <c r="A16" s="12" t="s">
        <v>15</v>
      </c>
      <c r="B16" s="10">
        <v>2.78</v>
      </c>
      <c r="C16" s="10">
        <v>2.74</v>
      </c>
      <c r="D16" s="10">
        <v>2.78</v>
      </c>
      <c r="E16" s="10">
        <v>2.7</v>
      </c>
      <c r="F16" s="10">
        <v>2.4300000000000002</v>
      </c>
      <c r="G16" s="10">
        <v>2.25</v>
      </c>
      <c r="H16" s="10">
        <v>1.41</v>
      </c>
      <c r="I16" s="10">
        <v>1.53</v>
      </c>
      <c r="J16" s="10">
        <v>1.36</v>
      </c>
      <c r="K16" s="10">
        <v>1.208</v>
      </c>
      <c r="L16" s="10">
        <v>2.4</v>
      </c>
      <c r="M16" s="10">
        <v>1.96</v>
      </c>
      <c r="N16" s="10">
        <v>1.5</v>
      </c>
      <c r="O16" s="10">
        <v>2</v>
      </c>
      <c r="P16" s="10">
        <v>1.94</v>
      </c>
      <c r="Q16" s="10">
        <v>2</v>
      </c>
      <c r="R16" s="10">
        <f t="shared" si="1"/>
        <v>2.06175</v>
      </c>
      <c r="S16" s="10">
        <f t="shared" si="2"/>
        <v>0.5453961862719614</v>
      </c>
    </row>
    <row r="17" spans="1:19" ht="15" customHeight="1">
      <c r="A17" s="12" t="s">
        <v>16</v>
      </c>
      <c r="B17" s="10">
        <v>6.61</v>
      </c>
      <c r="C17" s="10">
        <v>6.48</v>
      </c>
      <c r="D17" s="10">
        <v>6.49</v>
      </c>
      <c r="E17" s="10">
        <v>6.56</v>
      </c>
      <c r="F17" s="10">
        <v>5.95</v>
      </c>
      <c r="G17" s="10">
        <v>5.9</v>
      </c>
      <c r="H17" s="10">
        <v>5.25</v>
      </c>
      <c r="I17" s="10">
        <v>5.7</v>
      </c>
      <c r="J17" s="10">
        <v>6.93</v>
      </c>
      <c r="K17" s="10">
        <v>6.71</v>
      </c>
      <c r="L17" s="10">
        <v>6.06</v>
      </c>
      <c r="M17" s="10">
        <v>6.21</v>
      </c>
      <c r="N17" s="10">
        <v>5.6</v>
      </c>
      <c r="O17" s="10">
        <v>6.25</v>
      </c>
      <c r="P17" s="10">
        <v>6.5</v>
      </c>
      <c r="Q17" s="10">
        <v>6.21</v>
      </c>
      <c r="R17" s="10">
        <f t="shared" si="1"/>
        <v>6.2131249999999989</v>
      </c>
      <c r="S17" s="10">
        <f t="shared" si="2"/>
        <v>0.44927673357668252</v>
      </c>
    </row>
    <row r="18" spans="1:19" ht="15" customHeight="1">
      <c r="A18" s="13" t="s">
        <v>17</v>
      </c>
      <c r="B18" s="14">
        <v>93.16</v>
      </c>
      <c r="C18" s="14">
        <f t="shared" ref="C18:K18" si="3">SUM(C9:C17)</f>
        <v>93.5</v>
      </c>
      <c r="D18" s="14">
        <f t="shared" si="3"/>
        <v>93.686999999999998</v>
      </c>
      <c r="E18" s="14">
        <f t="shared" si="3"/>
        <v>92.988000000000028</v>
      </c>
      <c r="F18" s="14">
        <f t="shared" si="3"/>
        <v>92.193000000000012</v>
      </c>
      <c r="G18" s="14">
        <f t="shared" si="3"/>
        <v>92.789999999999992</v>
      </c>
      <c r="H18" s="14">
        <f t="shared" si="3"/>
        <v>92.058999999999997</v>
      </c>
      <c r="I18" s="14">
        <f t="shared" si="3"/>
        <v>91.626999999999995</v>
      </c>
      <c r="J18" s="14">
        <f t="shared" si="3"/>
        <v>92.70999999999998</v>
      </c>
      <c r="K18" s="14">
        <f t="shared" si="3"/>
        <v>91.398999999999972</v>
      </c>
      <c r="L18" s="14">
        <f>SUM(L9:L17)</f>
        <v>93.748999999999995</v>
      </c>
      <c r="M18" s="14">
        <f t="shared" ref="M18:Q18" si="4">SUM(M9:M17)</f>
        <v>93.20199999999997</v>
      </c>
      <c r="N18" s="14">
        <f t="shared" si="4"/>
        <v>92.873999999999995</v>
      </c>
      <c r="O18" s="14">
        <f t="shared" si="4"/>
        <v>93.23</v>
      </c>
      <c r="P18" s="14">
        <f t="shared" si="4"/>
        <v>93.91</v>
      </c>
      <c r="Q18" s="14">
        <f t="shared" si="4"/>
        <v>92.555999999999997</v>
      </c>
      <c r="R18" s="15">
        <v>92.852125000000015</v>
      </c>
      <c r="S18" s="14">
        <f t="shared" si="2"/>
        <v>0.73968091093389976</v>
      </c>
    </row>
    <row r="19" spans="1:19" ht="15" customHeight="1">
      <c r="A19" s="9" t="s">
        <v>18</v>
      </c>
      <c r="B19" s="16">
        <v>2.8758962120225919E-2</v>
      </c>
      <c r="C19" s="16">
        <v>3.2255482509551937E-2</v>
      </c>
      <c r="D19" s="16">
        <v>3.1405872818497861E-2</v>
      </c>
      <c r="E19" s="16">
        <v>3.1267023961741795E-2</v>
      </c>
      <c r="F19" s="16">
        <v>3.9941004832823708E-2</v>
      </c>
      <c r="G19" s="16">
        <v>4.6220199902161752E-2</v>
      </c>
      <c r="H19" s="16">
        <v>6.8830824305561533E-2</v>
      </c>
      <c r="I19" s="16">
        <v>5.9371644345883094E-2</v>
      </c>
      <c r="J19" s="16">
        <v>4.0623074292745781E-2</v>
      </c>
      <c r="K19" s="16">
        <v>4.4233971767642988E-2</v>
      </c>
      <c r="L19" s="16">
        <v>4.5632327665587523E-2</v>
      </c>
      <c r="M19" s="16">
        <v>4.8687294122643103E-2</v>
      </c>
      <c r="N19" s="16">
        <v>6.8567180883518264E-2</v>
      </c>
      <c r="O19" s="16">
        <v>5.2815356842543751E-2</v>
      </c>
      <c r="P19" s="16">
        <v>5.3679584249241928E-2</v>
      </c>
      <c r="Q19" s="16">
        <v>5.5789959570799366E-2</v>
      </c>
      <c r="R19" s="17">
        <f>AVERAGE(B19:Q19)</f>
        <v>4.6754985261948143E-2</v>
      </c>
      <c r="S19" s="17">
        <f>STDEV(B19:Q19)</f>
        <v>1.2632852778427264E-2</v>
      </c>
    </row>
    <row r="20" spans="1:19" ht="15" customHeight="1">
      <c r="A20" s="9" t="s">
        <v>19</v>
      </c>
      <c r="B20" s="12">
        <v>1.1297104800148605</v>
      </c>
      <c r="C20" s="12">
        <v>1.1627048972272218</v>
      </c>
      <c r="D20" s="12">
        <v>1.1541528775988652</v>
      </c>
      <c r="E20" s="12">
        <v>1.1591656506384465</v>
      </c>
      <c r="F20" s="12">
        <v>1.1601845616028466</v>
      </c>
      <c r="G20" s="12">
        <v>1.2064590372859749</v>
      </c>
      <c r="H20" s="12">
        <v>1.4722751292996297</v>
      </c>
      <c r="I20" s="12">
        <v>1.3651589950643064</v>
      </c>
      <c r="J20" s="12">
        <v>1.2612129598516104</v>
      </c>
      <c r="K20" s="12">
        <v>1.3004758179616451</v>
      </c>
      <c r="L20" s="12">
        <v>1.2356276730324813</v>
      </c>
      <c r="M20" s="12">
        <v>1.3160446118210058</v>
      </c>
      <c r="N20" s="12">
        <v>1.445351863209462</v>
      </c>
      <c r="O20" s="12">
        <v>1.3050214635851651</v>
      </c>
      <c r="P20" s="12">
        <v>1.3185805717188412</v>
      </c>
      <c r="Q20" s="12">
        <v>1.3146356544102988</v>
      </c>
      <c r="R20" s="10">
        <f>AVERAGE(B20:Q20)</f>
        <v>1.2691726402701664</v>
      </c>
      <c r="S20" s="10">
        <f>STDEV(B20:Q20)</f>
        <v>0.10443158357997197</v>
      </c>
    </row>
    <row r="21" spans="1:19" ht="15" customHeight="1">
      <c r="A21" s="18" t="s">
        <v>20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20"/>
      <c r="S21" s="20"/>
    </row>
    <row r="22" spans="1:19" ht="15" customHeight="1">
      <c r="A22" s="21" t="s">
        <v>21</v>
      </c>
      <c r="B22" s="22">
        <v>59.189349808206956</v>
      </c>
      <c r="C22" s="22">
        <v>59.096262307115133</v>
      </c>
      <c r="D22" s="22">
        <v>58.804151573567886</v>
      </c>
      <c r="E22" s="22">
        <v>59.830125862197136</v>
      </c>
      <c r="F22" s="22">
        <v>57.294183754364795</v>
      </c>
      <c r="G22" s="22">
        <v>58.251696526596611</v>
      </c>
      <c r="H22" s="22">
        <v>63.368559352948125</v>
      </c>
      <c r="I22" s="22">
        <v>64.293728017761993</v>
      </c>
      <c r="J22" s="22">
        <v>73.23576182955324</v>
      </c>
      <c r="K22" s="22">
        <v>74.108280629473782</v>
      </c>
      <c r="L22" s="22">
        <v>58.776975366597249</v>
      </c>
      <c r="M22" s="22">
        <v>64.315781537039769</v>
      </c>
      <c r="N22" s="22">
        <v>63.869065637536771</v>
      </c>
      <c r="O22" s="22">
        <v>62.914607842327385</v>
      </c>
      <c r="P22" s="22">
        <v>64.652888567380401</v>
      </c>
      <c r="Q22" s="22">
        <v>62.315237521835321</v>
      </c>
      <c r="R22" s="23">
        <f>AVERAGE(B22:Q22)</f>
        <v>62.769791008406422</v>
      </c>
      <c r="S22" s="23">
        <f>STDEV(B22:Q22)</f>
        <v>4.9340400429865205</v>
      </c>
    </row>
    <row r="23" spans="1:19" ht="15" customHeight="1">
      <c r="A23" s="21" t="s">
        <v>22</v>
      </c>
      <c r="B23" s="22">
        <v>35.64607452087877</v>
      </c>
      <c r="C23" s="22">
        <v>35.781651011657246</v>
      </c>
      <c r="D23" s="22">
        <v>36.068899557191415</v>
      </c>
      <c r="E23" s="22">
        <v>35.26181366847316</v>
      </c>
      <c r="F23" s="22">
        <v>33.506159336750926</v>
      </c>
      <c r="G23" s="22">
        <v>31.810016159816424</v>
      </c>
      <c r="H23" s="22">
        <v>24.370163787774459</v>
      </c>
      <c r="I23" s="22">
        <v>24.712119123656755</v>
      </c>
      <c r="J23" s="22">
        <v>20.580393882642444</v>
      </c>
      <c r="K23" s="22">
        <v>19.104512343444764</v>
      </c>
      <c r="L23" s="22">
        <v>33.332712482403522</v>
      </c>
      <c r="M23" s="22">
        <v>29.067442865715478</v>
      </c>
      <c r="N23" s="22">
        <v>24.497321382074812</v>
      </c>
      <c r="O23" s="22">
        <v>28.82878087934662</v>
      </c>
      <c r="P23" s="22">
        <v>27.631286843788555</v>
      </c>
      <c r="Q23" s="22">
        <v>28.738060529058316</v>
      </c>
      <c r="R23" s="23">
        <f>AVERAGE(B23:Q23)</f>
        <v>29.308588023417098</v>
      </c>
      <c r="S23" s="23">
        <f>STDEV(B23:Q23)</f>
        <v>5.5116416166048836</v>
      </c>
    </row>
    <row r="24" spans="1:19" ht="15" customHeight="1" thickBot="1">
      <c r="A24" s="24" t="s">
        <v>23</v>
      </c>
      <c r="B24" s="25">
        <v>5.1645756709142825</v>
      </c>
      <c r="C24" s="25">
        <v>5.1220866812276338</v>
      </c>
      <c r="D24" s="25">
        <v>5.1269488692407004</v>
      </c>
      <c r="E24" s="25">
        <v>4.9080604693297119</v>
      </c>
      <c r="F24" s="25">
        <v>9.1996569088842843</v>
      </c>
      <c r="G24" s="25">
        <v>9.9382873135869616</v>
      </c>
      <c r="H24" s="25">
        <v>12.261276859277414</v>
      </c>
      <c r="I24" s="25">
        <v>10.994152858581257</v>
      </c>
      <c r="J24" s="25">
        <v>6.1838442878043187</v>
      </c>
      <c r="K24" s="25">
        <v>6.7872070270814557</v>
      </c>
      <c r="L24" s="25">
        <v>7.8903121509992236</v>
      </c>
      <c r="M24" s="25">
        <v>6.6167755972447573</v>
      </c>
      <c r="N24" s="25">
        <v>11.633612980388422</v>
      </c>
      <c r="O24" s="25">
        <v>8.2566112783260017</v>
      </c>
      <c r="P24" s="25">
        <v>7.7158245888310546</v>
      </c>
      <c r="Q24" s="25">
        <v>8.9467019491063553</v>
      </c>
      <c r="R24" s="26">
        <f>AVERAGE(B24:Q24)</f>
        <v>7.9216209681764891</v>
      </c>
      <c r="S24" s="26">
        <f>STDEV(B24:Q24)</f>
        <v>2.4124458590044684</v>
      </c>
    </row>
    <row r="25" spans="1:19" ht="15" customHeight="1">
      <c r="A25" s="27" t="s">
        <v>24</v>
      </c>
    </row>
    <row r="26" spans="1:19" ht="15" customHeight="1">
      <c r="A26" s="11"/>
    </row>
    <row r="27" spans="1:19" ht="15" customHeight="1"/>
    <row r="28" spans="1:19" ht="15" customHeight="1"/>
    <row r="29" spans="1:19" ht="15" customHeight="1">
      <c r="R29" s="12"/>
    </row>
    <row r="30" spans="1:19" ht="15" customHeight="1"/>
    <row r="31" spans="1:19" ht="15" customHeight="1">
      <c r="B31"/>
    </row>
    <row r="32" spans="1:19" ht="15" customHeight="1">
      <c r="B32"/>
    </row>
    <row r="33" spans="2:2" ht="15">
      <c r="B33"/>
    </row>
    <row r="34" spans="2:2" ht="15">
      <c r="B34"/>
    </row>
    <row r="35" spans="2:2" ht="15">
      <c r="B35"/>
    </row>
    <row r="36" spans="2:2" ht="15">
      <c r="B36"/>
    </row>
    <row r="37" spans="2:2" ht="15">
      <c r="B37"/>
    </row>
    <row r="38" spans="2:2" ht="15">
      <c r="B38"/>
    </row>
    <row r="39" spans="2:2" ht="15">
      <c r="B39"/>
    </row>
    <row r="40" spans="2:2" ht="15">
      <c r="B40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Blatt1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 Herms</dc:creator>
  <cp:lastModifiedBy>Petra Herms</cp:lastModifiedBy>
  <dcterms:created xsi:type="dcterms:W3CDTF">2023-08-22T10:52:28Z</dcterms:created>
  <dcterms:modified xsi:type="dcterms:W3CDTF">2023-08-22T10:55:40Z</dcterms:modified>
</cp:coreProperties>
</file>