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erpaologiacomoni/Desktop/Lithos Etna Rev4/"/>
    </mc:Choice>
  </mc:AlternateContent>
  <xr:revisionPtr revIDLastSave="0" documentId="13_ncr:1_{21192731-ED1A-1E42-BCC3-805744355364}" xr6:coauthVersionLast="47" xr6:coauthVersionMax="47" xr10:uidLastSave="{00000000-0000-0000-0000-000000000000}"/>
  <bookViews>
    <workbookView xWindow="-29980" yWindow="-620" windowWidth="27640" windowHeight="16540" xr2:uid="{E3A3EE62-9942-3948-9D01-42ED69987527}"/>
  </bookViews>
  <sheets>
    <sheet name="Table1 Supplementary" sheetId="1" r:id="rId1"/>
  </sheets>
  <externalReferences>
    <externalReference r:id="rId2"/>
    <externalReference r:id="rId3"/>
  </externalReferences>
  <definedNames>
    <definedName name="Cenozoic_Sardinia">#REF!</definedName>
    <definedName name="gauss">[1]PlotDat32!$C$1:$D$340</definedName>
    <definedName name="Italian_PlioQuaternary">#REF!</definedName>
    <definedName name="Plio_Quaternary_circum_Mediterranean">'[2]Orogenic Plio-Quaternary'!$A$4:$DN$896</definedName>
    <definedName name="PlioQuaternario_Italia">#REF!</definedName>
    <definedName name="_xlnm.Print_Area" localSheetId="0">'Table1 Supplementary'!$A$1:$BT$31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U27" i="1" l="1"/>
  <c r="AU26" i="1"/>
  <c r="AU25" i="1"/>
  <c r="AT25" i="1"/>
  <c r="AU24" i="1"/>
  <c r="AU23" i="1"/>
  <c r="AU22" i="1"/>
  <c r="AU21" i="1"/>
  <c r="AU20" i="1"/>
  <c r="AU19" i="1"/>
  <c r="AU18" i="1"/>
  <c r="AU15" i="1"/>
  <c r="AW15" i="1"/>
  <c r="AW18" i="1"/>
  <c r="AW19" i="1"/>
  <c r="AW20" i="1"/>
  <c r="AW21" i="1"/>
  <c r="AW22" i="1"/>
  <c r="AW23" i="1"/>
  <c r="AW24" i="1"/>
  <c r="AW25" i="1"/>
  <c r="AW26" i="1"/>
  <c r="AW27" i="1"/>
  <c r="BT27" i="1"/>
  <c r="BS27" i="1"/>
  <c r="BR27" i="1"/>
  <c r="BQ27" i="1"/>
  <c r="BP27" i="1"/>
  <c r="BO27" i="1"/>
  <c r="BN27" i="1"/>
  <c r="BM27" i="1"/>
  <c r="BL27" i="1"/>
  <c r="BK27" i="1"/>
  <c r="BJ27" i="1"/>
  <c r="BI27" i="1"/>
  <c r="BH27" i="1"/>
  <c r="BG27" i="1"/>
  <c r="BF27" i="1"/>
  <c r="BE27" i="1"/>
  <c r="BD27" i="1"/>
  <c r="BC27" i="1"/>
  <c r="BB27" i="1"/>
  <c r="BA27" i="1"/>
  <c r="AZ27" i="1"/>
  <c r="AY27" i="1"/>
  <c r="AX27" i="1"/>
  <c r="AV27" i="1"/>
  <c r="AT27" i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B27" i="1"/>
  <c r="BT26" i="1"/>
  <c r="BS26" i="1"/>
  <c r="BR26" i="1"/>
  <c r="BQ26" i="1"/>
  <c r="BP26" i="1"/>
  <c r="BO26" i="1"/>
  <c r="BN26" i="1"/>
  <c r="BM26" i="1"/>
  <c r="BL26" i="1"/>
  <c r="BK26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V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26" i="1"/>
  <c r="BT25" i="1"/>
  <c r="BS25" i="1"/>
  <c r="BR25" i="1"/>
  <c r="BQ25" i="1"/>
  <c r="BP25" i="1"/>
  <c r="BO25" i="1"/>
  <c r="BN25" i="1"/>
  <c r="BM25" i="1"/>
  <c r="BL25" i="1"/>
  <c r="BK25" i="1"/>
  <c r="BJ25" i="1"/>
  <c r="BI25" i="1"/>
  <c r="BH25" i="1"/>
  <c r="BG25" i="1"/>
  <c r="BF25" i="1"/>
  <c r="BE25" i="1"/>
  <c r="BD25" i="1"/>
  <c r="BC25" i="1"/>
  <c r="BB25" i="1"/>
  <c r="BA25" i="1"/>
  <c r="AZ25" i="1"/>
  <c r="AY25" i="1"/>
  <c r="AX25" i="1"/>
  <c r="AV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BT24" i="1"/>
  <c r="BS24" i="1"/>
  <c r="BR24" i="1"/>
  <c r="BQ24" i="1"/>
  <c r="BP24" i="1"/>
  <c r="BO24" i="1"/>
  <c r="BN24" i="1"/>
  <c r="BM24" i="1"/>
  <c r="BL24" i="1"/>
  <c r="BK24" i="1"/>
  <c r="BJ24" i="1"/>
  <c r="BI24" i="1"/>
  <c r="BH24" i="1"/>
  <c r="BG24" i="1"/>
  <c r="BF24" i="1"/>
  <c r="BE24" i="1"/>
  <c r="BD24" i="1"/>
  <c r="BC24" i="1"/>
  <c r="BB24" i="1"/>
  <c r="BA24" i="1"/>
  <c r="AZ24" i="1"/>
  <c r="AY24" i="1"/>
  <c r="AX24" i="1"/>
  <c r="AV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B24" i="1"/>
  <c r="BT23" i="1"/>
  <c r="BS23" i="1"/>
  <c r="BR23" i="1"/>
  <c r="BQ23" i="1"/>
  <c r="BP23" i="1"/>
  <c r="BO23" i="1"/>
  <c r="BN23" i="1"/>
  <c r="BM23" i="1"/>
  <c r="BL23" i="1"/>
  <c r="BK23" i="1"/>
  <c r="BJ23" i="1"/>
  <c r="BI23" i="1"/>
  <c r="BH23" i="1"/>
  <c r="BG23" i="1"/>
  <c r="BF23" i="1"/>
  <c r="BE23" i="1"/>
  <c r="BD23" i="1"/>
  <c r="BC23" i="1"/>
  <c r="BB23" i="1"/>
  <c r="BA23" i="1"/>
  <c r="AZ23" i="1"/>
  <c r="AY23" i="1"/>
  <c r="AX23" i="1"/>
  <c r="AV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B23" i="1"/>
  <c r="BT22" i="1"/>
  <c r="BS22" i="1"/>
  <c r="BR22" i="1"/>
  <c r="BQ22" i="1"/>
  <c r="BP22" i="1"/>
  <c r="BO22" i="1"/>
  <c r="BN22" i="1"/>
  <c r="BM22" i="1"/>
  <c r="BL22" i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V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  <c r="BT21" i="1"/>
  <c r="BS21" i="1"/>
  <c r="BR21" i="1"/>
  <c r="BQ21" i="1"/>
  <c r="BP21" i="1"/>
  <c r="BO21" i="1"/>
  <c r="BN21" i="1"/>
  <c r="BM21" i="1"/>
  <c r="BL21" i="1"/>
  <c r="BK21" i="1"/>
  <c r="BJ21" i="1"/>
  <c r="BI21" i="1"/>
  <c r="BH21" i="1"/>
  <c r="BG21" i="1"/>
  <c r="BF21" i="1"/>
  <c r="BE21" i="1"/>
  <c r="BD21" i="1"/>
  <c r="BC21" i="1"/>
  <c r="BB21" i="1"/>
  <c r="BA21" i="1"/>
  <c r="AZ21" i="1"/>
  <c r="AY21" i="1"/>
  <c r="AX21" i="1"/>
  <c r="AV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BT20" i="1"/>
  <c r="BS20" i="1"/>
  <c r="BR20" i="1"/>
  <c r="BQ20" i="1"/>
  <c r="BP20" i="1"/>
  <c r="BO20" i="1"/>
  <c r="BN20" i="1"/>
  <c r="BM20" i="1"/>
  <c r="BL20" i="1"/>
  <c r="BK20" i="1"/>
  <c r="BJ20" i="1"/>
  <c r="BI20" i="1"/>
  <c r="BH20" i="1"/>
  <c r="BG20" i="1"/>
  <c r="BF20" i="1"/>
  <c r="BE20" i="1"/>
  <c r="BD20" i="1"/>
  <c r="BC20" i="1"/>
  <c r="BB20" i="1"/>
  <c r="BA20" i="1"/>
  <c r="AZ20" i="1"/>
  <c r="AY20" i="1"/>
  <c r="AX20" i="1"/>
  <c r="AV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BT19" i="1"/>
  <c r="BS19" i="1"/>
  <c r="BR19" i="1"/>
  <c r="BQ19" i="1"/>
  <c r="BP19" i="1"/>
  <c r="BO19" i="1"/>
  <c r="BN19" i="1"/>
  <c r="BM19" i="1"/>
  <c r="BL19" i="1"/>
  <c r="BK19" i="1"/>
  <c r="BJ19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AV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BT18" i="1"/>
  <c r="BS18" i="1"/>
  <c r="BR18" i="1"/>
  <c r="BQ18" i="1"/>
  <c r="BP18" i="1"/>
  <c r="BO18" i="1"/>
  <c r="BN18" i="1"/>
  <c r="BM18" i="1"/>
  <c r="BM28" i="1" s="1"/>
  <c r="BL18" i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V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Z28" i="1" s="1"/>
  <c r="Y18" i="1"/>
  <c r="X18" i="1"/>
  <c r="W18" i="1"/>
  <c r="V18" i="1"/>
  <c r="U18" i="1"/>
  <c r="T18" i="1"/>
  <c r="S18" i="1"/>
  <c r="R18" i="1"/>
  <c r="R28" i="1" s="1"/>
  <c r="Q18" i="1"/>
  <c r="P18" i="1"/>
  <c r="O18" i="1"/>
  <c r="N18" i="1"/>
  <c r="M18" i="1"/>
  <c r="L18" i="1"/>
  <c r="K18" i="1"/>
  <c r="J18" i="1"/>
  <c r="J28" i="1" s="1"/>
  <c r="I18" i="1"/>
  <c r="H18" i="1"/>
  <c r="G18" i="1"/>
  <c r="F18" i="1"/>
  <c r="E18" i="1"/>
  <c r="D18" i="1"/>
  <c r="C18" i="1"/>
  <c r="B18" i="1"/>
  <c r="B28" i="1" s="1"/>
  <c r="BT15" i="1"/>
  <c r="BS15" i="1"/>
  <c r="BR15" i="1"/>
  <c r="BQ15" i="1"/>
  <c r="BP15" i="1"/>
  <c r="BO15" i="1"/>
  <c r="BN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V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BQ28" i="1" l="1"/>
  <c r="AU30" i="1"/>
  <c r="AU31" i="1" s="1"/>
  <c r="D28" i="1"/>
  <c r="L28" i="1"/>
  <c r="T28" i="1"/>
  <c r="AB28" i="1"/>
  <c r="BJ28" i="1"/>
  <c r="BR28" i="1"/>
  <c r="E28" i="1"/>
  <c r="M28" i="1"/>
  <c r="U28" i="1"/>
  <c r="AC28" i="1"/>
  <c r="AK28" i="1"/>
  <c r="AS28" i="1"/>
  <c r="BC28" i="1"/>
  <c r="BS28" i="1"/>
  <c r="F28" i="1"/>
  <c r="N28" i="1"/>
  <c r="V28" i="1"/>
  <c r="AD28" i="1"/>
  <c r="H28" i="1"/>
  <c r="P28" i="1"/>
  <c r="X28" i="1"/>
  <c r="AF28" i="1"/>
  <c r="AX28" i="1"/>
  <c r="BF28" i="1"/>
  <c r="BO28" i="1"/>
  <c r="AN28" i="1"/>
  <c r="AU28" i="1"/>
  <c r="AH28" i="1"/>
  <c r="AP28" i="1"/>
  <c r="AZ28" i="1"/>
  <c r="BH28" i="1"/>
  <c r="AJ28" i="1"/>
  <c r="AR28" i="1"/>
  <c r="BB28" i="1"/>
  <c r="BI28" i="1"/>
  <c r="AL28" i="1"/>
  <c r="AT28" i="1"/>
  <c r="BD28" i="1"/>
  <c r="BK28" i="1"/>
  <c r="I28" i="1"/>
  <c r="Q28" i="1"/>
  <c r="Y28" i="1"/>
  <c r="AG28" i="1"/>
  <c r="AO28" i="1"/>
  <c r="AY28" i="1"/>
  <c r="BG28" i="1"/>
  <c r="BN28" i="1"/>
  <c r="C28" i="1"/>
  <c r="K28" i="1"/>
  <c r="S28" i="1"/>
  <c r="AA28" i="1"/>
  <c r="AI28" i="1"/>
  <c r="AQ28" i="1"/>
  <c r="BA28" i="1"/>
  <c r="BP28" i="1"/>
  <c r="AW30" i="1"/>
  <c r="AW31" i="1" s="1"/>
  <c r="AW28" i="1"/>
  <c r="G28" i="1"/>
  <c r="O28" i="1"/>
  <c r="W28" i="1"/>
  <c r="AE28" i="1"/>
  <c r="AM28" i="1"/>
  <c r="AV28" i="1"/>
  <c r="BE28" i="1"/>
  <c r="BL28" i="1"/>
  <c r="BT28" i="1"/>
  <c r="D30" i="1"/>
  <c r="D31" i="1" s="1"/>
  <c r="L30" i="1"/>
  <c r="L31" i="1" s="1"/>
  <c r="T30" i="1"/>
  <c r="T31" i="1" s="1"/>
  <c r="AB30" i="1"/>
  <c r="AB31" i="1" s="1"/>
  <c r="AJ30" i="1"/>
  <c r="AJ31" i="1" s="1"/>
  <c r="AR30" i="1"/>
  <c r="AR31" i="1" s="1"/>
  <c r="BA30" i="1"/>
  <c r="BA31" i="1" s="1"/>
  <c r="BP30" i="1"/>
  <c r="BP31" i="1" s="1"/>
  <c r="E30" i="1"/>
  <c r="E31" i="1" s="1"/>
  <c r="M30" i="1"/>
  <c r="M31" i="1" s="1"/>
  <c r="U30" i="1"/>
  <c r="U31" i="1" s="1"/>
  <c r="AC30" i="1"/>
  <c r="AC31" i="1" s="1"/>
  <c r="AK30" i="1"/>
  <c r="AK31" i="1" s="1"/>
  <c r="AS30" i="1"/>
  <c r="AS31" i="1" s="1"/>
  <c r="BB30" i="1"/>
  <c r="BB31" i="1" s="1"/>
  <c r="BI30" i="1"/>
  <c r="BI31" i="1" s="1"/>
  <c r="BQ30" i="1"/>
  <c r="BQ31" i="1" s="1"/>
  <c r="F30" i="1"/>
  <c r="F31" i="1" s="1"/>
  <c r="N30" i="1"/>
  <c r="N31" i="1" s="1"/>
  <c r="V30" i="1"/>
  <c r="V31" i="1" s="1"/>
  <c r="AD30" i="1"/>
  <c r="AD31" i="1" s="1"/>
  <c r="AL30" i="1"/>
  <c r="AL31" i="1" s="1"/>
  <c r="AT30" i="1"/>
  <c r="AT31" i="1" s="1"/>
  <c r="BC30" i="1"/>
  <c r="BC31" i="1" s="1"/>
  <c r="BJ30" i="1"/>
  <c r="BJ31" i="1" s="1"/>
  <c r="BR30" i="1"/>
  <c r="BR31" i="1" s="1"/>
  <c r="G30" i="1"/>
  <c r="G31" i="1" s="1"/>
  <c r="O30" i="1"/>
  <c r="O31" i="1" s="1"/>
  <c r="W30" i="1"/>
  <c r="W31" i="1" s="1"/>
  <c r="AE30" i="1"/>
  <c r="AE31" i="1" s="1"/>
  <c r="AM30" i="1"/>
  <c r="AM31" i="1" s="1"/>
  <c r="AV30" i="1"/>
  <c r="AV31" i="1" s="1"/>
  <c r="BD30" i="1"/>
  <c r="BD31" i="1" s="1"/>
  <c r="BK30" i="1"/>
  <c r="BK31" i="1" s="1"/>
  <c r="BS30" i="1"/>
  <c r="BS31" i="1" s="1"/>
  <c r="H30" i="1"/>
  <c r="H31" i="1" s="1"/>
  <c r="P30" i="1"/>
  <c r="P31" i="1" s="1"/>
  <c r="X30" i="1"/>
  <c r="X31" i="1" s="1"/>
  <c r="AF30" i="1"/>
  <c r="AF31" i="1" s="1"/>
  <c r="AN30" i="1"/>
  <c r="AN31" i="1" s="1"/>
  <c r="BE30" i="1"/>
  <c r="BE31" i="1" s="1"/>
  <c r="BL30" i="1"/>
  <c r="BL31" i="1" s="1"/>
  <c r="BT30" i="1"/>
  <c r="BT31" i="1" s="1"/>
  <c r="I30" i="1"/>
  <c r="I31" i="1" s="1"/>
  <c r="Q30" i="1"/>
  <c r="Q31" i="1" s="1"/>
  <c r="Y30" i="1"/>
  <c r="Y31" i="1" s="1"/>
  <c r="AG30" i="1"/>
  <c r="AG31" i="1" s="1"/>
  <c r="AO30" i="1"/>
  <c r="AO31" i="1" s="1"/>
  <c r="AX30" i="1"/>
  <c r="AX31" i="1" s="1"/>
  <c r="BF30" i="1"/>
  <c r="BF31" i="1" s="1"/>
  <c r="BM30" i="1"/>
  <c r="BM31" i="1" s="1"/>
  <c r="B30" i="1"/>
  <c r="B31" i="1" s="1"/>
  <c r="J30" i="1"/>
  <c r="J31" i="1" s="1"/>
  <c r="R30" i="1"/>
  <c r="R31" i="1" s="1"/>
  <c r="Z30" i="1"/>
  <c r="Z31" i="1" s="1"/>
  <c r="AH30" i="1"/>
  <c r="AH31" i="1" s="1"/>
  <c r="AP30" i="1"/>
  <c r="AP31" i="1" s="1"/>
  <c r="AY30" i="1"/>
  <c r="AY31" i="1" s="1"/>
  <c r="BG30" i="1"/>
  <c r="BG31" i="1" s="1"/>
  <c r="BN30" i="1"/>
  <c r="BN31" i="1" s="1"/>
  <c r="C30" i="1"/>
  <c r="C31" i="1" s="1"/>
  <c r="K30" i="1"/>
  <c r="K31" i="1" s="1"/>
  <c r="S30" i="1"/>
  <c r="S31" i="1" s="1"/>
  <c r="AA30" i="1"/>
  <c r="AA31" i="1" s="1"/>
  <c r="AI30" i="1"/>
  <c r="AI31" i="1" s="1"/>
  <c r="AQ30" i="1"/>
  <c r="AQ31" i="1" s="1"/>
  <c r="AZ30" i="1"/>
  <c r="AZ31" i="1" s="1"/>
  <c r="BH30" i="1"/>
  <c r="BH31" i="1" s="1"/>
  <c r="BO30" i="1"/>
  <c r="BO31" i="1" s="1"/>
</calcChain>
</file>

<file path=xl/sharedStrings.xml><?xml version="1.0" encoding="utf-8"?>
<sst xmlns="http://schemas.openxmlformats.org/spreadsheetml/2006/main" count="173" uniqueCount="63">
  <si>
    <t>Mount 1</t>
  </si>
  <si>
    <t>Mount 2</t>
  </si>
  <si>
    <t>Tholeiite</t>
  </si>
  <si>
    <t>Ellittico</t>
  </si>
  <si>
    <t>Rec.Mongibello</t>
  </si>
  <si>
    <t>Olivine 1</t>
  </si>
  <si>
    <t>Olivine 2</t>
  </si>
  <si>
    <t>Olivine 3</t>
  </si>
  <si>
    <t>Olivine 4</t>
  </si>
  <si>
    <t>Olivine 5</t>
  </si>
  <si>
    <t>Olivine 6</t>
  </si>
  <si>
    <t>Olivine 7</t>
  </si>
  <si>
    <t>Olivine 8</t>
  </si>
  <si>
    <t>Olivine 9</t>
  </si>
  <si>
    <t>Olivine 10</t>
  </si>
  <si>
    <t>Olivine 11</t>
  </si>
  <si>
    <t>Olivine 12</t>
  </si>
  <si>
    <t>Olivine 13</t>
  </si>
  <si>
    <t>Olivine 14</t>
  </si>
  <si>
    <t>Olivine 15</t>
  </si>
  <si>
    <t>Olivine 16a</t>
  </si>
  <si>
    <t>Olivine 16b</t>
  </si>
  <si>
    <t>Olivine 17b</t>
  </si>
  <si>
    <t>Olivine 16</t>
  </si>
  <si>
    <t>Olivine17</t>
  </si>
  <si>
    <t>Olivine 18</t>
  </si>
  <si>
    <t>Olivine 19</t>
  </si>
  <si>
    <t>Ol_1</t>
  </si>
  <si>
    <t>Ol_1 Core</t>
  </si>
  <si>
    <t>Ol_1 Rim</t>
  </si>
  <si>
    <t>Ol-1</t>
  </si>
  <si>
    <t>Ol-2</t>
  </si>
  <si>
    <t>Ol Core</t>
  </si>
  <si>
    <t>Ol Rim</t>
  </si>
  <si>
    <t>Ol Mi Edge</t>
  </si>
  <si>
    <t>Rim</t>
  </si>
  <si>
    <t xml:space="preserve">Ol Core </t>
  </si>
  <si>
    <r>
      <t>SiO</t>
    </r>
    <r>
      <rPr>
        <vertAlign val="subscript"/>
        <sz val="12"/>
        <color theme="1"/>
        <rFont val="Calibri"/>
        <family val="2"/>
      </rPr>
      <t>2</t>
    </r>
  </si>
  <si>
    <r>
      <t>Al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O</t>
    </r>
    <r>
      <rPr>
        <vertAlign val="subscript"/>
        <sz val="12"/>
        <color theme="1"/>
        <rFont val="Calibri"/>
        <family val="2"/>
      </rPr>
      <t>3</t>
    </r>
  </si>
  <si>
    <r>
      <t>TiO</t>
    </r>
    <r>
      <rPr>
        <vertAlign val="subscript"/>
        <sz val="12"/>
        <color theme="1"/>
        <rFont val="Calibri"/>
        <family val="2"/>
      </rPr>
      <t>2</t>
    </r>
  </si>
  <si>
    <t>FeO</t>
  </si>
  <si>
    <t>MgO</t>
  </si>
  <si>
    <t>CaO</t>
  </si>
  <si>
    <r>
      <t>Na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O</t>
    </r>
  </si>
  <si>
    <r>
      <t>K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O</t>
    </r>
  </si>
  <si>
    <t>MnO</t>
  </si>
  <si>
    <r>
      <t>Cr</t>
    </r>
    <r>
      <rPr>
        <vertAlign val="sub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O</t>
    </r>
    <r>
      <rPr>
        <vertAlign val="subscript"/>
        <sz val="12"/>
        <color theme="1"/>
        <rFont val="Calibri"/>
        <family val="2"/>
      </rPr>
      <t>3</t>
    </r>
  </si>
  <si>
    <t>Total</t>
  </si>
  <si>
    <t>Cation proportions</t>
  </si>
  <si>
    <t>Si</t>
  </si>
  <si>
    <t>Al</t>
  </si>
  <si>
    <t>Ti</t>
  </si>
  <si>
    <t>Fe</t>
  </si>
  <si>
    <t>Mg</t>
  </si>
  <si>
    <t>Ca</t>
  </si>
  <si>
    <t>Na</t>
  </si>
  <si>
    <t>K</t>
  </si>
  <si>
    <t>Mn</t>
  </si>
  <si>
    <t>Cr</t>
  </si>
  <si>
    <t>Cations</t>
  </si>
  <si>
    <t>Fo</t>
  </si>
  <si>
    <t>Fa</t>
  </si>
  <si>
    <t>Ol 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</si>
</sst>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2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2" xfId="0" applyFont="1" applyBorder="1"/>
    <xf numFmtId="2" fontId="3" fillId="0" borderId="2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2" fillId="0" borderId="0" xfId="0" applyFont="1"/>
    <xf numFmtId="2" fontId="0" fillId="0" borderId="2" xfId="0" applyNumberFormat="1" applyBorder="1"/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3" fillId="0" borderId="4" xfId="0" applyFont="1" applyBorder="1"/>
    <xf numFmtId="164" fontId="6" fillId="0" borderId="4" xfId="0" applyNumberFormat="1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ocuments%20and%20Settings/Fede/Desktop/Tesi%20di%20Dottorato/EOLIE/STROMBOLI/Ceneri%202003/Tesi%20di%20Dottorato/EOLIE/STROMBOLI/Ceneri%202003/Tracce/Glass%202003/08-03-200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ocuments%20and%20Settings/Fede/Etna%20data/Cpx-hosted%20MIs/ETNA%20published%20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e di origine"/>
      <sheetName val="STR08-03-03"/>
      <sheetName val="Spiderdiagram"/>
      <sheetName val="PlotDat0"/>
      <sheetName val="PlotDat1"/>
      <sheetName val="PlotDat2"/>
      <sheetName val="PlotDat3"/>
      <sheetName val="PlotDat4"/>
      <sheetName val="PlotDat5"/>
      <sheetName val="PlotDat6"/>
      <sheetName val="PlotDat7"/>
      <sheetName val="PlotDat8"/>
      <sheetName val="PlotDat9"/>
      <sheetName val="PlotDat10"/>
      <sheetName val="PlotDat11"/>
      <sheetName val="PlotDat12"/>
      <sheetName val="PlotDat13"/>
      <sheetName val="PlotDat14"/>
      <sheetName val="PlotDat15"/>
      <sheetName val="PlotDat16"/>
      <sheetName val="PlotDat17"/>
      <sheetName val="PlotDat18"/>
      <sheetName val="PlotDat19"/>
      <sheetName val="PlotDat20"/>
      <sheetName val="PlotDat21"/>
      <sheetName val="PlotDat22"/>
      <sheetName val="PlotDat23"/>
      <sheetName val="PlotDat24"/>
      <sheetName val="PlotDat25"/>
      <sheetName val="PlotDat26"/>
      <sheetName val="PlotDat27"/>
      <sheetName val="PlotDat28"/>
      <sheetName val="PlotDat29"/>
      <sheetName val="PlotDat31"/>
      <sheetName val="PlotDat30"/>
      <sheetName val="PlotDat32"/>
      <sheetName val="Dati Isoplot"/>
      <sheetName val="B"/>
      <sheetName val="Li"/>
      <sheetName val="Li scoria"/>
      <sheetName val="Cs"/>
      <sheetName val="Csscoria"/>
      <sheetName val="Cs scoria"/>
      <sheetName val="Rb"/>
      <sheetName val="Rb scoria"/>
      <sheetName val="Ba"/>
      <sheetName val="Ba scoria"/>
      <sheetName val="U"/>
      <sheetName val="U scoria"/>
      <sheetName val="Nb"/>
      <sheetName val="Nb scoria"/>
      <sheetName val="Ta"/>
      <sheetName val="Ta scoria"/>
      <sheetName val="Nd"/>
      <sheetName val="Nd scoria"/>
      <sheetName val="Sr"/>
      <sheetName val="La"/>
      <sheetName val="La scoria"/>
      <sheetName val="Ce"/>
      <sheetName val="Ce scoria"/>
      <sheetName val="Zr"/>
      <sheetName val="Zr scoria"/>
      <sheetName val="Hf"/>
      <sheetName val="Hf scoria"/>
      <sheetName val="Th"/>
      <sheetName val="Th scoria"/>
      <sheetName val="Sm"/>
      <sheetName val="Sm scoria"/>
      <sheetName val="Yb"/>
      <sheetName val="Yb scoria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>
        <row r="1">
          <cell r="C1">
            <v>6</v>
          </cell>
          <cell r="D1">
            <v>5.1762157339372722E-5</v>
          </cell>
        </row>
        <row r="2">
          <cell r="C2">
            <v>6.0235294117647058</v>
          </cell>
          <cell r="D2">
            <v>6.838490841828027E-5</v>
          </cell>
        </row>
        <row r="3">
          <cell r="C3">
            <v>6.0470588235294116</v>
          </cell>
          <cell r="D3">
            <v>8.9914191034494464E-5</v>
          </cell>
        </row>
        <row r="4">
          <cell r="C4">
            <v>6.0705882352941174</v>
          </cell>
          <cell r="D4">
            <v>1.1765659707469691E-4</v>
          </cell>
        </row>
        <row r="5">
          <cell r="C5">
            <v>6.0941176470588232</v>
          </cell>
          <cell r="D5">
            <v>1.5322315334872038E-4</v>
          </cell>
        </row>
        <row r="6">
          <cell r="C6">
            <v>6.117647058823529</v>
          </cell>
          <cell r="D6">
            <v>1.9858780656842469E-4</v>
          </cell>
        </row>
        <row r="7">
          <cell r="C7">
            <v>6.1411764705882357</v>
          </cell>
          <cell r="D7">
            <v>2.5615381745737866E-4</v>
          </cell>
        </row>
        <row r="8">
          <cell r="C8">
            <v>6.1647058823529415</v>
          </cell>
          <cell r="D8">
            <v>3.2882827680225275E-4</v>
          </cell>
        </row>
        <row r="9">
          <cell r="C9">
            <v>6.1882352941176473</v>
          </cell>
          <cell r="D9">
            <v>4.2010471045379294E-4</v>
          </cell>
        </row>
        <row r="10">
          <cell r="C10">
            <v>6.2117647058823531</v>
          </cell>
          <cell r="D10">
            <v>5.341534234031115E-4</v>
          </cell>
        </row>
        <row r="11">
          <cell r="C11">
            <v>6.2352941176470589</v>
          </cell>
          <cell r="D11">
            <v>6.7591883980766662E-4</v>
          </cell>
        </row>
        <row r="12">
          <cell r="C12">
            <v>6.2588235294117647</v>
          </cell>
          <cell r="D12">
            <v>8.5122262353175022E-4</v>
          </cell>
        </row>
        <row r="13">
          <cell r="C13">
            <v>6.2823529411764705</v>
          </cell>
          <cell r="D13">
            <v>1.0668708132136006E-3</v>
          </cell>
        </row>
        <row r="14">
          <cell r="C14">
            <v>6.3058823529411763</v>
          </cell>
          <cell r="D14">
            <v>1.3307625823241892E-3</v>
          </cell>
        </row>
        <row r="15">
          <cell r="C15">
            <v>6.3294117647058821</v>
          </cell>
          <cell r="D15">
            <v>1.6519975487250857E-3</v>
          </cell>
        </row>
        <row r="16">
          <cell r="C16">
            <v>6.3529411764705879</v>
          </cell>
          <cell r="D16">
            <v>2.0409778265854401E-3</v>
          </cell>
        </row>
        <row r="17">
          <cell r="C17">
            <v>6.3764705882352946</v>
          </cell>
          <cell r="D17">
            <v>2.5095002596584206E-3</v>
          </cell>
        </row>
        <row r="18">
          <cell r="C18">
            <v>6.4</v>
          </cell>
          <cell r="D18">
            <v>3.0708335294271131E-3</v>
          </cell>
        </row>
        <row r="19">
          <cell r="C19">
            <v>6.4235294117647062</v>
          </cell>
          <cell r="D19">
            <v>3.7397741321776147E-3</v>
          </cell>
        </row>
        <row r="20">
          <cell r="C20">
            <v>6.447058823529412</v>
          </cell>
          <cell r="D20">
            <v>4.5326746099219424E-3</v>
          </cell>
        </row>
        <row r="21">
          <cell r="C21">
            <v>6.4705882352941178</v>
          </cell>
          <cell r="D21">
            <v>5.4674369511646219E-3</v>
          </cell>
        </row>
        <row r="22">
          <cell r="C22">
            <v>6.4941176470588236</v>
          </cell>
          <cell r="D22">
            <v>6.5634638026754776E-3</v>
          </cell>
        </row>
        <row r="23">
          <cell r="C23">
            <v>6.5176470588235293</v>
          </cell>
          <cell r="D23">
            <v>7.8415601083855462E-3</v>
          </cell>
        </row>
        <row r="24">
          <cell r="C24">
            <v>6.5411764705882351</v>
          </cell>
          <cell r="D24">
            <v>9.3237780709173688E-3</v>
          </cell>
        </row>
        <row r="25">
          <cell r="C25">
            <v>6.5647058823529409</v>
          </cell>
          <cell r="D25">
            <v>1.1033198965351914E-2</v>
          </cell>
        </row>
        <row r="26">
          <cell r="C26">
            <v>6.5882352941176467</v>
          </cell>
          <cell r="D26">
            <v>1.2993646365676422E-2</v>
          </cell>
        </row>
        <row r="27">
          <cell r="C27">
            <v>6.6117647058823525</v>
          </cell>
          <cell r="D27">
            <v>1.5229326801730962E-2</v>
          </cell>
        </row>
        <row r="28">
          <cell r="C28">
            <v>6.6352941176470592</v>
          </cell>
          <cell r="D28">
            <v>1.7764395761769074E-2</v>
          </cell>
        </row>
        <row r="29">
          <cell r="C29">
            <v>6.658823529411765</v>
          </cell>
          <cell r="D29">
            <v>2.0622449286076698E-2</v>
          </cell>
        </row>
        <row r="30">
          <cell r="C30">
            <v>6.6823529411764708</v>
          </cell>
          <cell r="D30">
            <v>2.3825944129918456E-2</v>
          </cell>
        </row>
        <row r="31">
          <cell r="C31">
            <v>6.7058823529411766</v>
          </cell>
          <cell r="D31">
            <v>2.7395552552687611E-2</v>
          </cell>
        </row>
        <row r="32">
          <cell r="C32">
            <v>6.7294117647058824</v>
          </cell>
          <cell r="D32">
            <v>3.1349461130328667E-2</v>
          </cell>
        </row>
        <row r="33">
          <cell r="C33">
            <v>6.7529411764705882</v>
          </cell>
          <cell r="D33">
            <v>3.5702626478271209E-2</v>
          </cell>
        </row>
        <row r="34">
          <cell r="C34">
            <v>6.776470588235294</v>
          </cell>
          <cell r="D34">
            <v>4.0466218378632832E-2</v>
          </cell>
        </row>
        <row r="35">
          <cell r="C35">
            <v>6.8</v>
          </cell>
          <cell r="D35">
            <v>4.5646055395375335E-2</v>
          </cell>
        </row>
        <row r="36">
          <cell r="C36">
            <v>6.8235294117647056</v>
          </cell>
          <cell r="D36">
            <v>5.1242939255647699E-2</v>
          </cell>
        </row>
        <row r="37">
          <cell r="C37">
            <v>6.8470588235294114</v>
          </cell>
          <cell r="D37">
            <v>5.725125026725119E-2</v>
          </cell>
        </row>
        <row r="38">
          <cell r="C38">
            <v>6.8705882352941172</v>
          </cell>
          <cell r="D38">
            <v>6.3658455910422559E-2</v>
          </cell>
        </row>
        <row r="39">
          <cell r="C39">
            <v>6.8941176470588239</v>
          </cell>
          <cell r="D39">
            <v>7.0444555046403928E-2</v>
          </cell>
        </row>
        <row r="40">
          <cell r="C40">
            <v>6.9176470588235297</v>
          </cell>
          <cell r="D40">
            <v>7.7581646743979243E-2</v>
          </cell>
        </row>
        <row r="41">
          <cell r="C41">
            <v>6.9411764705882355</v>
          </cell>
          <cell r="D41">
            <v>8.5033650663031105E-2</v>
          </cell>
        </row>
        <row r="42">
          <cell r="C42">
            <v>6.9647058823529413</v>
          </cell>
          <cell r="D42">
            <v>9.2756203553434738E-2</v>
          </cell>
        </row>
        <row r="43">
          <cell r="C43">
            <v>6.9882352941176471</v>
          </cell>
          <cell r="D43">
            <v>0.10069675281162176</v>
          </cell>
        </row>
        <row r="44">
          <cell r="C44">
            <v>7.0117647058823529</v>
          </cell>
          <cell r="D44">
            <v>0.10879486322067705</v>
          </cell>
        </row>
        <row r="45">
          <cell r="C45">
            <v>7.0352941176470587</v>
          </cell>
          <cell r="D45">
            <v>0.1169827470810442</v>
          </cell>
        </row>
        <row r="46">
          <cell r="C46">
            <v>7.0588235294117645</v>
          </cell>
          <cell r="D46">
            <v>0.12518602108016771</v>
          </cell>
        </row>
        <row r="47">
          <cell r="C47">
            <v>7.0823529411764703</v>
          </cell>
          <cell r="D47">
            <v>0.13332468567437614</v>
          </cell>
        </row>
        <row r="48">
          <cell r="C48">
            <v>7.1058823529411761</v>
          </cell>
          <cell r="D48">
            <v>0.1413143147432121</v>
          </cell>
        </row>
        <row r="49">
          <cell r="C49">
            <v>7.1294117647058819</v>
          </cell>
          <cell r="D49">
            <v>0.1490674351473395</v>
          </cell>
        </row>
        <row r="50">
          <cell r="C50">
            <v>7.1529411764705886</v>
          </cell>
          <cell r="D50">
            <v>0.15649506792804299</v>
          </cell>
        </row>
        <row r="51">
          <cell r="C51">
            <v>7.1764705882352944</v>
          </cell>
          <cell r="D51">
            <v>0.1635083955940691</v>
          </cell>
        </row>
        <row r="52">
          <cell r="C52">
            <v>7.2</v>
          </cell>
          <cell r="D52">
            <v>0.17002051360918433</v>
          </cell>
        </row>
        <row r="53">
          <cell r="C53">
            <v>7.223529411764706</v>
          </cell>
          <cell r="D53">
            <v>0.17594821915478609</v>
          </cell>
        </row>
        <row r="54">
          <cell r="C54">
            <v>7.2470588235294118</v>
          </cell>
          <cell r="D54">
            <v>0.1812137867847701</v>
          </cell>
        </row>
        <row r="55">
          <cell r="C55">
            <v>7.2705882352941176</v>
          </cell>
          <cell r="D55">
            <v>0.18574667894038921</v>
          </cell>
        </row>
        <row r="56">
          <cell r="C56">
            <v>7.2941176470588234</v>
          </cell>
          <cell r="D56">
            <v>0.18948513959906774</v>
          </cell>
        </row>
        <row r="57">
          <cell r="C57">
            <v>7.3176470588235292</v>
          </cell>
          <cell r="D57">
            <v>0.19237762165211214</v>
          </cell>
        </row>
        <row r="58">
          <cell r="C58">
            <v>7.341176470588235</v>
          </cell>
          <cell r="D58">
            <v>0.19438400290560609</v>
          </cell>
        </row>
        <row r="59">
          <cell r="C59">
            <v>7.3647058823529408</v>
          </cell>
          <cell r="D59">
            <v>0.1954765517435397</v>
          </cell>
        </row>
        <row r="60">
          <cell r="C60">
            <v>7.3882352941176475</v>
          </cell>
          <cell r="D60">
            <v>0.19564061125722068</v>
          </cell>
        </row>
        <row r="61">
          <cell r="C61">
            <v>7.4117647058823533</v>
          </cell>
          <cell r="D61">
            <v>0.19487497972265322</v>
          </cell>
        </row>
        <row r="62">
          <cell r="C62">
            <v>7.4352941176470591</v>
          </cell>
          <cell r="D62">
            <v>0.19319197532259225</v>
          </cell>
        </row>
        <row r="63">
          <cell r="C63">
            <v>7.4588235294117649</v>
          </cell>
          <cell r="D63">
            <v>0.19061718353826229</v>
          </cell>
        </row>
        <row r="64">
          <cell r="C64">
            <v>7.4823529411764707</v>
          </cell>
          <cell r="D64">
            <v>0.18718889622617055</v>
          </cell>
        </row>
        <row r="65">
          <cell r="C65">
            <v>7.5058823529411764</v>
          </cell>
          <cell r="D65">
            <v>0.18295726159341696</v>
          </cell>
        </row>
        <row r="66">
          <cell r="C66">
            <v>7.5294117647058822</v>
          </cell>
          <cell r="D66">
            <v>0.17798317365601979</v>
          </cell>
        </row>
        <row r="67">
          <cell r="C67">
            <v>7.552941176470588</v>
          </cell>
          <cell r="D67">
            <v>0.17233693791734667</v>
          </cell>
        </row>
        <row r="68">
          <cell r="C68">
            <v>7.5764705882352938</v>
          </cell>
          <cell r="D68">
            <v>0.16609675660868772</v>
          </cell>
        </row>
        <row r="69">
          <cell r="C69">
            <v>7.6</v>
          </cell>
          <cell r="D69">
            <v>0.15934708164093778</v>
          </cell>
        </row>
        <row r="70">
          <cell r="C70">
            <v>7.6235294117647054</v>
          </cell>
          <cell r="D70">
            <v>0.15217688626494319</v>
          </cell>
        </row>
        <row r="71">
          <cell r="C71">
            <v>7.6470588235294121</v>
          </cell>
          <cell r="D71">
            <v>0.14467790726413576</v>
          </cell>
        </row>
        <row r="72">
          <cell r="C72">
            <v>7.6705882352941179</v>
          </cell>
          <cell r="D72">
            <v>0.1369429083390877</v>
          </cell>
        </row>
        <row r="73">
          <cell r="C73">
            <v>7.6941176470588237</v>
          </cell>
          <cell r="D73">
            <v>0.12906401231380274</v>
          </cell>
        </row>
        <row r="74">
          <cell r="C74">
            <v>7.7176470588235295</v>
          </cell>
          <cell r="D74">
            <v>0.12113114510411051</v>
          </cell>
        </row>
        <row r="75">
          <cell r="C75">
            <v>7.7411764705882353</v>
          </cell>
          <cell r="D75">
            <v>0.1132306283135579</v>
          </cell>
        </row>
        <row r="76">
          <cell r="C76">
            <v>7.7647058823529411</v>
          </cell>
          <cell r="D76">
            <v>0.10544395018674833</v>
          </cell>
        </row>
        <row r="77">
          <cell r="C77">
            <v>7.7882352941176469</v>
          </cell>
          <cell r="D77">
            <v>9.7846736810983367E-2</v>
          </cell>
        </row>
        <row r="78">
          <cell r="C78">
            <v>7.8117647058823527</v>
          </cell>
          <cell r="D78">
            <v>9.0507937283220236E-2</v>
          </cell>
        </row>
        <row r="79">
          <cell r="C79">
            <v>7.8352941176470585</v>
          </cell>
          <cell r="D79">
            <v>8.3489228412476565E-2</v>
          </cell>
        </row>
        <row r="80">
          <cell r="C80">
            <v>7.8588235294117643</v>
          </cell>
          <cell r="D80">
            <v>7.6844636744754752E-2</v>
          </cell>
        </row>
        <row r="81">
          <cell r="C81">
            <v>7.882352941176471</v>
          </cell>
          <cell r="D81">
            <v>7.0620368575269557E-2</v>
          </cell>
        </row>
        <row r="82">
          <cell r="C82">
            <v>7.9058823529411768</v>
          </cell>
          <cell r="D82">
            <v>6.4854832396444698E-2</v>
          </cell>
        </row>
        <row r="83">
          <cell r="C83">
            <v>7.9294117647058826</v>
          </cell>
          <cell r="D83">
            <v>5.9578833105121499E-2</v>
          </cell>
        </row>
        <row r="84">
          <cell r="C84">
            <v>7.9529411764705884</v>
          </cell>
          <cell r="D84">
            <v>5.4815913379970237E-2</v>
          </cell>
        </row>
        <row r="85">
          <cell r="C85">
            <v>7.9764705882352942</v>
          </cell>
          <cell r="D85">
            <v>5.0582814996918843E-2</v>
          </cell>
        </row>
        <row r="86">
          <cell r="C86">
            <v>8</v>
          </cell>
          <cell r="D86">
            <v>4.6890031471839316E-2</v>
          </cell>
        </row>
        <row r="87">
          <cell r="C87">
            <v>8.0235294117647058</v>
          </cell>
          <cell r="D87">
            <v>4.3742423245630088E-2</v>
          </cell>
        </row>
        <row r="88">
          <cell r="C88">
            <v>8.0470588235294116</v>
          </cell>
          <cell r="D88">
            <v>4.1139867550075718E-2</v>
          </cell>
        </row>
        <row r="89">
          <cell r="C89">
            <v>8.0705882352941174</v>
          </cell>
          <cell r="D89">
            <v>3.9078093575759774E-2</v>
          </cell>
        </row>
        <row r="90">
          <cell r="C90">
            <v>8.0941176470588232</v>
          </cell>
          <cell r="D90">
            <v>3.7548678156761911E-2</v>
          </cell>
        </row>
        <row r="91">
          <cell r="C91">
            <v>8.117647058823529</v>
          </cell>
          <cell r="D91">
            <v>3.65405583341952E-2</v>
          </cell>
        </row>
        <row r="92">
          <cell r="C92">
            <v>8.1411764705882348</v>
          </cell>
          <cell r="D92">
            <v>3.6040026529954493E-2</v>
          </cell>
        </row>
        <row r="93">
          <cell r="C93">
            <v>8.1647058823529406</v>
          </cell>
          <cell r="D93">
            <v>3.603135779944823E-2</v>
          </cell>
        </row>
        <row r="94">
          <cell r="C94">
            <v>8.1882352941176464</v>
          </cell>
          <cell r="D94">
            <v>3.6497232492161163E-2</v>
          </cell>
        </row>
        <row r="95">
          <cell r="C95">
            <v>8.2117647058823522</v>
          </cell>
          <cell r="D95">
            <v>3.7419082016680809E-2</v>
          </cell>
        </row>
        <row r="96">
          <cell r="C96">
            <v>8.235294117647058</v>
          </cell>
          <cell r="D96">
            <v>3.8777356550717457E-2</v>
          </cell>
        </row>
        <row r="97">
          <cell r="C97">
            <v>8.2588235294117638</v>
          </cell>
          <cell r="D97">
            <v>4.055171678450277E-2</v>
          </cell>
        </row>
        <row r="98">
          <cell r="C98">
            <v>8.2823529411764714</v>
          </cell>
          <cell r="D98">
            <v>4.272115461290129E-2</v>
          </cell>
        </row>
        <row r="99">
          <cell r="C99">
            <v>8.3058823529411772</v>
          </cell>
          <cell r="D99">
            <v>4.5264050045427336E-2</v>
          </cell>
        </row>
        <row r="100">
          <cell r="C100">
            <v>8.329411764705883</v>
          </cell>
          <cell r="D100">
            <v>4.8158173456408992E-2</v>
          </cell>
        </row>
        <row r="101">
          <cell r="C101">
            <v>8.3529411764705888</v>
          </cell>
          <cell r="D101">
            <v>5.1380643643822201E-2</v>
          </cell>
        </row>
        <row r="102">
          <cell r="C102">
            <v>8.3764705882352946</v>
          </cell>
          <cell r="D102">
            <v>5.4907853017446287E-2</v>
          </cell>
        </row>
        <row r="103">
          <cell r="C103">
            <v>8.4</v>
          </cell>
          <cell r="D103">
            <v>5.871537162250641E-2</v>
          </cell>
        </row>
        <row r="104">
          <cell r="C104">
            <v>8.4235294117647062</v>
          </cell>
          <cell r="D104">
            <v>6.2778009625795536E-2</v>
          </cell>
        </row>
        <row r="105">
          <cell r="C105">
            <v>8.447058823529412</v>
          </cell>
          <cell r="D105">
            <v>6.7069082472178493E-2</v>
          </cell>
        </row>
        <row r="106">
          <cell r="C106">
            <v>8.4705882352941178</v>
          </cell>
          <cell r="D106">
            <v>7.1561214349444416E-2</v>
          </cell>
        </row>
        <row r="107">
          <cell r="C107">
            <v>8.4941176470588236</v>
          </cell>
          <cell r="D107">
            <v>7.6225701972241405E-2</v>
          </cell>
        </row>
        <row r="108">
          <cell r="C108">
            <v>8.5176470588235293</v>
          </cell>
          <cell r="D108">
            <v>8.1032609683040768E-2</v>
          </cell>
        </row>
        <row r="109">
          <cell r="C109">
            <v>8.5411764705882351</v>
          </cell>
          <cell r="D109">
            <v>8.5950766343122015E-2</v>
          </cell>
        </row>
        <row r="110">
          <cell r="C110">
            <v>8.5647058823529409</v>
          </cell>
          <cell r="D110">
            <v>9.0947804220995881E-2</v>
          </cell>
        </row>
        <row r="111">
          <cell r="C111">
            <v>8.5882352941176467</v>
          </cell>
          <cell r="D111">
            <v>9.5990243550618956E-2</v>
          </cell>
        </row>
        <row r="112">
          <cell r="C112">
            <v>8.6117647058823525</v>
          </cell>
          <cell r="D112">
            <v>0.10104362480468297</v>
          </cell>
        </row>
        <row r="113">
          <cell r="C113">
            <v>8.6352941176470583</v>
          </cell>
          <cell r="D113">
            <v>0.10607268911459204</v>
          </cell>
        </row>
        <row r="114">
          <cell r="C114">
            <v>8.6588235294117641</v>
          </cell>
          <cell r="D114">
            <v>0.11104160570446957</v>
          </cell>
        </row>
        <row r="115">
          <cell r="C115">
            <v>8.6823529411764699</v>
          </cell>
          <cell r="D115">
            <v>0.11591424372402515</v>
          </cell>
        </row>
        <row r="116">
          <cell r="C116">
            <v>8.7058823529411757</v>
          </cell>
          <cell r="D116">
            <v>0.12065469710187998</v>
          </cell>
        </row>
        <row r="117">
          <cell r="C117">
            <v>8.7294117647058815</v>
          </cell>
          <cell r="D117">
            <v>0.12522684917032625</v>
          </cell>
        </row>
        <row r="118">
          <cell r="C118">
            <v>8.7529411764705873</v>
          </cell>
          <cell r="D118">
            <v>0.12959584221738801</v>
          </cell>
        </row>
        <row r="119">
          <cell r="C119">
            <v>8.7764705882352949</v>
          </cell>
          <cell r="D119">
            <v>0.13372779287479938</v>
          </cell>
        </row>
        <row r="120">
          <cell r="C120">
            <v>8.8000000000000007</v>
          </cell>
          <cell r="D120">
            <v>0.13759036506034264</v>
          </cell>
        </row>
        <row r="121">
          <cell r="C121">
            <v>8.8235294117647065</v>
          </cell>
          <cell r="D121">
            <v>0.14115318751007225</v>
          </cell>
        </row>
        <row r="122">
          <cell r="C122">
            <v>8.8470588235294123</v>
          </cell>
          <cell r="D122">
            <v>0.14438826804324442</v>
          </cell>
        </row>
        <row r="123">
          <cell r="C123">
            <v>8.8705882352941181</v>
          </cell>
          <cell r="D123">
            <v>0.14727039578014378</v>
          </cell>
        </row>
        <row r="124">
          <cell r="C124">
            <v>8.8941176470588239</v>
          </cell>
          <cell r="D124">
            <v>0.14977752266356617</v>
          </cell>
        </row>
        <row r="125">
          <cell r="C125">
            <v>8.9176470588235297</v>
          </cell>
          <cell r="D125">
            <v>0.15189111597066282</v>
          </cell>
        </row>
        <row r="126">
          <cell r="C126">
            <v>8.9411764705882355</v>
          </cell>
          <cell r="D126">
            <v>0.15359647403232909</v>
          </cell>
        </row>
        <row r="127">
          <cell r="C127">
            <v>8.9647058823529413</v>
          </cell>
          <cell r="D127">
            <v>0.1548829980869906</v>
          </cell>
        </row>
        <row r="128">
          <cell r="C128">
            <v>8.9882352941176471</v>
          </cell>
          <cell r="D128">
            <v>0.15574441406490913</v>
          </cell>
        </row>
        <row r="129">
          <cell r="C129">
            <v>9.0117647058823529</v>
          </cell>
          <cell r="D129">
            <v>0.15617893910457692</v>
          </cell>
        </row>
        <row r="130">
          <cell r="C130">
            <v>9.0352941176470587</v>
          </cell>
          <cell r="D130">
            <v>0.15618938871772853</v>
          </cell>
        </row>
        <row r="131">
          <cell r="C131">
            <v>9.0588235294117645</v>
          </cell>
          <cell r="D131">
            <v>0.155783221714766</v>
          </cell>
        </row>
        <row r="132">
          <cell r="C132">
            <v>9.0823529411764703</v>
          </cell>
          <cell r="D132">
            <v>0.15497252124707839</v>
          </cell>
        </row>
        <row r="133">
          <cell r="C133">
            <v>9.1058823529411761</v>
          </cell>
          <cell r="D133">
            <v>0.15377391158515591</v>
          </cell>
        </row>
        <row r="134">
          <cell r="C134">
            <v>9.1294117647058819</v>
          </cell>
          <cell r="D134">
            <v>0.15220841150008677</v>
          </cell>
        </row>
        <row r="135">
          <cell r="C135">
            <v>9.1529411764705877</v>
          </cell>
          <cell r="D135">
            <v>0.15030122632066623</v>
          </cell>
        </row>
        <row r="136">
          <cell r="C136">
            <v>9.1764705882352935</v>
          </cell>
          <cell r="D136">
            <v>0.1480814818707632</v>
          </cell>
        </row>
        <row r="137">
          <cell r="C137">
            <v>9.1999999999999993</v>
          </cell>
          <cell r="D137">
            <v>0.14558178726004986</v>
          </cell>
        </row>
        <row r="138">
          <cell r="C138">
            <v>9.2235294117647051</v>
          </cell>
          <cell r="D138">
            <v>0.14283837177907532</v>
          </cell>
        </row>
        <row r="139">
          <cell r="C139">
            <v>9.2470588235294109</v>
          </cell>
          <cell r="D139">
            <v>0.13988984926268069</v>
          </cell>
        </row>
        <row r="140">
          <cell r="C140">
            <v>9.2705882352941185</v>
          </cell>
          <cell r="D140">
            <v>0.13677737443678167</v>
          </cell>
        </row>
        <row r="141">
          <cell r="C141">
            <v>9.2941176470588243</v>
          </cell>
          <cell r="D141">
            <v>0.13354399697752206</v>
          </cell>
        </row>
        <row r="142">
          <cell r="C142">
            <v>9.3176470588235301</v>
          </cell>
          <cell r="D142">
            <v>0.130234163097559</v>
          </cell>
        </row>
        <row r="143">
          <cell r="C143">
            <v>9.3411764705882359</v>
          </cell>
          <cell r="D143">
            <v>0.12689320276339802</v>
          </cell>
        </row>
        <row r="144">
          <cell r="C144">
            <v>9.3647058823529417</v>
          </cell>
          <cell r="D144">
            <v>0.12356681009403905</v>
          </cell>
        </row>
        <row r="145">
          <cell r="C145">
            <v>9.3882352941176475</v>
          </cell>
          <cell r="D145">
            <v>0.12030052435979159</v>
          </cell>
        </row>
        <row r="146">
          <cell r="C146">
            <v>9.4117647058823533</v>
          </cell>
          <cell r="D146">
            <v>0.11713921874480859</v>
          </cell>
        </row>
        <row r="147">
          <cell r="C147">
            <v>9.4352941176470591</v>
          </cell>
          <cell r="D147">
            <v>0.11412660367370885</v>
          </cell>
        </row>
        <row r="148">
          <cell r="C148">
            <v>9.4588235294117649</v>
          </cell>
          <cell r="D148">
            <v>0.11130475104924202</v>
          </cell>
        </row>
        <row r="149">
          <cell r="C149">
            <v>9.4823529411764707</v>
          </cell>
          <cell r="D149">
            <v>0.10871364522261902</v>
          </cell>
        </row>
        <row r="150">
          <cell r="C150">
            <v>9.5058823529411764</v>
          </cell>
          <cell r="D150">
            <v>0.10639093757561313</v>
          </cell>
        </row>
        <row r="151">
          <cell r="C151">
            <v>9.5294117647058822</v>
          </cell>
          <cell r="D151">
            <v>0.10437092483404928</v>
          </cell>
        </row>
        <row r="152">
          <cell r="C152">
            <v>9.552941176470588</v>
          </cell>
          <cell r="D152">
            <v>0.10268511449330903</v>
          </cell>
        </row>
        <row r="153">
          <cell r="C153">
            <v>9.5764705882352938</v>
          </cell>
          <cell r="D153">
            <v>0.1013613582030134</v>
          </cell>
        </row>
        <row r="154">
          <cell r="C154">
            <v>9.6</v>
          </cell>
          <cell r="D154">
            <v>0.10042373810924378</v>
          </cell>
        </row>
        <row r="155">
          <cell r="C155">
            <v>9.6235294117647054</v>
          </cell>
          <cell r="D155">
            <v>9.9892366428705928E-2</v>
          </cell>
        </row>
        <row r="156">
          <cell r="C156">
            <v>9.6470588235294112</v>
          </cell>
          <cell r="D156">
            <v>9.9783235233411219E-2</v>
          </cell>
        </row>
        <row r="157">
          <cell r="C157">
            <v>9.670588235294117</v>
          </cell>
          <cell r="D157">
            <v>0.10010811732087423</v>
          </cell>
        </row>
        <row r="158">
          <cell r="C158">
            <v>9.6941176470588228</v>
          </cell>
          <cell r="D158">
            <v>0.10087451847149491</v>
          </cell>
        </row>
        <row r="159">
          <cell r="C159">
            <v>9.7176470588235286</v>
          </cell>
          <cell r="D159">
            <v>0.10208568083928324</v>
          </cell>
        </row>
        <row r="160">
          <cell r="C160">
            <v>9.7411764705882344</v>
          </cell>
          <cell r="D160">
            <v>0.10374063668141884</v>
          </cell>
        </row>
        <row r="161">
          <cell r="C161">
            <v>9.764705882352942</v>
          </cell>
          <cell r="D161">
            <v>0.10583431110269791</v>
          </cell>
        </row>
        <row r="162">
          <cell r="C162">
            <v>9.7882352941176478</v>
          </cell>
          <cell r="D162">
            <v>0.10835767196911465</v>
          </cell>
        </row>
        <row r="163">
          <cell r="C163">
            <v>9.8117647058823536</v>
          </cell>
          <cell r="D163">
            <v>0.11129792462781503</v>
          </cell>
        </row>
        <row r="164">
          <cell r="C164">
            <v>9.8352941176470594</v>
          </cell>
          <cell r="D164">
            <v>0.11463874855694139</v>
          </cell>
        </row>
        <row r="165">
          <cell r="C165">
            <v>9.8588235294117652</v>
          </cell>
          <cell r="D165">
            <v>0.11836057255891391</v>
          </cell>
        </row>
        <row r="166">
          <cell r="C166">
            <v>9.882352941176471</v>
          </cell>
          <cell r="D166">
            <v>0.12244088460721633</v>
          </cell>
        </row>
        <row r="167">
          <cell r="C167">
            <v>9.9058823529411768</v>
          </cell>
          <cell r="D167">
            <v>0.12685457196515237</v>
          </cell>
        </row>
        <row r="168">
          <cell r="C168">
            <v>9.9294117647058826</v>
          </cell>
          <cell r="D168">
            <v>0.13157428672337626</v>
          </cell>
        </row>
        <row r="169">
          <cell r="C169">
            <v>9.9529411764705884</v>
          </cell>
          <cell r="D169">
            <v>0.13657083146191801</v>
          </cell>
        </row>
        <row r="170">
          <cell r="C170">
            <v>9.9764705882352942</v>
          </cell>
          <cell r="D170">
            <v>0.14181355934486192</v>
          </cell>
        </row>
        <row r="171">
          <cell r="C171">
            <v>10</v>
          </cell>
          <cell r="D171">
            <v>0.14727078261654286</v>
          </cell>
        </row>
        <row r="172">
          <cell r="C172">
            <v>10.023529411764706</v>
          </cell>
          <cell r="D172">
            <v>0.15291018320300348</v>
          </cell>
        </row>
        <row r="173">
          <cell r="C173">
            <v>10.047058823529412</v>
          </cell>
          <cell r="D173">
            <v>0.15869921894781103</v>
          </cell>
        </row>
        <row r="174">
          <cell r="C174">
            <v>10.070588235294117</v>
          </cell>
          <cell r="D174">
            <v>0.16460551894296421</v>
          </cell>
        </row>
        <row r="175">
          <cell r="C175">
            <v>10.094117647058823</v>
          </cell>
          <cell r="D175">
            <v>0.17059726146790513</v>
          </cell>
        </row>
        <row r="176">
          <cell r="C176">
            <v>10.117647058823529</v>
          </cell>
          <cell r="D176">
            <v>0.17664352823460114</v>
          </cell>
        </row>
        <row r="177">
          <cell r="C177">
            <v>10.141176470588235</v>
          </cell>
          <cell r="D177">
            <v>0.18271462896302329</v>
          </cell>
        </row>
        <row r="178">
          <cell r="C178">
            <v>10.164705882352941</v>
          </cell>
          <cell r="D178">
            <v>0.18878239078380663</v>
          </cell>
        </row>
        <row r="179">
          <cell r="C179">
            <v>10.188235294117646</v>
          </cell>
          <cell r="D179">
            <v>0.19482040758338823</v>
          </cell>
        </row>
        <row r="180">
          <cell r="C180">
            <v>10.211764705882352</v>
          </cell>
          <cell r="D180">
            <v>0.20080424516623424</v>
          </cell>
        </row>
        <row r="181">
          <cell r="C181">
            <v>10.235294117647058</v>
          </cell>
          <cell r="D181">
            <v>0.20671159899816918</v>
          </cell>
        </row>
        <row r="182">
          <cell r="C182">
            <v>10.258823529411764</v>
          </cell>
          <cell r="D182">
            <v>0.2125224022980931</v>
          </cell>
        </row>
        <row r="183">
          <cell r="C183">
            <v>10.282352941176471</v>
          </cell>
          <cell r="D183">
            <v>0.21821888334104167</v>
          </cell>
        </row>
        <row r="184">
          <cell r="C184">
            <v>10.305882352941177</v>
          </cell>
          <cell r="D184">
            <v>0.22378557199733978</v>
          </cell>
        </row>
        <row r="185">
          <cell r="C185">
            <v>10.329411764705883</v>
          </cell>
          <cell r="D185">
            <v>0.22920925673022027</v>
          </cell>
        </row>
        <row r="186">
          <cell r="C186">
            <v>10.352941176470589</v>
          </cell>
          <cell r="D186">
            <v>0.23447889447424974</v>
          </cell>
        </row>
        <row r="187">
          <cell r="C187">
            <v>10.376470588235295</v>
          </cell>
          <cell r="D187">
            <v>0.2395854769838528</v>
          </cell>
        </row>
        <row r="188">
          <cell r="C188">
            <v>10.4</v>
          </cell>
          <cell r="D188">
            <v>0.24452185833895501</v>
          </cell>
        </row>
        <row r="189">
          <cell r="C189">
            <v>10.423529411764706</v>
          </cell>
          <cell r="D189">
            <v>0.24928254928778662</v>
          </cell>
        </row>
        <row r="190">
          <cell r="C190">
            <v>10.447058823529412</v>
          </cell>
          <cell r="D190">
            <v>0.25386348496169703</v>
          </cell>
        </row>
        <row r="191">
          <cell r="C191">
            <v>10.470588235294118</v>
          </cell>
          <cell r="D191">
            <v>0.2582617731832822</v>
          </cell>
        </row>
        <row r="192">
          <cell r="C192">
            <v>10.494117647058824</v>
          </cell>
          <cell r="D192">
            <v>0.26247543108172128</v>
          </cell>
        </row>
        <row r="193">
          <cell r="C193">
            <v>10.517647058823529</v>
          </cell>
          <cell r="D193">
            <v>0.26650311800818588</v>
          </cell>
        </row>
        <row r="194">
          <cell r="C194">
            <v>10.541176470588235</v>
          </cell>
          <cell r="D194">
            <v>0.27034387279639877</v>
          </cell>
        </row>
        <row r="195">
          <cell r="C195">
            <v>10.564705882352941</v>
          </cell>
          <cell r="D195">
            <v>0.27399686323308364</v>
          </cell>
        </row>
        <row r="196">
          <cell r="C196">
            <v>10.588235294117647</v>
          </cell>
          <cell r="D196">
            <v>0.27746115519205711</v>
          </cell>
        </row>
        <row r="197">
          <cell r="C197">
            <v>10.611764705882353</v>
          </cell>
          <cell r="D197">
            <v>0.28073550825377658</v>
          </cell>
        </row>
        <row r="198">
          <cell r="C198">
            <v>10.635294117647058</v>
          </cell>
          <cell r="D198">
            <v>0.2838182037965446</v>
          </cell>
        </row>
        <row r="199">
          <cell r="C199">
            <v>10.658823529411764</v>
          </cell>
          <cell r="D199">
            <v>0.28670691053064151</v>
          </cell>
        </row>
        <row r="200">
          <cell r="C200">
            <v>10.68235294117647</v>
          </cell>
          <cell r="D200">
            <v>0.28939859128302786</v>
          </cell>
        </row>
        <row r="201">
          <cell r="C201">
            <v>10.705882352941176</v>
          </cell>
          <cell r="D201">
            <v>0.29188945356376034</v>
          </cell>
        </row>
        <row r="202">
          <cell r="C202">
            <v>10.729411764705882</v>
          </cell>
          <cell r="D202">
            <v>0.29417494509571301</v>
          </cell>
        </row>
        <row r="203">
          <cell r="C203">
            <v>10.752941176470587</v>
          </cell>
          <cell r="D203">
            <v>0.29624979410894381</v>
          </cell>
        </row>
        <row r="204">
          <cell r="C204">
            <v>10.776470588235295</v>
          </cell>
          <cell r="D204">
            <v>0.29810809283347295</v>
          </cell>
        </row>
        <row r="205">
          <cell r="C205">
            <v>10.8</v>
          </cell>
          <cell r="D205">
            <v>0.29974342131224457</v>
          </cell>
        </row>
        <row r="206">
          <cell r="C206">
            <v>10.823529411764707</v>
          </cell>
          <cell r="D206">
            <v>0.30114900744045331</v>
          </cell>
        </row>
        <row r="207">
          <cell r="C207">
            <v>10.847058823529412</v>
          </cell>
          <cell r="D207">
            <v>0.30231791805559977</v>
          </cell>
        </row>
        <row r="208">
          <cell r="C208">
            <v>10.870588235294118</v>
          </cell>
          <cell r="D208">
            <v>0.30324327498721237</v>
          </cell>
        </row>
        <row r="209">
          <cell r="C209">
            <v>10.894117647058824</v>
          </cell>
          <cell r="D209">
            <v>0.30391848925285053</v>
          </cell>
        </row>
        <row r="210">
          <cell r="C210">
            <v>10.91764705882353</v>
          </cell>
          <cell r="D210">
            <v>0.30433750607782073</v>
          </cell>
        </row>
        <row r="211">
          <cell r="C211">
            <v>10.941176470588236</v>
          </cell>
          <cell r="D211">
            <v>0.30449505313267372</v>
          </cell>
        </row>
        <row r="212">
          <cell r="C212">
            <v>10.964705882352941</v>
          </cell>
          <cell r="D212">
            <v>0.30438688433006772</v>
          </cell>
        </row>
        <row r="213">
          <cell r="C213">
            <v>10.988235294117647</v>
          </cell>
          <cell r="D213">
            <v>0.30401001169840064</v>
          </cell>
        </row>
        <row r="214">
          <cell r="C214">
            <v>11.011764705882353</v>
          </cell>
          <cell r="D214">
            <v>0.30336291824374689</v>
          </cell>
        </row>
        <row r="215">
          <cell r="C215">
            <v>11.035294117647059</v>
          </cell>
          <cell r="D215">
            <v>0.30244574530726293</v>
          </cell>
        </row>
        <row r="216">
          <cell r="C216">
            <v>11.058823529411764</v>
          </cell>
          <cell r="D216">
            <v>0.30126044869943341</v>
          </cell>
        </row>
        <row r="217">
          <cell r="C217">
            <v>11.08235294117647</v>
          </cell>
          <cell r="D217">
            <v>0.29981091881730126</v>
          </cell>
        </row>
        <row r="218">
          <cell r="C218">
            <v>11.105882352941176</v>
          </cell>
          <cell r="D218">
            <v>0.29810306099414385</v>
          </cell>
        </row>
        <row r="219">
          <cell r="C219">
            <v>11.129411764705882</v>
          </cell>
          <cell r="D219">
            <v>0.29614483345817472</v>
          </cell>
        </row>
        <row r="220">
          <cell r="C220">
            <v>11.152941176470588</v>
          </cell>
          <cell r="D220">
            <v>0.29394624145153037</v>
          </cell>
        </row>
        <row r="221">
          <cell r="C221">
            <v>11.176470588235293</v>
          </cell>
          <cell r="D221">
            <v>0.29151928724665971</v>
          </cell>
        </row>
        <row r="222">
          <cell r="C222">
            <v>11.2</v>
          </cell>
          <cell r="D222">
            <v>0.2888778769589217</v>
          </cell>
        </row>
        <row r="223">
          <cell r="C223">
            <v>11.223529411764705</v>
          </cell>
          <cell r="D223">
            <v>0.28603768615860198</v>
          </cell>
        </row>
        <row r="224">
          <cell r="C224">
            <v>11.247058823529411</v>
          </cell>
          <cell r="D224">
            <v>0.28301598730278166</v>
          </cell>
        </row>
        <row r="225">
          <cell r="C225">
            <v>11.270588235294117</v>
          </cell>
          <cell r="D225">
            <v>0.27983128880916103</v>
          </cell>
        </row>
        <row r="226">
          <cell r="C226">
            <v>11.294117647058824</v>
          </cell>
          <cell r="D226">
            <v>0.27650375377906905</v>
          </cell>
        </row>
        <row r="227">
          <cell r="C227">
            <v>11.31764705882353</v>
          </cell>
          <cell r="D227">
            <v>0.27305388920117446</v>
          </cell>
        </row>
        <row r="228">
          <cell r="C228">
            <v>11.341176470588236</v>
          </cell>
          <cell r="D228">
            <v>0.26950302051312325</v>
          </cell>
        </row>
        <row r="229">
          <cell r="C229">
            <v>11.364705882352942</v>
          </cell>
          <cell r="D229">
            <v>0.26587279507897915</v>
          </cell>
        </row>
        <row r="230">
          <cell r="C230">
            <v>11.388235294117647</v>
          </cell>
          <cell r="D230">
            <v>0.2621848845904059</v>
          </cell>
        </row>
        <row r="231">
          <cell r="C231">
            <v>11.411764705882353</v>
          </cell>
          <cell r="D231">
            <v>0.25846068740189737</v>
          </cell>
        </row>
        <row r="232">
          <cell r="C232">
            <v>11.435294117647059</v>
          </cell>
          <cell r="D232">
            <v>0.25472103678712654</v>
          </cell>
        </row>
        <row r="233">
          <cell r="C233">
            <v>11.458823529411765</v>
          </cell>
          <cell r="D233">
            <v>0.25098592078280668</v>
          </cell>
        </row>
        <row r="234">
          <cell r="C234">
            <v>11.482352941176471</v>
          </cell>
          <cell r="D234">
            <v>0.24727421884518314</v>
          </cell>
        </row>
        <row r="235">
          <cell r="C235">
            <v>11.505882352941176</v>
          </cell>
          <cell r="D235">
            <v>0.24360346000125932</v>
          </cell>
        </row>
        <row r="236">
          <cell r="C236">
            <v>11.529411764705882</v>
          </cell>
          <cell r="D236">
            <v>0.23998960655255228</v>
          </cell>
        </row>
        <row r="237">
          <cell r="C237">
            <v>11.552941176470588</v>
          </cell>
          <cell r="D237">
            <v>0.23644686670478152</v>
          </cell>
        </row>
        <row r="238">
          <cell r="C238">
            <v>11.576470588235294</v>
          </cell>
          <cell r="D238">
            <v>0.23298753877372524</v>
          </cell>
        </row>
        <row r="239">
          <cell r="C239">
            <v>11.6</v>
          </cell>
          <cell r="D239">
            <v>0.22962188887617327</v>
          </cell>
        </row>
        <row r="240">
          <cell r="C240">
            <v>11.623529411764705</v>
          </cell>
          <cell r="D240">
            <v>0.22635806327493391</v>
          </cell>
        </row>
        <row r="241">
          <cell r="C241">
            <v>11.647058823529411</v>
          </cell>
          <cell r="D241">
            <v>0.22320203582594006</v>
          </cell>
        </row>
        <row r="242">
          <cell r="C242">
            <v>11.670588235294117</v>
          </cell>
          <cell r="D242">
            <v>0.22015759028931017</v>
          </cell>
        </row>
        <row r="243">
          <cell r="C243">
            <v>11.694117647058823</v>
          </cell>
          <cell r="D243">
            <v>0.21722633662802379</v>
          </cell>
        </row>
        <row r="244">
          <cell r="C244">
            <v>11.717647058823529</v>
          </cell>
          <cell r="D244">
            <v>0.21440775983842267</v>
          </cell>
        </row>
        <row r="245">
          <cell r="C245">
            <v>11.741176470588234</v>
          </cell>
          <cell r="D245">
            <v>0.21169929934422016</v>
          </cell>
        </row>
        <row r="246">
          <cell r="C246">
            <v>11.76470588235294</v>
          </cell>
          <cell r="D246">
            <v>0.20909645654569281</v>
          </cell>
        </row>
        <row r="247">
          <cell r="C247">
            <v>11.788235294117648</v>
          </cell>
          <cell r="D247">
            <v>0.20659292775145671</v>
          </cell>
        </row>
        <row r="248">
          <cell r="C248">
            <v>11.811764705882354</v>
          </cell>
          <cell r="D248">
            <v>0.20418075943265149</v>
          </cell>
        </row>
        <row r="249">
          <cell r="C249">
            <v>11.835294117647059</v>
          </cell>
          <cell r="D249">
            <v>0.20185052252745478</v>
          </cell>
        </row>
        <row r="250">
          <cell r="C250">
            <v>11.858823529411765</v>
          </cell>
          <cell r="D250">
            <v>0.19959150238494205</v>
          </cell>
        </row>
        <row r="251">
          <cell r="C251">
            <v>11.882352941176471</v>
          </cell>
          <cell r="D251">
            <v>0.19739190086726691</v>
          </cell>
        </row>
        <row r="252">
          <cell r="C252">
            <v>11.905882352941177</v>
          </cell>
          <cell r="D252">
            <v>0.19523904712282378</v>
          </cell>
        </row>
        <row r="253">
          <cell r="C253">
            <v>11.929411764705883</v>
          </cell>
          <cell r="D253">
            <v>0.19311961359450452</v>
          </cell>
        </row>
        <row r="254">
          <cell r="C254">
            <v>11.952941176470588</v>
          </cell>
          <cell r="D254">
            <v>0.19101983392994931</v>
          </cell>
        </row>
        <row r="255">
          <cell r="C255">
            <v>11.976470588235294</v>
          </cell>
          <cell r="D255">
            <v>0.18892571960815754</v>
          </cell>
        </row>
        <row r="256">
          <cell r="C256">
            <v>12</v>
          </cell>
          <cell r="D256">
            <v>0.18682327228228754</v>
          </cell>
        </row>
        <row r="257">
          <cell r="C257">
            <v>12.023529411764706</v>
          </cell>
          <cell r="D257">
            <v>0.18469868905543826</v>
          </cell>
        </row>
        <row r="258">
          <cell r="C258">
            <v>12.047058823529412</v>
          </cell>
          <cell r="D258">
            <v>0.18253855814848036</v>
          </cell>
        </row>
        <row r="259">
          <cell r="C259">
            <v>12.070588235294117</v>
          </cell>
          <cell r="D259">
            <v>0.18033004268080971</v>
          </cell>
        </row>
        <row r="260">
          <cell r="C260">
            <v>12.094117647058823</v>
          </cell>
          <cell r="D260">
            <v>0.17806105056093938</v>
          </cell>
        </row>
        <row r="261">
          <cell r="C261">
            <v>12.117647058823529</v>
          </cell>
          <cell r="D261">
            <v>0.17572038876932633</v>
          </cell>
        </row>
        <row r="262">
          <cell r="C262">
            <v>12.141176470588235</v>
          </cell>
          <cell r="D262">
            <v>0.17329790060645681</v>
          </cell>
        </row>
        <row r="263">
          <cell r="C263">
            <v>12.164705882352941</v>
          </cell>
          <cell r="D263">
            <v>0.17078458477118127</v>
          </cell>
        </row>
        <row r="264">
          <cell r="C264">
            <v>12.188235294117646</v>
          </cell>
          <cell r="D264">
            <v>0.16817269542422289</v>
          </cell>
        </row>
        <row r="265">
          <cell r="C265">
            <v>12.211764705882352</v>
          </cell>
          <cell r="D265">
            <v>0.16545582267670467</v>
          </cell>
        </row>
        <row r="266">
          <cell r="C266">
            <v>12.235294117647058</v>
          </cell>
          <cell r="D266">
            <v>0.16262895322080073</v>
          </cell>
        </row>
        <row r="267">
          <cell r="C267">
            <v>12.258823529411764</v>
          </cell>
          <cell r="D267">
            <v>0.15968851108684848</v>
          </cell>
        </row>
        <row r="268">
          <cell r="C268">
            <v>12.282352941176471</v>
          </cell>
          <cell r="D268">
            <v>0.15663237876631822</v>
          </cell>
        </row>
        <row r="269">
          <cell r="C269">
            <v>12.305882352941177</v>
          </cell>
          <cell r="D269">
            <v>0.15345989918096903</v>
          </cell>
        </row>
        <row r="270">
          <cell r="C270">
            <v>12.329411764705883</v>
          </cell>
          <cell r="D270">
            <v>0.15017185920351439</v>
          </cell>
        </row>
        <row r="271">
          <cell r="C271">
            <v>12.352941176470589</v>
          </cell>
          <cell r="D271">
            <v>0.14677045564252203</v>
          </cell>
        </row>
        <row r="272">
          <cell r="C272">
            <v>12.376470588235295</v>
          </cell>
          <cell r="D272">
            <v>0.14325924479251032</v>
          </cell>
        </row>
        <row r="273">
          <cell r="C273">
            <v>12.4</v>
          </cell>
          <cell r="D273">
            <v>0.13964307681788735</v>
          </cell>
        </row>
        <row r="274">
          <cell r="C274">
            <v>12.423529411764706</v>
          </cell>
          <cell r="D274">
            <v>0.13592801638521854</v>
          </cell>
        </row>
        <row r="275">
          <cell r="C275">
            <v>12.447058823529412</v>
          </cell>
          <cell r="D275">
            <v>0.13212125108121131</v>
          </cell>
        </row>
        <row r="276">
          <cell r="C276">
            <v>12.470588235294118</v>
          </cell>
          <cell r="D276">
            <v>0.12823098925285834</v>
          </cell>
        </row>
        <row r="277">
          <cell r="C277">
            <v>12.494117647058824</v>
          </cell>
          <cell r="D277">
            <v>0.12426634898070664</v>
          </cell>
        </row>
        <row r="278">
          <cell r="C278">
            <v>12.517647058823529</v>
          </cell>
          <cell r="D278">
            <v>0.12023723994580467</v>
          </cell>
        </row>
        <row r="279">
          <cell r="C279">
            <v>12.541176470588235</v>
          </cell>
          <cell r="D279">
            <v>0.11615423997539656</v>
          </cell>
        </row>
        <row r="280">
          <cell r="C280">
            <v>12.564705882352941</v>
          </cell>
          <cell r="D280">
            <v>0.11202846805208001</v>
          </cell>
        </row>
        <row r="281">
          <cell r="C281">
            <v>12.588235294117647</v>
          </cell>
          <cell r="D281">
            <v>0.10787131522061684</v>
          </cell>
        </row>
        <row r="282">
          <cell r="C282">
            <v>12.611764705882353</v>
          </cell>
          <cell r="D282">
            <v>0.10369491239924081</v>
          </cell>
        </row>
        <row r="283">
          <cell r="C283">
            <v>12.635294117647058</v>
          </cell>
          <cell r="D283">
            <v>9.9511046484546922E-2</v>
          </cell>
        </row>
        <row r="284">
          <cell r="C284">
            <v>12.658823529411764</v>
          </cell>
          <cell r="D284">
            <v>9.5331722939880056E-2</v>
          </cell>
        </row>
        <row r="285">
          <cell r="C285">
            <v>12.68235294117647</v>
          </cell>
          <cell r="D285">
            <v>9.116885936781613E-2</v>
          </cell>
        </row>
        <row r="286">
          <cell r="C286">
            <v>12.705882352941176</v>
          </cell>
          <cell r="D286">
            <v>8.7034171938599275E-2</v>
          </cell>
        </row>
        <row r="287">
          <cell r="C287">
            <v>12.729411764705882</v>
          </cell>
          <cell r="D287">
            <v>8.2939068853112669E-2</v>
          </cell>
        </row>
        <row r="288">
          <cell r="C288">
            <v>12.752941176470587</v>
          </cell>
          <cell r="D288">
            <v>7.8894551867071866E-2</v>
          </cell>
        </row>
        <row r="289">
          <cell r="C289">
            <v>12.776470588235295</v>
          </cell>
          <cell r="D289">
            <v>7.4911126741771014E-2</v>
          </cell>
        </row>
        <row r="290">
          <cell r="C290">
            <v>12.8</v>
          </cell>
          <cell r="D290">
            <v>7.0998723319735349E-2</v>
          </cell>
        </row>
        <row r="291">
          <cell r="C291">
            <v>12.823529411764707</v>
          </cell>
          <cell r="D291">
            <v>6.7166625753932008E-2</v>
          </cell>
        </row>
        <row r="292">
          <cell r="C292">
            <v>12.847058823529412</v>
          </cell>
          <cell r="D292">
            <v>6.3423413249667743E-2</v>
          </cell>
        </row>
        <row r="293">
          <cell r="C293">
            <v>12.870588235294118</v>
          </cell>
          <cell r="D293">
            <v>5.9776911511707186E-2</v>
          </cell>
        </row>
        <row r="294">
          <cell r="C294">
            <v>12.894117647058824</v>
          </cell>
          <cell r="D294">
            <v>5.6234154928157483E-2</v>
          </cell>
        </row>
        <row r="295">
          <cell r="C295">
            <v>12.91764705882353</v>
          </cell>
          <cell r="D295">
            <v>5.2801359369702747E-2</v>
          </cell>
        </row>
        <row r="296">
          <cell r="C296">
            <v>12.941176470588236</v>
          </cell>
          <cell r="D296">
            <v>4.9483905340039235E-2</v>
          </cell>
        </row>
        <row r="297">
          <cell r="C297">
            <v>12.964705882352941</v>
          </cell>
          <cell r="D297">
            <v>4.6286331082766474E-2</v>
          </cell>
        </row>
        <row r="298">
          <cell r="C298">
            <v>12.988235294117647</v>
          </cell>
          <cell r="D298">
            <v>4.321233513312514E-2</v>
          </cell>
        </row>
        <row r="299">
          <cell r="C299">
            <v>13.011764705882353</v>
          </cell>
          <cell r="D299">
            <v>4.0264787701093326E-2</v>
          </cell>
        </row>
        <row r="300">
          <cell r="C300">
            <v>13.035294117647059</v>
          </cell>
          <cell r="D300">
            <v>3.7445750186362078E-2</v>
          </cell>
        </row>
        <row r="301">
          <cell r="C301">
            <v>13.058823529411764</v>
          </cell>
          <cell r="D301">
            <v>3.4756502056162444E-2</v>
          </cell>
        </row>
        <row r="302">
          <cell r="C302">
            <v>13.08235294117647</v>
          </cell>
          <cell r="D302">
            <v>3.2197574264008433E-2</v>
          </cell>
        </row>
        <row r="303">
          <cell r="C303">
            <v>13.105882352941176</v>
          </cell>
          <cell r="D303">
            <v>2.9768788351025532E-2</v>
          </cell>
        </row>
        <row r="304">
          <cell r="C304">
            <v>13.129411764705882</v>
          </cell>
          <cell r="D304">
            <v>2.7469300351207454E-2</v>
          </cell>
        </row>
        <row r="305">
          <cell r="C305">
            <v>13.152941176470588</v>
          </cell>
          <cell r="D305">
            <v>2.5297648616957418E-2</v>
          </cell>
        </row>
        <row r="306">
          <cell r="C306">
            <v>13.176470588235293</v>
          </cell>
          <cell r="D306">
            <v>2.3251804690646898E-2</v>
          </cell>
        </row>
        <row r="307">
          <cell r="C307">
            <v>13.2</v>
          </cell>
          <cell r="D307">
            <v>2.1329226370470113E-2</v>
          </cell>
        </row>
        <row r="308">
          <cell r="C308">
            <v>13.223529411764705</v>
          </cell>
          <cell r="D308">
            <v>1.9526912153224094E-2</v>
          </cell>
        </row>
        <row r="309">
          <cell r="C309">
            <v>13.247058823529411</v>
          </cell>
          <cell r="D309">
            <v>1.7841456281301411E-2</v>
          </cell>
        </row>
        <row r="310">
          <cell r="C310">
            <v>13.270588235294117</v>
          </cell>
          <cell r="D310">
            <v>1.6269103674560782E-2</v>
          </cell>
        </row>
        <row r="311">
          <cell r="C311">
            <v>13.294117647058824</v>
          </cell>
          <cell r="D311">
            <v>1.4805804088202227E-2</v>
          </cell>
        </row>
        <row r="312">
          <cell r="C312">
            <v>13.31764705882353</v>
          </cell>
          <cell r="D312">
            <v>1.3447138308557647E-2</v>
          </cell>
        </row>
        <row r="313">
          <cell r="C313">
            <v>13.341176470588236</v>
          </cell>
          <cell r="D313">
            <v>1.218890676358002E-2</v>
          </cell>
        </row>
        <row r="314">
          <cell r="C314">
            <v>13.364705882352942</v>
          </cell>
          <cell r="D314">
            <v>1.1026316974762985E-2</v>
          </cell>
        </row>
        <row r="315">
          <cell r="C315">
            <v>13.388235294117647</v>
          </cell>
          <cell r="D315">
            <v>9.9546466273876238E-3</v>
          </cell>
        </row>
        <row r="316">
          <cell r="C316">
            <v>13.411764705882353</v>
          </cell>
          <cell r="D316">
            <v>8.9691187456654824E-3</v>
          </cell>
        </row>
        <row r="317">
          <cell r="C317">
            <v>13.435294117647059</v>
          </cell>
          <cell r="D317">
            <v>8.0649413303660687E-3</v>
          </cell>
        </row>
        <row r="318">
          <cell r="C318">
            <v>13.458823529411765</v>
          </cell>
          <cell r="D318">
            <v>7.2373435478246661E-3</v>
          </cell>
        </row>
        <row r="319">
          <cell r="C319">
            <v>13.482352941176471</v>
          </cell>
          <cell r="D319">
            <v>6.4816083692915008E-3</v>
          </cell>
        </row>
        <row r="320">
          <cell r="C320">
            <v>13.505882352941176</v>
          </cell>
          <cell r="D320">
            <v>5.793101618118272E-3</v>
          </cell>
        </row>
        <row r="321">
          <cell r="C321">
            <v>13.529411764705882</v>
          </cell>
          <cell r="D321">
            <v>5.1672974357731575E-3</v>
          </cell>
        </row>
        <row r="322">
          <cell r="C322">
            <v>13.552941176470588</v>
          </cell>
          <cell r="D322">
            <v>4.5998002256773061E-3</v>
          </cell>
        </row>
        <row r="323">
          <cell r="C323">
            <v>13.576470588235294</v>
          </cell>
          <cell r="D323">
            <v>4.0863631760658069E-3</v>
          </cell>
        </row>
        <row r="324">
          <cell r="C324">
            <v>13.6</v>
          </cell>
          <cell r="D324">
            <v>3.622903499341914E-3</v>
          </cell>
        </row>
        <row r="325">
          <cell r="C325">
            <v>13.623529411764705</v>
          </cell>
          <cell r="D325">
            <v>3.2055145556950312E-3</v>
          </cell>
        </row>
        <row r="326">
          <cell r="C326">
            <v>13.647058823529411</v>
          </cell>
          <cell r="D326">
            <v>2.8304750531918193E-3</v>
          </cell>
        </row>
        <row r="327">
          <cell r="C327">
            <v>13.670588235294117</v>
          </cell>
          <cell r="D327">
            <v>2.4942555353304526E-3</v>
          </cell>
        </row>
        <row r="328">
          <cell r="C328">
            <v>13.694117647058823</v>
          </cell>
          <cell r="D328">
            <v>2.1935223804642147E-3</v>
          </cell>
        </row>
        <row r="329">
          <cell r="C329">
            <v>13.717647058823529</v>
          </cell>
          <cell r="D329">
            <v>1.9251395459183827E-3</v>
          </cell>
        </row>
        <row r="330">
          <cell r="C330">
            <v>13.741176470588234</v>
          </cell>
          <cell r="D330">
            <v>1.6861682934655306E-3</v>
          </cell>
        </row>
        <row r="331">
          <cell r="C331">
            <v>13.76470588235294</v>
          </cell>
          <cell r="D331">
            <v>1.4738651325519152E-3</v>
          </cell>
        </row>
        <row r="332">
          <cell r="C332">
            <v>13.788235294117648</v>
          </cell>
          <cell r="D332">
            <v>1.2856782137698668E-3</v>
          </cell>
        </row>
        <row r="333">
          <cell r="C333">
            <v>13.811764705882354</v>
          </cell>
          <cell r="D333">
            <v>1.1192423980491927E-3</v>
          </cell>
        </row>
        <row r="334">
          <cell r="C334">
            <v>13.835294117647059</v>
          </cell>
          <cell r="D334">
            <v>9.7237321739500804E-4</v>
          </cell>
        </row>
        <row r="335">
          <cell r="C335">
            <v>13.858823529411765</v>
          </cell>
          <cell r="D335">
            <v>8.4305993122171915E-4</v>
          </cell>
        </row>
        <row r="336">
          <cell r="C336">
            <v>13.882352941176471</v>
          </cell>
          <cell r="D336">
            <v>7.2945786889188323E-4</v>
          </cell>
        </row>
        <row r="337">
          <cell r="C337">
            <v>13.905882352941177</v>
          </cell>
          <cell r="D337">
            <v>6.2988023440959198E-4</v>
          </cell>
        </row>
        <row r="338">
          <cell r="C338">
            <v>13.929411764705883</v>
          </cell>
          <cell r="D338">
            <v>5.4278953374969961E-4</v>
          </cell>
        </row>
        <row r="339">
          <cell r="C339">
            <v>13.952941176470588</v>
          </cell>
          <cell r="D339">
            <v>4.6678876939963069E-4</v>
          </cell>
        </row>
        <row r="340">
          <cell r="C340">
            <v>13.976470588235294</v>
          </cell>
          <cell r="D340">
            <v>4.0061253068139244E-4</v>
          </cell>
        </row>
      </sheetData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ferences (Lustrino)"/>
      <sheetName val="Anorogenic"/>
      <sheetName val="Mongibello e recenti"/>
      <sheetName val="Maj2004-05Etna"/>
      <sheetName val="Orogenic Plio-Quaternary"/>
      <sheetName val="Th-U vs. Rb-Ba"/>
      <sheetName val="Nb-U vs.Ce-Pb"/>
      <sheetName val="Major elements"/>
      <sheetName val="Corsaro&amp;Pompilio2004"/>
      <sheetName val="Sr-Nd"/>
      <sheetName val="B-Tonarini etal.2001"/>
      <sheetName val="Pennisi etal.2000"/>
    </sheetNames>
    <sheetDataSet>
      <sheetData sheetId="0"/>
      <sheetData sheetId="1"/>
      <sheetData sheetId="2"/>
      <sheetData sheetId="3"/>
      <sheetData sheetId="4">
        <row r="4">
          <cell r="A4" t="str">
            <v>Tuscan Magmatic Province</v>
          </cell>
          <cell r="B4">
            <v>1</v>
          </cell>
          <cell r="C4" t="str">
            <v>A1</v>
          </cell>
          <cell r="E4" t="str">
            <v>Lamproitic Affinity Lava</v>
          </cell>
          <cell r="F4">
            <v>58.5</v>
          </cell>
          <cell r="G4">
            <v>2.27</v>
          </cell>
          <cell r="H4">
            <v>10.84</v>
          </cell>
          <cell r="J4">
            <v>4.3462000000000005</v>
          </cell>
          <cell r="K4">
            <v>0.06</v>
          </cell>
          <cell r="L4">
            <v>6.63</v>
          </cell>
          <cell r="M4">
            <v>3.12</v>
          </cell>
          <cell r="N4">
            <v>1.02</v>
          </cell>
          <cell r="O4">
            <v>10.73</v>
          </cell>
          <cell r="P4">
            <v>0.67</v>
          </cell>
          <cell r="R4">
            <v>2.09</v>
          </cell>
          <cell r="U4">
            <v>100.2762</v>
          </cell>
          <cell r="V4">
            <v>59.580674269907583</v>
          </cell>
          <cell r="W4">
            <v>2.3119338562853029</v>
          </cell>
          <cell r="X4">
            <v>11.040248018560654</v>
          </cell>
          <cell r="Y4">
            <v>0</v>
          </cell>
          <cell r="Z4">
            <v>4.426487632681579</v>
          </cell>
          <cell r="AA4">
            <v>6.1108383866571879E-2</v>
          </cell>
          <cell r="AB4">
            <v>6.7524764172561929</v>
          </cell>
          <cell r="AC4">
            <v>3.1776359610617377</v>
          </cell>
          <cell r="AD4">
            <v>1.038842525731722</v>
          </cell>
          <cell r="AE4">
            <v>10.928215981471938</v>
          </cell>
          <cell r="AF4">
            <v>0.68237695317671931</v>
          </cell>
          <cell r="AH4">
            <v>100</v>
          </cell>
          <cell r="AJ4">
            <v>0.77424724318182137</v>
          </cell>
          <cell r="AK4">
            <v>11.75</v>
          </cell>
          <cell r="AL4">
            <v>10.519607843137255</v>
          </cell>
          <cell r="AM4">
            <v>0.28782287822878228</v>
          </cell>
          <cell r="AN4">
            <v>11.5</v>
          </cell>
          <cell r="AO4">
            <v>91</v>
          </cell>
          <cell r="AP4">
            <v>420</v>
          </cell>
          <cell r="AQ4">
            <v>23</v>
          </cell>
          <cell r="AR4">
            <v>264</v>
          </cell>
          <cell r="AS4">
            <v>380</v>
          </cell>
          <cell r="AT4">
            <v>803</v>
          </cell>
          <cell r="AU4">
            <v>27</v>
          </cell>
          <cell r="AV4">
            <v>1309</v>
          </cell>
          <cell r="AW4">
            <v>63</v>
          </cell>
          <cell r="AX4">
            <v>7</v>
          </cell>
          <cell r="AY4">
            <v>1310</v>
          </cell>
          <cell r="AZ4">
            <v>172</v>
          </cell>
          <cell r="BA4">
            <v>347</v>
          </cell>
          <cell r="BC4">
            <v>139</v>
          </cell>
          <cell r="BD4">
            <v>19</v>
          </cell>
          <cell r="BE4">
            <v>3.2</v>
          </cell>
          <cell r="BG4">
            <v>1.2</v>
          </cell>
          <cell r="BL4">
            <v>1.1000000000000001</v>
          </cell>
          <cell r="BN4">
            <v>33</v>
          </cell>
          <cell r="BO4">
            <v>4.3</v>
          </cell>
          <cell r="BQ4">
            <v>43</v>
          </cell>
          <cell r="BR4">
            <v>5.7</v>
          </cell>
          <cell r="BX4">
            <v>18</v>
          </cell>
          <cell r="CD4">
            <v>20.793650793650794</v>
          </cell>
          <cell r="CG4">
            <v>2.7301587301587302</v>
          </cell>
          <cell r="CP4">
            <v>12.851851851851851</v>
          </cell>
          <cell r="CQ4">
            <v>11.052631578947368</v>
          </cell>
          <cell r="CV4">
            <v>20</v>
          </cell>
          <cell r="CW4">
            <v>20.777777777777779</v>
          </cell>
          <cell r="CZ4">
            <v>10</v>
          </cell>
          <cell r="DA4">
            <v>3.9090909090909087</v>
          </cell>
          <cell r="DB4">
            <v>39.090909090909086</v>
          </cell>
          <cell r="DD4">
            <v>0.13255813953488371</v>
          </cell>
          <cell r="DE4">
            <v>8.8372093023255811</v>
          </cell>
          <cell r="DJ4">
            <v>5.7769784172661867</v>
          </cell>
        </row>
        <row r="5">
          <cell r="A5" t="str">
            <v>Tuscan Magmatic Province</v>
          </cell>
          <cell r="B5">
            <v>1</v>
          </cell>
          <cell r="C5" t="str">
            <v>A1</v>
          </cell>
          <cell r="E5" t="str">
            <v>Lamproitic Affinity Lava</v>
          </cell>
          <cell r="F5">
            <v>57.79</v>
          </cell>
          <cell r="G5">
            <v>1.51</v>
          </cell>
          <cell r="H5">
            <v>11.79</v>
          </cell>
          <cell r="J5">
            <v>5.7032000000000007</v>
          </cell>
          <cell r="K5">
            <v>0.08</v>
          </cell>
          <cell r="L5">
            <v>8.23</v>
          </cell>
          <cell r="M5">
            <v>3.46</v>
          </cell>
          <cell r="N5">
            <v>1.31</v>
          </cell>
          <cell r="O5">
            <v>8.06</v>
          </cell>
          <cell r="P5">
            <v>0.85</v>
          </cell>
          <cell r="R5">
            <v>1.55</v>
          </cell>
          <cell r="U5">
            <v>100.33319999999999</v>
          </cell>
          <cell r="AJ5">
            <v>0.76439113632993827</v>
          </cell>
          <cell r="AK5">
            <v>9.370000000000001</v>
          </cell>
          <cell r="AL5">
            <v>6.1526717557251906</v>
          </cell>
          <cell r="AM5">
            <v>0.29346904156064463</v>
          </cell>
          <cell r="AN5">
            <v>18.2</v>
          </cell>
          <cell r="AO5">
            <v>101</v>
          </cell>
          <cell r="AP5">
            <v>430</v>
          </cell>
          <cell r="AQ5">
            <v>31</v>
          </cell>
          <cell r="AR5">
            <v>288</v>
          </cell>
          <cell r="AS5">
            <v>601</v>
          </cell>
          <cell r="AT5">
            <v>604</v>
          </cell>
          <cell r="AU5">
            <v>30</v>
          </cell>
          <cell r="AV5">
            <v>859</v>
          </cell>
          <cell r="AW5">
            <v>42</v>
          </cell>
          <cell r="AX5">
            <v>15</v>
          </cell>
          <cell r="AY5">
            <v>1210</v>
          </cell>
          <cell r="AZ5">
            <v>140</v>
          </cell>
          <cell r="BA5">
            <v>365</v>
          </cell>
          <cell r="BC5">
            <v>181</v>
          </cell>
          <cell r="BD5">
            <v>270</v>
          </cell>
          <cell r="BE5">
            <v>3.88</v>
          </cell>
          <cell r="BG5">
            <v>1.2</v>
          </cell>
          <cell r="BL5">
            <v>1.68</v>
          </cell>
          <cell r="BN5">
            <v>20</v>
          </cell>
          <cell r="BO5">
            <v>2.9</v>
          </cell>
          <cell r="BQ5">
            <v>119</v>
          </cell>
          <cell r="BR5">
            <v>18.100000000000001</v>
          </cell>
          <cell r="BX5">
            <v>42</v>
          </cell>
          <cell r="CD5">
            <v>28.80952380952381</v>
          </cell>
          <cell r="CG5">
            <v>3.3333333333333335</v>
          </cell>
          <cell r="CP5">
            <v>12.166666666666666</v>
          </cell>
          <cell r="CQ5">
            <v>2.3204419889502761</v>
          </cell>
          <cell r="CV5">
            <v>2.2259259259259259</v>
          </cell>
          <cell r="CW5">
            <v>20.452380952380953</v>
          </cell>
          <cell r="CZ5">
            <v>41.03448275862069</v>
          </cell>
          <cell r="DA5">
            <v>1.7261904761904763</v>
          </cell>
          <cell r="DB5">
            <v>70.833333333333343</v>
          </cell>
          <cell r="DD5">
            <v>0.15210084033613447</v>
          </cell>
          <cell r="DE5">
            <v>5.0504201680672267</v>
          </cell>
          <cell r="DJ5">
            <v>3.3370165745856353</v>
          </cell>
        </row>
        <row r="6">
          <cell r="A6" t="str">
            <v>Tuscan Magmatic Province</v>
          </cell>
          <cell r="B6">
            <v>1</v>
          </cell>
          <cell r="C6" t="str">
            <v>A1</v>
          </cell>
          <cell r="E6" t="str">
            <v>Lamproitic Affinity Lava</v>
          </cell>
          <cell r="F6">
            <v>55.47</v>
          </cell>
          <cell r="G6">
            <v>1.36</v>
          </cell>
          <cell r="H6">
            <v>13.39</v>
          </cell>
          <cell r="J6">
            <v>6.4188000000000009</v>
          </cell>
          <cell r="K6">
            <v>0.1</v>
          </cell>
          <cell r="L6">
            <v>9.36</v>
          </cell>
          <cell r="M6">
            <v>4.7</v>
          </cell>
          <cell r="N6">
            <v>1.18</v>
          </cell>
          <cell r="O6">
            <v>7.46</v>
          </cell>
          <cell r="P6">
            <v>0.54</v>
          </cell>
          <cell r="R6">
            <v>0.57999999999999996</v>
          </cell>
          <cell r="U6">
            <v>100.55880000000001</v>
          </cell>
          <cell r="AJ6">
            <v>0.76626893814604657</v>
          </cell>
          <cell r="AK6">
            <v>8.64</v>
          </cell>
          <cell r="AL6">
            <v>6.3220338983050848</v>
          </cell>
          <cell r="AM6">
            <v>0.35100821508588498</v>
          </cell>
          <cell r="AN6">
            <v>17</v>
          </cell>
          <cell r="AO6">
            <v>118</v>
          </cell>
          <cell r="AP6">
            <v>641</v>
          </cell>
          <cell r="AQ6">
            <v>36</v>
          </cell>
          <cell r="AR6">
            <v>349</v>
          </cell>
          <cell r="AS6">
            <v>453</v>
          </cell>
          <cell r="AT6">
            <v>726</v>
          </cell>
          <cell r="AU6">
            <v>33</v>
          </cell>
          <cell r="AV6">
            <v>674</v>
          </cell>
          <cell r="AW6">
            <v>31</v>
          </cell>
          <cell r="AX6">
            <v>30</v>
          </cell>
          <cell r="AY6">
            <v>1290</v>
          </cell>
          <cell r="AZ6">
            <v>98</v>
          </cell>
          <cell r="BA6">
            <v>294</v>
          </cell>
          <cell r="BC6">
            <v>127</v>
          </cell>
          <cell r="BD6">
            <v>20.7</v>
          </cell>
          <cell r="BE6">
            <v>3.51</v>
          </cell>
          <cell r="BG6">
            <v>1.2</v>
          </cell>
          <cell r="BL6">
            <v>2.38</v>
          </cell>
          <cell r="BN6">
            <v>15.5</v>
          </cell>
          <cell r="BO6">
            <v>2.2999999999999998</v>
          </cell>
          <cell r="BQ6">
            <v>61</v>
          </cell>
          <cell r="BR6">
            <v>14.2</v>
          </cell>
          <cell r="BX6">
            <v>57</v>
          </cell>
          <cell r="CD6">
            <v>41.612903225806448</v>
          </cell>
          <cell r="CG6">
            <v>3.161290322580645</v>
          </cell>
          <cell r="CP6">
            <v>8.9090909090909083</v>
          </cell>
          <cell r="CQ6">
            <v>2.183098591549296</v>
          </cell>
          <cell r="CV6">
            <v>21.884057971014492</v>
          </cell>
          <cell r="CW6">
            <v>21.741935483870968</v>
          </cell>
          <cell r="CZ6">
            <v>26.521739130434785</v>
          </cell>
          <cell r="DA6">
            <v>0.96638655462184875</v>
          </cell>
          <cell r="DB6">
            <v>25.630252100840337</v>
          </cell>
          <cell r="DD6">
            <v>0.23278688524590163</v>
          </cell>
          <cell r="DE6">
            <v>7.4262295081967213</v>
          </cell>
          <cell r="DJ6">
            <v>5.7165354330708658</v>
          </cell>
        </row>
        <row r="7">
          <cell r="A7" t="str">
            <v>Tuscan Magmatic Province</v>
          </cell>
          <cell r="B7">
            <v>1</v>
          </cell>
          <cell r="C7" t="str">
            <v>A1</v>
          </cell>
          <cell r="E7" t="str">
            <v>Lamproitic Affinity Lava</v>
          </cell>
          <cell r="F7">
            <v>56.04</v>
          </cell>
          <cell r="G7">
            <v>1.27</v>
          </cell>
          <cell r="H7">
            <v>13.91</v>
          </cell>
          <cell r="J7">
            <v>5.9088000000000003</v>
          </cell>
          <cell r="K7">
            <v>0.09</v>
          </cell>
          <cell r="L7">
            <v>8.7200000000000006</v>
          </cell>
          <cell r="M7">
            <v>4.9400000000000004</v>
          </cell>
          <cell r="N7">
            <v>1.1299999999999999</v>
          </cell>
          <cell r="O7">
            <v>7.89</v>
          </cell>
          <cell r="P7">
            <v>0.53</v>
          </cell>
          <cell r="R7">
            <v>0.47</v>
          </cell>
          <cell r="U7">
            <v>100.89879999999999</v>
          </cell>
          <cell r="AJ7">
            <v>0.76840458028467029</v>
          </cell>
          <cell r="AK7">
            <v>9.02</v>
          </cell>
          <cell r="AL7">
            <v>6.9823008849557526</v>
          </cell>
          <cell r="AM7">
            <v>0.35514018691588789</v>
          </cell>
          <cell r="AO7">
            <v>125</v>
          </cell>
          <cell r="AP7">
            <v>642</v>
          </cell>
          <cell r="AR7">
            <v>321</v>
          </cell>
          <cell r="AS7">
            <v>458</v>
          </cell>
          <cell r="AT7">
            <v>737</v>
          </cell>
          <cell r="AU7">
            <v>32</v>
          </cell>
          <cell r="AV7">
            <v>655</v>
          </cell>
          <cell r="AW7">
            <v>35</v>
          </cell>
          <cell r="AY7">
            <v>1290</v>
          </cell>
          <cell r="BA7">
            <v>257</v>
          </cell>
          <cell r="BC7">
            <v>136</v>
          </cell>
          <cell r="BE7">
            <v>3.68</v>
          </cell>
          <cell r="BG7">
            <v>1.4</v>
          </cell>
          <cell r="BL7">
            <v>2.36</v>
          </cell>
          <cell r="BN7">
            <v>16</v>
          </cell>
          <cell r="BO7">
            <v>2.2999999999999998</v>
          </cell>
          <cell r="BQ7">
            <v>63</v>
          </cell>
          <cell r="BR7">
            <v>14.7</v>
          </cell>
          <cell r="CD7">
            <v>36.857142857142854</v>
          </cell>
          <cell r="CP7">
            <v>8.03125</v>
          </cell>
          <cell r="CQ7">
            <v>2.3809523809523809</v>
          </cell>
          <cell r="CW7">
            <v>18.714285714285715</v>
          </cell>
          <cell r="CZ7">
            <v>27.39130434782609</v>
          </cell>
          <cell r="DA7">
            <v>0.97457627118644063</v>
          </cell>
          <cell r="DB7">
            <v>26.694915254237291</v>
          </cell>
          <cell r="DD7">
            <v>0.23333333333333331</v>
          </cell>
          <cell r="DE7">
            <v>7.2698412698412698</v>
          </cell>
          <cell r="DJ7">
            <v>5.4191176470588234</v>
          </cell>
        </row>
        <row r="8">
          <cell r="A8" t="str">
            <v>Tuscan Magmatic Province</v>
          </cell>
          <cell r="B8">
            <v>1</v>
          </cell>
          <cell r="C8" t="str">
            <v>A1</v>
          </cell>
          <cell r="E8" t="str">
            <v>Transitional Affinity</v>
          </cell>
          <cell r="F8">
            <v>58.39</v>
          </cell>
          <cell r="G8">
            <v>0.7</v>
          </cell>
          <cell r="H8">
            <v>13.84</v>
          </cell>
          <cell r="J8">
            <v>7.7396000000000011</v>
          </cell>
          <cell r="K8">
            <v>0.13</v>
          </cell>
          <cell r="L8">
            <v>6.24</v>
          </cell>
          <cell r="M8">
            <v>3.12</v>
          </cell>
          <cell r="N8">
            <v>0.64</v>
          </cell>
          <cell r="O8">
            <v>6.64</v>
          </cell>
          <cell r="P8">
            <v>0.23</v>
          </cell>
          <cell r="R8">
            <v>2.8</v>
          </cell>
          <cell r="U8">
            <v>100.4696</v>
          </cell>
          <cell r="AJ8">
            <v>0.64446071705206109</v>
          </cell>
          <cell r="AK8">
            <v>7.2799999999999994</v>
          </cell>
          <cell r="AL8">
            <v>10.375</v>
          </cell>
          <cell r="AM8">
            <v>0.22543352601156069</v>
          </cell>
          <cell r="AN8">
            <v>17</v>
          </cell>
          <cell r="AP8">
            <v>523</v>
          </cell>
          <cell r="AQ8">
            <v>26</v>
          </cell>
          <cell r="AR8">
            <v>145</v>
          </cell>
          <cell r="AS8">
            <v>267</v>
          </cell>
          <cell r="AT8">
            <v>452</v>
          </cell>
          <cell r="AU8">
            <v>28</v>
          </cell>
          <cell r="AV8">
            <v>165</v>
          </cell>
          <cell r="AW8">
            <v>15</v>
          </cell>
          <cell r="AY8">
            <v>1217</v>
          </cell>
          <cell r="AZ8">
            <v>33</v>
          </cell>
          <cell r="BA8">
            <v>61</v>
          </cell>
          <cell r="BC8">
            <v>27</v>
          </cell>
          <cell r="BD8">
            <v>5.9</v>
          </cell>
          <cell r="BE8">
            <v>1.01</v>
          </cell>
          <cell r="BG8">
            <v>0.6</v>
          </cell>
          <cell r="BL8">
            <v>2.11</v>
          </cell>
          <cell r="BN8">
            <v>3.9</v>
          </cell>
          <cell r="BO8">
            <v>0.79</v>
          </cell>
          <cell r="BQ8">
            <v>14</v>
          </cell>
          <cell r="BX8">
            <v>18</v>
          </cell>
          <cell r="CD8">
            <v>81.13333333333334</v>
          </cell>
          <cell r="CG8">
            <v>2.2000000000000002</v>
          </cell>
          <cell r="CP8">
            <v>2.1785714285714284</v>
          </cell>
          <cell r="CV8">
            <v>45.254237288135592</v>
          </cell>
          <cell r="CW8">
            <v>11</v>
          </cell>
          <cell r="CZ8">
            <v>17.721518987341771</v>
          </cell>
          <cell r="DA8">
            <v>0.37440758293838866</v>
          </cell>
          <cell r="DB8">
            <v>6.6350710900473935</v>
          </cell>
          <cell r="DE8">
            <v>19.071428571428573</v>
          </cell>
          <cell r="DJ8">
            <v>16.74074074074074</v>
          </cell>
        </row>
        <row r="9">
          <cell r="A9" t="str">
            <v>Tuscan Magmatic Province</v>
          </cell>
          <cell r="B9">
            <v>1</v>
          </cell>
          <cell r="C9" t="str">
            <v>A1</v>
          </cell>
          <cell r="E9" t="str">
            <v>Transitional Affinity</v>
          </cell>
          <cell r="F9">
            <v>53.05</v>
          </cell>
          <cell r="G9">
            <v>0.96</v>
          </cell>
          <cell r="H9">
            <v>16.87</v>
          </cell>
          <cell r="J9">
            <v>7.6653000000000002</v>
          </cell>
          <cell r="K9">
            <v>0.11</v>
          </cell>
          <cell r="L9">
            <v>8.17</v>
          </cell>
          <cell r="M9">
            <v>8.06</v>
          </cell>
          <cell r="N9">
            <v>1.75</v>
          </cell>
          <cell r="O9">
            <v>3.22</v>
          </cell>
          <cell r="P9">
            <v>0.22</v>
          </cell>
          <cell r="R9">
            <v>0.39</v>
          </cell>
          <cell r="U9">
            <v>100.4653</v>
          </cell>
          <cell r="AJ9">
            <v>0.70555930237043218</v>
          </cell>
          <cell r="AK9">
            <v>4.9700000000000006</v>
          </cell>
          <cell r="AL9">
            <v>1.84</v>
          </cell>
          <cell r="AM9">
            <v>0.47777119146413755</v>
          </cell>
          <cell r="AN9">
            <v>26</v>
          </cell>
          <cell r="AO9">
            <v>167</v>
          </cell>
          <cell r="AP9">
            <v>407</v>
          </cell>
          <cell r="AQ9">
            <v>33</v>
          </cell>
          <cell r="AR9">
            <v>97</v>
          </cell>
          <cell r="AS9">
            <v>201</v>
          </cell>
          <cell r="AT9">
            <v>355</v>
          </cell>
          <cell r="AV9">
            <v>211</v>
          </cell>
          <cell r="AX9">
            <v>13</v>
          </cell>
          <cell r="AY9">
            <v>610</v>
          </cell>
          <cell r="AZ9">
            <v>46</v>
          </cell>
          <cell r="BA9">
            <v>105</v>
          </cell>
          <cell r="BC9">
            <v>50</v>
          </cell>
          <cell r="BD9">
            <v>7.4</v>
          </cell>
          <cell r="BE9">
            <v>1.81</v>
          </cell>
          <cell r="BG9">
            <v>0.8</v>
          </cell>
          <cell r="BL9">
            <v>1.94</v>
          </cell>
          <cell r="BN9">
            <v>7.2</v>
          </cell>
          <cell r="BO9">
            <v>1</v>
          </cell>
          <cell r="BQ9">
            <v>35</v>
          </cell>
          <cell r="BR9">
            <v>4.8</v>
          </cell>
          <cell r="BX9">
            <v>25</v>
          </cell>
          <cell r="CV9">
            <v>27.162162162162161</v>
          </cell>
          <cell r="CZ9">
            <v>35</v>
          </cell>
          <cell r="DA9">
            <v>0.51546391752577325</v>
          </cell>
          <cell r="DB9">
            <v>18.041237113402062</v>
          </cell>
          <cell r="DD9">
            <v>0.13714285714285715</v>
          </cell>
          <cell r="DE9">
            <v>5.7428571428571429</v>
          </cell>
          <cell r="DJ9">
            <v>7.1</v>
          </cell>
        </row>
        <row r="10">
          <cell r="A10" t="str">
            <v>Tuscan Magmatic Province</v>
          </cell>
          <cell r="B10">
            <v>1</v>
          </cell>
          <cell r="C10" t="str">
            <v>A1</v>
          </cell>
          <cell r="E10" t="str">
            <v>Transitional Affinity</v>
          </cell>
          <cell r="F10">
            <v>54.11</v>
          </cell>
          <cell r="G10">
            <v>1.1100000000000001</v>
          </cell>
          <cell r="H10">
            <v>15.86</v>
          </cell>
          <cell r="J10">
            <v>6.9847000000000001</v>
          </cell>
          <cell r="K10">
            <v>0.11</v>
          </cell>
          <cell r="L10">
            <v>8.23</v>
          </cell>
          <cell r="M10">
            <v>7.31</v>
          </cell>
          <cell r="N10">
            <v>1.52</v>
          </cell>
          <cell r="O10">
            <v>4.62</v>
          </cell>
          <cell r="P10">
            <v>0.27</v>
          </cell>
          <cell r="R10">
            <v>0.28999999999999998</v>
          </cell>
          <cell r="U10">
            <v>100.41470000000001</v>
          </cell>
          <cell r="AJ10">
            <v>0.72595822670754762</v>
          </cell>
          <cell r="AK10">
            <v>6.1400000000000006</v>
          </cell>
          <cell r="AL10">
            <v>3.0394736842105265</v>
          </cell>
          <cell r="AM10">
            <v>0.4609079445145019</v>
          </cell>
          <cell r="AN10">
            <v>25</v>
          </cell>
          <cell r="AO10">
            <v>177</v>
          </cell>
          <cell r="AP10">
            <v>585</v>
          </cell>
          <cell r="AQ10">
            <v>40</v>
          </cell>
          <cell r="AR10">
            <v>171</v>
          </cell>
          <cell r="AS10">
            <v>264</v>
          </cell>
          <cell r="AT10">
            <v>346</v>
          </cell>
          <cell r="AV10">
            <v>269</v>
          </cell>
          <cell r="AX10">
            <v>14</v>
          </cell>
          <cell r="AY10">
            <v>669</v>
          </cell>
          <cell r="AZ10">
            <v>53</v>
          </cell>
          <cell r="BA10">
            <v>146</v>
          </cell>
          <cell r="BC10">
            <v>67</v>
          </cell>
          <cell r="BD10">
            <v>10.9</v>
          </cell>
          <cell r="BE10">
            <v>2</v>
          </cell>
          <cell r="BG10">
            <v>0.8</v>
          </cell>
          <cell r="BL10">
            <v>1.76</v>
          </cell>
          <cell r="BN10">
            <v>8.9</v>
          </cell>
          <cell r="BO10">
            <v>1.1000000000000001</v>
          </cell>
          <cell r="BQ10">
            <v>36</v>
          </cell>
          <cell r="BR10">
            <v>12.1</v>
          </cell>
          <cell r="BX10">
            <v>23</v>
          </cell>
          <cell r="CV10">
            <v>24.220183486238533</v>
          </cell>
          <cell r="CZ10">
            <v>32.727272727272727</v>
          </cell>
          <cell r="DA10">
            <v>0.625</v>
          </cell>
          <cell r="DB10">
            <v>20.454545454545453</v>
          </cell>
          <cell r="DD10">
            <v>0.33611111111111108</v>
          </cell>
          <cell r="DE10">
            <v>7.333333333333333</v>
          </cell>
          <cell r="DJ10">
            <v>5.1641791044776122</v>
          </cell>
        </row>
        <row r="11">
          <cell r="A11" t="str">
            <v>Tuscan Magmatic Province</v>
          </cell>
          <cell r="B11">
            <v>1</v>
          </cell>
          <cell r="C11" t="str">
            <v>A1</v>
          </cell>
          <cell r="E11" t="str">
            <v>Transitional Affinity</v>
          </cell>
          <cell r="F11">
            <v>53.37</v>
          </cell>
          <cell r="G11">
            <v>0.72</v>
          </cell>
          <cell r="H11">
            <v>17.89</v>
          </cell>
          <cell r="J11">
            <v>5.9212000000000007</v>
          </cell>
          <cell r="K11">
            <v>0.11</v>
          </cell>
          <cell r="L11">
            <v>7</v>
          </cell>
          <cell r="M11">
            <v>7.6</v>
          </cell>
          <cell r="N11">
            <v>2.5299999999999998</v>
          </cell>
          <cell r="O11">
            <v>4.55</v>
          </cell>
          <cell r="P11">
            <v>0.21</v>
          </cell>
          <cell r="R11">
            <v>0.53</v>
          </cell>
          <cell r="U11">
            <v>100.43119999999998</v>
          </cell>
          <cell r="AJ11">
            <v>0.72661564808616363</v>
          </cell>
          <cell r="AK11">
            <v>7.08</v>
          </cell>
          <cell r="AL11">
            <v>1.7984189723320159</v>
          </cell>
          <cell r="AM11">
            <v>0.42481833426495247</v>
          </cell>
          <cell r="AN11">
            <v>23.4</v>
          </cell>
          <cell r="AP11">
            <v>308</v>
          </cell>
          <cell r="AQ11">
            <v>30</v>
          </cell>
          <cell r="AR11">
            <v>128</v>
          </cell>
          <cell r="AS11">
            <v>315</v>
          </cell>
          <cell r="AT11">
            <v>548</v>
          </cell>
          <cell r="AU11">
            <v>26</v>
          </cell>
          <cell r="AV11">
            <v>279</v>
          </cell>
          <cell r="AW11">
            <v>20</v>
          </cell>
          <cell r="AX11">
            <v>16</v>
          </cell>
          <cell r="AY11">
            <v>442</v>
          </cell>
          <cell r="AZ11">
            <v>72</v>
          </cell>
          <cell r="BA11">
            <v>129</v>
          </cell>
          <cell r="BC11">
            <v>50</v>
          </cell>
          <cell r="BD11">
            <v>9.1</v>
          </cell>
          <cell r="BE11">
            <v>1.49</v>
          </cell>
          <cell r="BG11">
            <v>0.9</v>
          </cell>
          <cell r="BL11">
            <v>2.9</v>
          </cell>
          <cell r="BN11">
            <v>6.2</v>
          </cell>
          <cell r="BO11">
            <v>1.1000000000000001</v>
          </cell>
          <cell r="BQ11">
            <v>50</v>
          </cell>
          <cell r="BR11">
            <v>8.6999999999999993</v>
          </cell>
          <cell r="BX11">
            <v>24</v>
          </cell>
          <cell r="CD11">
            <v>22.1</v>
          </cell>
          <cell r="CG11">
            <v>3.6</v>
          </cell>
          <cell r="CP11">
            <v>4.9615384615384617</v>
          </cell>
          <cell r="CQ11">
            <v>2.298850574712644</v>
          </cell>
          <cell r="CV11">
            <v>34.615384615384613</v>
          </cell>
          <cell r="CW11">
            <v>13.95</v>
          </cell>
          <cell r="CZ11">
            <v>45.454545454545453</v>
          </cell>
          <cell r="DA11">
            <v>0.37931034482758624</v>
          </cell>
          <cell r="DB11">
            <v>17.241379310344829</v>
          </cell>
          <cell r="DD11">
            <v>0.17399999999999999</v>
          </cell>
          <cell r="DE11">
            <v>6.3</v>
          </cell>
          <cell r="DJ11">
            <v>10.96</v>
          </cell>
        </row>
        <row r="12">
          <cell r="A12" t="str">
            <v>Tuscan Magmatic Province</v>
          </cell>
          <cell r="B12">
            <v>1</v>
          </cell>
          <cell r="C12" t="str">
            <v>A1</v>
          </cell>
          <cell r="E12" t="str">
            <v>Transitional Affinity</v>
          </cell>
          <cell r="F12">
            <v>53.47</v>
          </cell>
          <cell r="G12">
            <v>0.73</v>
          </cell>
          <cell r="H12">
            <v>17.670000000000002</v>
          </cell>
          <cell r="J12">
            <v>5.9407999999999994</v>
          </cell>
          <cell r="K12">
            <v>0.1</v>
          </cell>
          <cell r="L12">
            <v>6.8</v>
          </cell>
          <cell r="M12">
            <v>7.8</v>
          </cell>
          <cell r="N12">
            <v>2.37</v>
          </cell>
          <cell r="O12">
            <v>4.12</v>
          </cell>
          <cell r="P12">
            <v>0.21</v>
          </cell>
          <cell r="R12">
            <v>1.1599999999999999</v>
          </cell>
          <cell r="U12">
            <v>100.37079999999999</v>
          </cell>
          <cell r="AJ12">
            <v>0.72015422806540852</v>
          </cell>
          <cell r="AK12">
            <v>6.49</v>
          </cell>
          <cell r="AL12">
            <v>1.7383966244725737</v>
          </cell>
          <cell r="AM12">
            <v>0.4414261460101867</v>
          </cell>
          <cell r="AN12">
            <v>24.4</v>
          </cell>
          <cell r="AP12">
            <v>271</v>
          </cell>
          <cell r="AQ12">
            <v>31</v>
          </cell>
          <cell r="AR12">
            <v>126</v>
          </cell>
          <cell r="AS12">
            <v>282</v>
          </cell>
          <cell r="AT12">
            <v>577</v>
          </cell>
          <cell r="AU12">
            <v>29</v>
          </cell>
          <cell r="AV12">
            <v>261</v>
          </cell>
          <cell r="AW12">
            <v>21</v>
          </cell>
          <cell r="AX12">
            <v>15</v>
          </cell>
          <cell r="AY12">
            <v>539</v>
          </cell>
          <cell r="AZ12">
            <v>69</v>
          </cell>
          <cell r="BA12">
            <v>133</v>
          </cell>
          <cell r="BC12">
            <v>47</v>
          </cell>
          <cell r="BD12">
            <v>8.6</v>
          </cell>
          <cell r="BE12">
            <v>1.71</v>
          </cell>
          <cell r="BG12">
            <v>0.7</v>
          </cell>
          <cell r="BL12">
            <v>2.9</v>
          </cell>
          <cell r="BN12">
            <v>6.4</v>
          </cell>
          <cell r="BO12">
            <v>0.9</v>
          </cell>
          <cell r="BQ12">
            <v>48</v>
          </cell>
          <cell r="BR12">
            <v>9.6</v>
          </cell>
          <cell r="BX12">
            <v>22</v>
          </cell>
          <cell r="CD12">
            <v>25.666666666666668</v>
          </cell>
          <cell r="CG12">
            <v>3.2857142857142856</v>
          </cell>
          <cell r="CP12">
            <v>4.5862068965517242</v>
          </cell>
          <cell r="CQ12">
            <v>2.1875</v>
          </cell>
          <cell r="CV12">
            <v>32.790697674418603</v>
          </cell>
          <cell r="CW12">
            <v>12.428571428571429</v>
          </cell>
          <cell r="CZ12">
            <v>53.333333333333329</v>
          </cell>
          <cell r="DA12">
            <v>0.31034482758620691</v>
          </cell>
          <cell r="DB12">
            <v>16.551724137931036</v>
          </cell>
          <cell r="DD12">
            <v>0.19999999999999998</v>
          </cell>
          <cell r="DE12">
            <v>5.875</v>
          </cell>
          <cell r="DJ12">
            <v>12.276595744680851</v>
          </cell>
        </row>
        <row r="13">
          <cell r="A13" t="str">
            <v>Tuscan Magmatic Province</v>
          </cell>
          <cell r="B13">
            <v>1</v>
          </cell>
          <cell r="C13" t="str">
            <v>A1</v>
          </cell>
          <cell r="E13" t="str">
            <v>Transitional Affinity</v>
          </cell>
          <cell r="F13">
            <v>54.44</v>
          </cell>
          <cell r="G13">
            <v>0.7</v>
          </cell>
          <cell r="H13">
            <v>17.22</v>
          </cell>
          <cell r="J13">
            <v>5.4068000000000005</v>
          </cell>
          <cell r="K13">
            <v>0.11</v>
          </cell>
          <cell r="L13">
            <v>6.7</v>
          </cell>
          <cell r="M13">
            <v>8.0500000000000007</v>
          </cell>
          <cell r="N13">
            <v>2.33</v>
          </cell>
          <cell r="O13">
            <v>4.13</v>
          </cell>
          <cell r="P13">
            <v>0.21</v>
          </cell>
          <cell r="R13">
            <v>0.98</v>
          </cell>
          <cell r="U13">
            <v>100.27679999999999</v>
          </cell>
          <cell r="AJ13">
            <v>0.73586727680513164</v>
          </cell>
          <cell r="AK13">
            <v>6.46</v>
          </cell>
          <cell r="AL13">
            <v>1.7725321888412016</v>
          </cell>
          <cell r="AM13">
            <v>0.46747967479674801</v>
          </cell>
          <cell r="AN13">
            <v>23.6</v>
          </cell>
          <cell r="AP13">
            <v>352</v>
          </cell>
          <cell r="AQ13">
            <v>31</v>
          </cell>
          <cell r="AR13">
            <v>120</v>
          </cell>
          <cell r="AS13">
            <v>285</v>
          </cell>
          <cell r="AT13">
            <v>605</v>
          </cell>
          <cell r="AU13">
            <v>27</v>
          </cell>
          <cell r="AV13">
            <v>253</v>
          </cell>
          <cell r="AW13">
            <v>18</v>
          </cell>
          <cell r="AY13">
            <v>510</v>
          </cell>
          <cell r="AZ13">
            <v>74</v>
          </cell>
          <cell r="BA13">
            <v>130</v>
          </cell>
          <cell r="BC13">
            <v>49</v>
          </cell>
          <cell r="BD13">
            <v>9.5</v>
          </cell>
          <cell r="BE13">
            <v>1.7</v>
          </cell>
          <cell r="BG13">
            <v>0.8</v>
          </cell>
          <cell r="BL13">
            <v>2.6</v>
          </cell>
          <cell r="BN13">
            <v>6.2</v>
          </cell>
          <cell r="BO13">
            <v>0.8</v>
          </cell>
          <cell r="BQ13">
            <v>47</v>
          </cell>
          <cell r="CD13">
            <v>28.333333333333332</v>
          </cell>
          <cell r="CG13">
            <v>4.1111111111111107</v>
          </cell>
          <cell r="CP13">
            <v>4.8148148148148149</v>
          </cell>
          <cell r="CV13">
            <v>30</v>
          </cell>
          <cell r="CW13">
            <v>14.055555555555555</v>
          </cell>
          <cell r="CZ13">
            <v>58.75</v>
          </cell>
          <cell r="DA13">
            <v>0.30769230769230771</v>
          </cell>
          <cell r="DB13">
            <v>18.076923076923077</v>
          </cell>
          <cell r="DE13">
            <v>6.0638297872340425</v>
          </cell>
          <cell r="DJ13">
            <v>12.346938775510203</v>
          </cell>
        </row>
        <row r="14">
          <cell r="A14" t="str">
            <v>Tuscan Magmatic Province</v>
          </cell>
          <cell r="B14">
            <v>1</v>
          </cell>
          <cell r="C14" t="str">
            <v>A1</v>
          </cell>
          <cell r="E14" t="str">
            <v>K Affinity</v>
          </cell>
          <cell r="F14">
            <v>54.74</v>
          </cell>
          <cell r="G14">
            <v>0.75</v>
          </cell>
          <cell r="H14">
            <v>18</v>
          </cell>
          <cell r="J14">
            <v>7.5394000000000005</v>
          </cell>
          <cell r="K14">
            <v>0.13</v>
          </cell>
          <cell r="L14">
            <v>6.55</v>
          </cell>
          <cell r="M14">
            <v>8.61</v>
          </cell>
          <cell r="N14">
            <v>2.48</v>
          </cell>
          <cell r="O14">
            <v>3.13</v>
          </cell>
          <cell r="P14">
            <v>0.37</v>
          </cell>
          <cell r="R14">
            <v>1.18</v>
          </cell>
          <cell r="U14">
            <v>103.47940000000001</v>
          </cell>
          <cell r="AJ14">
            <v>0.66138456197158546</v>
          </cell>
          <cell r="AK14">
            <v>5.6099999999999994</v>
          </cell>
          <cell r="AL14">
            <v>1.2620967741935483</v>
          </cell>
          <cell r="AM14">
            <v>0.47833333333333328</v>
          </cell>
          <cell r="AO14">
            <v>177</v>
          </cell>
          <cell r="AP14">
            <v>33</v>
          </cell>
          <cell r="AQ14">
            <v>18</v>
          </cell>
          <cell r="AR14">
            <v>122</v>
          </cell>
          <cell r="AS14">
            <v>961</v>
          </cell>
          <cell r="AU14">
            <v>17.100000000000001</v>
          </cell>
          <cell r="AW14">
            <v>6</v>
          </cell>
          <cell r="AY14">
            <v>740</v>
          </cell>
          <cell r="AZ14">
            <v>64</v>
          </cell>
          <cell r="BA14">
            <v>130</v>
          </cell>
          <cell r="BC14">
            <v>61</v>
          </cell>
          <cell r="BD14">
            <v>12.6</v>
          </cell>
          <cell r="BE14">
            <v>2.13</v>
          </cell>
          <cell r="BG14">
            <v>0.8</v>
          </cell>
          <cell r="BL14">
            <v>2.2000000000000002</v>
          </cell>
          <cell r="BN14">
            <v>5.7</v>
          </cell>
          <cell r="BO14">
            <v>0.7</v>
          </cell>
          <cell r="BQ14">
            <v>28</v>
          </cell>
          <cell r="BX14">
            <v>31</v>
          </cell>
          <cell r="CD14">
            <v>123.33333333333333</v>
          </cell>
          <cell r="CG14">
            <v>10.666666666666666</v>
          </cell>
          <cell r="CP14">
            <v>7.6023391812865491</v>
          </cell>
          <cell r="CV14">
            <v>76.269841269841265</v>
          </cell>
          <cell r="CW14">
            <v>0</v>
          </cell>
          <cell r="CZ14">
            <v>40</v>
          </cell>
          <cell r="DA14">
            <v>0.31818181818181812</v>
          </cell>
          <cell r="DB14">
            <v>12.727272727272727</v>
          </cell>
          <cell r="DE14">
            <v>34.321428571428569</v>
          </cell>
          <cell r="DJ14">
            <v>0</v>
          </cell>
        </row>
        <row r="15">
          <cell r="A15" t="str">
            <v>Tuscan Magmatic Province</v>
          </cell>
          <cell r="B15">
            <v>1</v>
          </cell>
          <cell r="C15" t="str">
            <v>A1</v>
          </cell>
          <cell r="E15" t="str">
            <v>Kamafugitic Affinity</v>
          </cell>
          <cell r="F15">
            <v>41.88</v>
          </cell>
          <cell r="G15">
            <v>0.69</v>
          </cell>
          <cell r="H15">
            <v>12.28</v>
          </cell>
          <cell r="J15">
            <v>6.8895000000000008</v>
          </cell>
          <cell r="K15">
            <v>0.11</v>
          </cell>
          <cell r="L15">
            <v>12.78</v>
          </cell>
          <cell r="M15">
            <v>15.21</v>
          </cell>
          <cell r="N15">
            <v>1.06</v>
          </cell>
          <cell r="O15">
            <v>8.36</v>
          </cell>
          <cell r="P15">
            <v>0.39</v>
          </cell>
          <cell r="R15">
            <v>0.83</v>
          </cell>
          <cell r="U15">
            <v>100.47949999999999</v>
          </cell>
          <cell r="AJ15">
            <v>0.80659431950685778</v>
          </cell>
          <cell r="AK15">
            <v>9.42</v>
          </cell>
          <cell r="AL15">
            <v>7.8867924528301874</v>
          </cell>
          <cell r="AM15">
            <v>1.2385993485342022</v>
          </cell>
          <cell r="AN15">
            <v>21.4</v>
          </cell>
          <cell r="AO15">
            <v>110</v>
          </cell>
          <cell r="AP15">
            <v>880</v>
          </cell>
          <cell r="AQ15">
            <v>41.8</v>
          </cell>
          <cell r="AR15">
            <v>141</v>
          </cell>
          <cell r="AS15">
            <v>432</v>
          </cell>
          <cell r="AT15">
            <v>1706</v>
          </cell>
          <cell r="AU15">
            <v>27</v>
          </cell>
          <cell r="AV15">
            <v>319</v>
          </cell>
          <cell r="AW15">
            <v>15</v>
          </cell>
          <cell r="AX15">
            <v>33</v>
          </cell>
          <cell r="AY15">
            <v>501</v>
          </cell>
          <cell r="AZ15">
            <v>77</v>
          </cell>
          <cell r="BA15">
            <v>176</v>
          </cell>
          <cell r="BC15">
            <v>94</v>
          </cell>
          <cell r="BD15">
            <v>16.600000000000001</v>
          </cell>
          <cell r="BE15">
            <v>3</v>
          </cell>
          <cell r="BG15">
            <v>1.4</v>
          </cell>
          <cell r="BL15">
            <v>2.4</v>
          </cell>
          <cell r="BN15">
            <v>8.8000000000000007</v>
          </cell>
          <cell r="BO15">
            <v>0.92</v>
          </cell>
          <cell r="BQ15">
            <v>30</v>
          </cell>
          <cell r="BR15">
            <v>9.5</v>
          </cell>
          <cell r="BX15">
            <v>119</v>
          </cell>
          <cell r="CD15">
            <v>33.4</v>
          </cell>
          <cell r="CG15">
            <v>5.1333333333333337</v>
          </cell>
          <cell r="CP15">
            <v>6.5185185185185182</v>
          </cell>
          <cell r="CQ15">
            <v>1.5789473684210527</v>
          </cell>
          <cell r="CV15">
            <v>26.024096385542165</v>
          </cell>
          <cell r="CW15">
            <v>21.266666666666666</v>
          </cell>
          <cell r="CZ15">
            <v>32.608695652173914</v>
          </cell>
          <cell r="DA15">
            <v>0.38333333333333336</v>
          </cell>
          <cell r="DB15">
            <v>12.5</v>
          </cell>
          <cell r="DD15">
            <v>0.31666666666666665</v>
          </cell>
          <cell r="DE15">
            <v>14.4</v>
          </cell>
          <cell r="DJ15">
            <v>18.148936170212767</v>
          </cell>
        </row>
        <row r="16">
          <cell r="A16" t="str">
            <v>Tuscan Magmatic Province</v>
          </cell>
          <cell r="B16">
            <v>1</v>
          </cell>
          <cell r="C16" t="str">
            <v>A1</v>
          </cell>
          <cell r="E16" t="str">
            <v>Kamafugitic Affinity</v>
          </cell>
          <cell r="F16">
            <v>44.49</v>
          </cell>
          <cell r="G16">
            <v>1.1100000000000001</v>
          </cell>
          <cell r="H16">
            <v>7.92</v>
          </cell>
          <cell r="J16">
            <v>7.9783999999999997</v>
          </cell>
          <cell r="K16">
            <v>0.11</v>
          </cell>
          <cell r="L16">
            <v>10.38</v>
          </cell>
          <cell r="M16">
            <v>14.68</v>
          </cell>
          <cell r="N16">
            <v>0.32</v>
          </cell>
          <cell r="O16">
            <v>9.5500000000000007</v>
          </cell>
          <cell r="P16">
            <v>1.34</v>
          </cell>
          <cell r="R16">
            <v>2.48</v>
          </cell>
          <cell r="U16">
            <v>100.35839999999999</v>
          </cell>
          <cell r="AJ16">
            <v>0.74522225724697755</v>
          </cell>
          <cell r="AK16">
            <v>9.870000000000001</v>
          </cell>
          <cell r="AL16">
            <v>29.84375</v>
          </cell>
          <cell r="AM16">
            <v>1.8535353535353536</v>
          </cell>
          <cell r="AN16">
            <v>16.600000000000001</v>
          </cell>
          <cell r="AO16">
            <v>72</v>
          </cell>
          <cell r="AP16">
            <v>65</v>
          </cell>
          <cell r="AQ16">
            <v>34.700000000000003</v>
          </cell>
          <cell r="AR16">
            <v>87</v>
          </cell>
          <cell r="AS16">
            <v>509</v>
          </cell>
          <cell r="AT16">
            <v>3758</v>
          </cell>
          <cell r="AU16">
            <v>44</v>
          </cell>
          <cell r="AV16">
            <v>848</v>
          </cell>
          <cell r="AW16">
            <v>47</v>
          </cell>
          <cell r="AX16">
            <v>74</v>
          </cell>
          <cell r="AY16">
            <v>3980</v>
          </cell>
          <cell r="AZ16">
            <v>257</v>
          </cell>
          <cell r="BA16">
            <v>526</v>
          </cell>
          <cell r="BC16">
            <v>248</v>
          </cell>
          <cell r="BD16">
            <v>39</v>
          </cell>
          <cell r="BE16">
            <v>6.8</v>
          </cell>
          <cell r="BG16">
            <v>2.5</v>
          </cell>
          <cell r="BL16">
            <v>2.9</v>
          </cell>
          <cell r="BN16">
            <v>22.9</v>
          </cell>
          <cell r="BO16">
            <v>3.3</v>
          </cell>
          <cell r="BQ16">
            <v>124</v>
          </cell>
          <cell r="BR16">
            <v>27.9</v>
          </cell>
          <cell r="BX16">
            <v>90</v>
          </cell>
          <cell r="CD16">
            <v>84.680851063829792</v>
          </cell>
          <cell r="CG16">
            <v>5.4680851063829783</v>
          </cell>
          <cell r="CP16">
            <v>11.954545454545455</v>
          </cell>
          <cell r="CQ16">
            <v>1.6845878136200718</v>
          </cell>
          <cell r="CV16">
            <v>13.051282051282051</v>
          </cell>
          <cell r="CW16">
            <v>18.042553191489361</v>
          </cell>
          <cell r="CZ16">
            <v>37.575757575757578</v>
          </cell>
          <cell r="DA16">
            <v>1.1379310344827587</v>
          </cell>
          <cell r="DB16">
            <v>42.758620689655174</v>
          </cell>
          <cell r="DD16">
            <v>0.22499999999999998</v>
          </cell>
          <cell r="DE16">
            <v>4.104838709677419</v>
          </cell>
          <cell r="DJ16">
            <v>15.153225806451612</v>
          </cell>
        </row>
        <row r="17">
          <cell r="A17" t="str">
            <v>Tuscan Magmatic Province</v>
          </cell>
          <cell r="B17">
            <v>1</v>
          </cell>
          <cell r="C17" t="str">
            <v>A1</v>
          </cell>
          <cell r="E17" t="str">
            <v>High-K Series</v>
          </cell>
          <cell r="F17">
            <v>46.32</v>
          </cell>
          <cell r="G17">
            <v>0.62</v>
          </cell>
          <cell r="H17">
            <v>12.94</v>
          </cell>
          <cell r="J17">
            <v>8.0438000000000009</v>
          </cell>
          <cell r="K17">
            <v>0.15</v>
          </cell>
          <cell r="L17">
            <v>11.94</v>
          </cell>
          <cell r="M17">
            <v>14.02</v>
          </cell>
          <cell r="N17">
            <v>1.38</v>
          </cell>
          <cell r="O17">
            <v>4.09</v>
          </cell>
          <cell r="P17">
            <v>0.34</v>
          </cell>
          <cell r="R17">
            <v>0.75</v>
          </cell>
          <cell r="U17">
            <v>100.5938</v>
          </cell>
          <cell r="AJ17">
            <v>0.76943797839369865</v>
          </cell>
          <cell r="AK17">
            <v>5.47</v>
          </cell>
          <cell r="AL17">
            <v>2.9637681159420293</v>
          </cell>
          <cell r="AM17">
            <v>1.0834621329211747</v>
          </cell>
          <cell r="AN17">
            <v>41</v>
          </cell>
          <cell r="AO17">
            <v>198</v>
          </cell>
          <cell r="AP17">
            <v>781</v>
          </cell>
          <cell r="AQ17">
            <v>46</v>
          </cell>
          <cell r="AR17">
            <v>283</v>
          </cell>
          <cell r="AS17">
            <v>293</v>
          </cell>
          <cell r="AT17">
            <v>809</v>
          </cell>
          <cell r="AU17">
            <v>25</v>
          </cell>
          <cell r="AV17">
            <v>148</v>
          </cell>
          <cell r="AW17">
            <v>10</v>
          </cell>
          <cell r="AX17">
            <v>25</v>
          </cell>
          <cell r="AY17">
            <v>590</v>
          </cell>
          <cell r="AZ17">
            <v>47</v>
          </cell>
          <cell r="BA17">
            <v>99</v>
          </cell>
          <cell r="BC17">
            <v>45.7</v>
          </cell>
          <cell r="BD17">
            <v>8.9</v>
          </cell>
          <cell r="BE17">
            <v>1.99</v>
          </cell>
          <cell r="BG17">
            <v>1</v>
          </cell>
          <cell r="BL17">
            <v>1.65</v>
          </cell>
          <cell r="BN17">
            <v>4</v>
          </cell>
          <cell r="BO17">
            <v>0.46</v>
          </cell>
          <cell r="BQ17">
            <v>24.5</v>
          </cell>
          <cell r="BR17">
            <v>4.5999999999999996</v>
          </cell>
          <cell r="CD17">
            <v>59</v>
          </cell>
          <cell r="CG17">
            <v>4.7</v>
          </cell>
          <cell r="CP17">
            <v>3.96</v>
          </cell>
          <cell r="CQ17">
            <v>2.1739130434782612</v>
          </cell>
          <cell r="CV17">
            <v>32.921348314606739</v>
          </cell>
          <cell r="CW17">
            <v>14.8</v>
          </cell>
          <cell r="CZ17">
            <v>53.260869565217391</v>
          </cell>
          <cell r="DA17">
            <v>0.27878787878787881</v>
          </cell>
          <cell r="DB17">
            <v>14.84848484848485</v>
          </cell>
          <cell r="DD17">
            <v>0.1877551020408163</v>
          </cell>
          <cell r="DE17">
            <v>11.959183673469388</v>
          </cell>
          <cell r="DJ17">
            <v>17.702407002188181</v>
          </cell>
        </row>
        <row r="18">
          <cell r="A18" t="str">
            <v>Tuscan Magmatic Province</v>
          </cell>
          <cell r="B18">
            <v>1</v>
          </cell>
          <cell r="C18" t="str">
            <v>A1</v>
          </cell>
          <cell r="E18" t="str">
            <v>High-K Series</v>
          </cell>
          <cell r="F18">
            <v>46.95</v>
          </cell>
          <cell r="G18">
            <v>0.66</v>
          </cell>
          <cell r="H18">
            <v>14.43</v>
          </cell>
          <cell r="J18">
            <v>7.516</v>
          </cell>
          <cell r="K18">
            <v>0.14000000000000001</v>
          </cell>
          <cell r="L18">
            <v>9.2799999999999994</v>
          </cell>
          <cell r="M18">
            <v>13.74</v>
          </cell>
          <cell r="N18">
            <v>1.42</v>
          </cell>
          <cell r="O18">
            <v>5.0999999999999996</v>
          </cell>
          <cell r="P18">
            <v>0.37</v>
          </cell>
          <cell r="R18">
            <v>0.78</v>
          </cell>
          <cell r="U18">
            <v>100.386</v>
          </cell>
          <cell r="AJ18">
            <v>0.73516255499573313</v>
          </cell>
          <cell r="AK18">
            <v>6.52</v>
          </cell>
          <cell r="AL18">
            <v>3.591549295774648</v>
          </cell>
          <cell r="AM18">
            <v>0.95218295218295224</v>
          </cell>
          <cell r="AN18">
            <v>36</v>
          </cell>
          <cell r="AP18">
            <v>514</v>
          </cell>
          <cell r="AQ18">
            <v>38</v>
          </cell>
          <cell r="AR18">
            <v>118</v>
          </cell>
          <cell r="AS18">
            <v>362</v>
          </cell>
          <cell r="AT18">
            <v>895</v>
          </cell>
          <cell r="AV18">
            <v>191</v>
          </cell>
          <cell r="AX18">
            <v>26</v>
          </cell>
          <cell r="AY18">
            <v>567</v>
          </cell>
          <cell r="AZ18">
            <v>54</v>
          </cell>
          <cell r="BA18">
            <v>119</v>
          </cell>
          <cell r="BC18">
            <v>59</v>
          </cell>
          <cell r="BD18">
            <v>9.6999999999999993</v>
          </cell>
          <cell r="BE18">
            <v>2.14</v>
          </cell>
          <cell r="BG18">
            <v>1</v>
          </cell>
          <cell r="BL18">
            <v>1.73</v>
          </cell>
          <cell r="BN18">
            <v>4.8</v>
          </cell>
          <cell r="BO18">
            <v>0.5</v>
          </cell>
          <cell r="BQ18">
            <v>29</v>
          </cell>
          <cell r="BR18">
            <v>4.7</v>
          </cell>
          <cell r="BX18">
            <v>10</v>
          </cell>
          <cell r="CV18">
            <v>37.319587628865982</v>
          </cell>
          <cell r="CZ18">
            <v>58</v>
          </cell>
          <cell r="DA18">
            <v>0.28901734104046245</v>
          </cell>
          <cell r="DB18">
            <v>16.76300578034682</v>
          </cell>
          <cell r="DD18">
            <v>0.1620689655172414</v>
          </cell>
          <cell r="DE18">
            <v>12.482758620689655</v>
          </cell>
          <cell r="DJ18">
            <v>15.169491525423728</v>
          </cell>
        </row>
        <row r="19">
          <cell r="A19" t="str">
            <v>Tuscan Magmatic Province</v>
          </cell>
          <cell r="B19">
            <v>1</v>
          </cell>
          <cell r="C19" t="str">
            <v>A1</v>
          </cell>
          <cell r="E19" t="str">
            <v>High-K Series</v>
          </cell>
          <cell r="F19">
            <v>47.46</v>
          </cell>
          <cell r="G19">
            <v>0.67</v>
          </cell>
          <cell r="H19">
            <v>14.17</v>
          </cell>
          <cell r="J19">
            <v>7.7659000000000002</v>
          </cell>
          <cell r="K19">
            <v>0.14000000000000001</v>
          </cell>
          <cell r="L19">
            <v>9.1300000000000008</v>
          </cell>
          <cell r="M19">
            <v>13.78</v>
          </cell>
          <cell r="N19">
            <v>1.4</v>
          </cell>
          <cell r="O19">
            <v>5.07</v>
          </cell>
          <cell r="P19">
            <v>0.33</v>
          </cell>
          <cell r="R19">
            <v>0.73</v>
          </cell>
          <cell r="U19">
            <v>100.64590000000001</v>
          </cell>
          <cell r="AJ19">
            <v>0.72551224330355291</v>
          </cell>
          <cell r="AK19">
            <v>6.4700000000000006</v>
          </cell>
          <cell r="AL19">
            <v>3.6214285714285719</v>
          </cell>
          <cell r="AM19">
            <v>0.97247706422018343</v>
          </cell>
          <cell r="AN19">
            <v>38.1</v>
          </cell>
          <cell r="AP19">
            <v>516</v>
          </cell>
          <cell r="AQ19">
            <v>42</v>
          </cell>
          <cell r="AR19">
            <v>125</v>
          </cell>
          <cell r="AS19">
            <v>353</v>
          </cell>
          <cell r="AT19">
            <v>916</v>
          </cell>
          <cell r="AU19">
            <v>28</v>
          </cell>
          <cell r="AV19">
            <v>203</v>
          </cell>
          <cell r="AW19">
            <v>9</v>
          </cell>
          <cell r="AX19">
            <v>22</v>
          </cell>
          <cell r="AY19">
            <v>550</v>
          </cell>
          <cell r="AZ19">
            <v>59</v>
          </cell>
          <cell r="BA19">
            <v>134</v>
          </cell>
          <cell r="BC19">
            <v>63</v>
          </cell>
          <cell r="BD19">
            <v>11.8</v>
          </cell>
          <cell r="BE19">
            <v>2.41</v>
          </cell>
          <cell r="BG19">
            <v>1</v>
          </cell>
          <cell r="BL19">
            <v>1.93</v>
          </cell>
          <cell r="BN19">
            <v>5</v>
          </cell>
          <cell r="BO19">
            <v>0.55000000000000004</v>
          </cell>
          <cell r="BQ19">
            <v>28.9</v>
          </cell>
          <cell r="BR19">
            <v>5.2</v>
          </cell>
          <cell r="BX19">
            <v>16</v>
          </cell>
          <cell r="CD19">
            <v>61.111111111111114</v>
          </cell>
          <cell r="CG19">
            <v>6.5555555555555554</v>
          </cell>
          <cell r="CP19">
            <v>4.7857142857142856</v>
          </cell>
          <cell r="CQ19">
            <v>1.7307692307692306</v>
          </cell>
          <cell r="CV19">
            <v>29.915254237288135</v>
          </cell>
          <cell r="CW19">
            <v>22.555555555555557</v>
          </cell>
          <cell r="CZ19">
            <v>52.54545454545454</v>
          </cell>
          <cell r="DA19">
            <v>0.28497409326424872</v>
          </cell>
          <cell r="DB19">
            <v>14.974093264248705</v>
          </cell>
          <cell r="DD19">
            <v>0.17993079584775087</v>
          </cell>
          <cell r="DE19">
            <v>12.214532871972319</v>
          </cell>
          <cell r="DJ19">
            <v>14.53968253968254</v>
          </cell>
        </row>
        <row r="20">
          <cell r="A20" t="str">
            <v>Tuscan Magmatic Province</v>
          </cell>
          <cell r="B20">
            <v>1</v>
          </cell>
          <cell r="C20" t="str">
            <v>A1</v>
          </cell>
          <cell r="E20" t="str">
            <v>High-K Series</v>
          </cell>
          <cell r="F20">
            <v>49.3</v>
          </cell>
          <cell r="G20">
            <v>0.57999999999999996</v>
          </cell>
          <cell r="H20">
            <v>16.649999999999999</v>
          </cell>
          <cell r="J20">
            <v>6.6820000000000004</v>
          </cell>
          <cell r="K20">
            <v>0.12</v>
          </cell>
          <cell r="L20">
            <v>6.83</v>
          </cell>
          <cell r="M20">
            <v>10.47</v>
          </cell>
          <cell r="N20">
            <v>1.42</v>
          </cell>
          <cell r="O20">
            <v>7.09</v>
          </cell>
          <cell r="P20">
            <v>0.4</v>
          </cell>
          <cell r="R20">
            <v>0.98</v>
          </cell>
          <cell r="U20">
            <v>100.52200000000002</v>
          </cell>
          <cell r="AJ20">
            <v>0.69678933245251828</v>
          </cell>
          <cell r="AK20">
            <v>8.51</v>
          </cell>
          <cell r="AL20">
            <v>4.992957746478873</v>
          </cell>
          <cell r="AM20">
            <v>0.62882882882882896</v>
          </cell>
          <cell r="AN20">
            <v>24</v>
          </cell>
          <cell r="AP20">
            <v>483</v>
          </cell>
          <cell r="AQ20">
            <v>27</v>
          </cell>
          <cell r="AR20">
            <v>88</v>
          </cell>
          <cell r="AS20">
            <v>258</v>
          </cell>
          <cell r="AT20">
            <v>1311</v>
          </cell>
          <cell r="AV20">
            <v>200</v>
          </cell>
          <cell r="AY20">
            <v>923</v>
          </cell>
          <cell r="AZ20">
            <v>85</v>
          </cell>
          <cell r="BA20">
            <v>155</v>
          </cell>
          <cell r="BC20">
            <v>69</v>
          </cell>
          <cell r="BD20">
            <v>15.1</v>
          </cell>
          <cell r="BE20">
            <v>2.2999999999999998</v>
          </cell>
          <cell r="BG20">
            <v>1.1000000000000001</v>
          </cell>
          <cell r="BL20">
            <v>1.68</v>
          </cell>
          <cell r="BN20">
            <v>4.8</v>
          </cell>
          <cell r="BO20">
            <v>0.8</v>
          </cell>
          <cell r="BQ20">
            <v>46</v>
          </cell>
          <cell r="CV20">
            <v>17.086092715231789</v>
          </cell>
          <cell r="CZ20">
            <v>57.5</v>
          </cell>
          <cell r="DA20">
            <v>0.47619047619047622</v>
          </cell>
          <cell r="DB20">
            <v>27.380952380952383</v>
          </cell>
          <cell r="DE20">
            <v>5.6086956521739131</v>
          </cell>
          <cell r="DJ20">
            <v>19</v>
          </cell>
        </row>
        <row r="21">
          <cell r="A21" t="str">
            <v>Tuscan Magmatic Province</v>
          </cell>
          <cell r="B21">
            <v>1</v>
          </cell>
          <cell r="C21" t="str">
            <v>A1</v>
          </cell>
          <cell r="E21" t="str">
            <v>High-K Series</v>
          </cell>
          <cell r="F21">
            <v>48.24</v>
          </cell>
          <cell r="G21">
            <v>0.76</v>
          </cell>
          <cell r="H21">
            <v>15.11</v>
          </cell>
          <cell r="J21">
            <v>7.8632000000000009</v>
          </cell>
          <cell r="K21">
            <v>0.14000000000000001</v>
          </cell>
          <cell r="L21">
            <v>7.23</v>
          </cell>
          <cell r="M21">
            <v>11.53</v>
          </cell>
          <cell r="N21">
            <v>1.07</v>
          </cell>
          <cell r="O21">
            <v>6.99</v>
          </cell>
          <cell r="P21">
            <v>0.53</v>
          </cell>
          <cell r="R21">
            <v>1.17</v>
          </cell>
          <cell r="U21">
            <v>100.6332</v>
          </cell>
          <cell r="AJ21">
            <v>0.67396937158501491</v>
          </cell>
          <cell r="AK21">
            <v>8.06</v>
          </cell>
          <cell r="AL21">
            <v>6.5327102803738315</v>
          </cell>
          <cell r="AM21">
            <v>0.76307081403044341</v>
          </cell>
          <cell r="AN21">
            <v>34.299999999999997</v>
          </cell>
          <cell r="AP21">
            <v>330</v>
          </cell>
          <cell r="AQ21">
            <v>39</v>
          </cell>
          <cell r="AR21">
            <v>74</v>
          </cell>
          <cell r="AS21">
            <v>627</v>
          </cell>
          <cell r="AT21">
            <v>1424</v>
          </cell>
          <cell r="AU21">
            <v>35</v>
          </cell>
          <cell r="AV21">
            <v>342</v>
          </cell>
          <cell r="AW21">
            <v>13</v>
          </cell>
          <cell r="AX21">
            <v>40</v>
          </cell>
          <cell r="AY21">
            <v>1537</v>
          </cell>
          <cell r="AZ21">
            <v>94</v>
          </cell>
          <cell r="BA21">
            <v>224</v>
          </cell>
          <cell r="BC21">
            <v>99</v>
          </cell>
          <cell r="BD21">
            <v>19.100000000000001</v>
          </cell>
          <cell r="BE21">
            <v>3.7</v>
          </cell>
          <cell r="BG21">
            <v>1.5</v>
          </cell>
          <cell r="BL21">
            <v>2.4</v>
          </cell>
          <cell r="BN21">
            <v>7.9</v>
          </cell>
          <cell r="BO21">
            <v>0.85</v>
          </cell>
          <cell r="BQ21">
            <v>41</v>
          </cell>
          <cell r="BR21">
            <v>9.3000000000000007</v>
          </cell>
          <cell r="BX21">
            <v>37</v>
          </cell>
          <cell r="CD21">
            <v>118.23076923076923</v>
          </cell>
          <cell r="CG21">
            <v>7.2307692307692308</v>
          </cell>
          <cell r="CP21">
            <v>6.4</v>
          </cell>
          <cell r="CQ21">
            <v>1.3978494623655913</v>
          </cell>
          <cell r="CV21">
            <v>32.827225130890049</v>
          </cell>
          <cell r="CW21">
            <v>26.307692307692307</v>
          </cell>
          <cell r="CZ21">
            <v>48.235294117647058</v>
          </cell>
          <cell r="DA21">
            <v>0.35416666666666669</v>
          </cell>
          <cell r="DB21">
            <v>17.083333333333336</v>
          </cell>
          <cell r="DD21">
            <v>0.22682926829268293</v>
          </cell>
          <cell r="DE21">
            <v>15.292682926829269</v>
          </cell>
          <cell r="DJ21">
            <v>14.383838383838384</v>
          </cell>
        </row>
        <row r="22">
          <cell r="A22" t="str">
            <v>Tuscan Magmatic Province</v>
          </cell>
          <cell r="B22">
            <v>1</v>
          </cell>
          <cell r="C22" t="str">
            <v>A1</v>
          </cell>
          <cell r="E22" t="str">
            <v>High-K Series</v>
          </cell>
          <cell r="F22">
            <v>48.35</v>
          </cell>
          <cell r="G22">
            <v>0.77</v>
          </cell>
          <cell r="H22">
            <v>16.350000000000001</v>
          </cell>
          <cell r="J22">
            <v>8.1239999999999988</v>
          </cell>
          <cell r="K22">
            <v>0.15</v>
          </cell>
          <cell r="L22">
            <v>5.49</v>
          </cell>
          <cell r="M22">
            <v>10.11</v>
          </cell>
          <cell r="N22">
            <v>1.2</v>
          </cell>
          <cell r="O22">
            <v>8.5299999999999994</v>
          </cell>
          <cell r="P22">
            <v>0.49</v>
          </cell>
          <cell r="R22">
            <v>0.82</v>
          </cell>
          <cell r="U22">
            <v>100.38399999999999</v>
          </cell>
          <cell r="AJ22">
            <v>0.6030652671279193</v>
          </cell>
          <cell r="AK22">
            <v>9.7299999999999986</v>
          </cell>
          <cell r="AL22">
            <v>7.1083333333333334</v>
          </cell>
          <cell r="AM22">
            <v>0.61834862385321088</v>
          </cell>
          <cell r="AN22">
            <v>28.4</v>
          </cell>
          <cell r="AP22">
            <v>161</v>
          </cell>
          <cell r="AQ22">
            <v>35</v>
          </cell>
          <cell r="AR22">
            <v>60</v>
          </cell>
          <cell r="AS22">
            <v>587</v>
          </cell>
          <cell r="AT22">
            <v>1798</v>
          </cell>
          <cell r="AU22">
            <v>42</v>
          </cell>
          <cell r="AV22">
            <v>382</v>
          </cell>
          <cell r="AW22">
            <v>13</v>
          </cell>
          <cell r="AX22">
            <v>46</v>
          </cell>
          <cell r="AY22">
            <v>1552</v>
          </cell>
          <cell r="AZ22">
            <v>114</v>
          </cell>
          <cell r="BA22">
            <v>259</v>
          </cell>
          <cell r="BC22">
            <v>103</v>
          </cell>
          <cell r="BD22">
            <v>18.8</v>
          </cell>
          <cell r="BE22">
            <v>3.8</v>
          </cell>
          <cell r="BG22">
            <v>1.6</v>
          </cell>
          <cell r="BL22">
            <v>2.4</v>
          </cell>
          <cell r="BN22">
            <v>8</v>
          </cell>
          <cell r="BO22">
            <v>0.8</v>
          </cell>
          <cell r="BQ22">
            <v>47</v>
          </cell>
          <cell r="BR22">
            <v>12.1</v>
          </cell>
          <cell r="BX22">
            <v>77</v>
          </cell>
          <cell r="CD22">
            <v>119.38461538461539</v>
          </cell>
          <cell r="CG22">
            <v>8.7692307692307701</v>
          </cell>
          <cell r="CP22">
            <v>6.166666666666667</v>
          </cell>
          <cell r="CQ22">
            <v>1.0743801652892562</v>
          </cell>
          <cell r="CV22">
            <v>31.223404255319149</v>
          </cell>
          <cell r="CW22">
            <v>29.384615384615383</v>
          </cell>
          <cell r="CZ22">
            <v>58.75</v>
          </cell>
          <cell r="DA22">
            <v>0.33333333333333337</v>
          </cell>
          <cell r="DB22">
            <v>19.583333333333336</v>
          </cell>
          <cell r="DD22">
            <v>0.25744680851063828</v>
          </cell>
          <cell r="DE22">
            <v>12.48936170212766</v>
          </cell>
          <cell r="DJ22">
            <v>17.456310679611651</v>
          </cell>
        </row>
        <row r="23">
          <cell r="A23" t="str">
            <v>Tuscan Magmatic Province</v>
          </cell>
          <cell r="B23">
            <v>1</v>
          </cell>
          <cell r="C23" t="str">
            <v>A1</v>
          </cell>
          <cell r="E23" t="str">
            <v>High-K Series</v>
          </cell>
          <cell r="F23">
            <v>48.36</v>
          </cell>
          <cell r="G23">
            <v>0.7</v>
          </cell>
          <cell r="H23">
            <v>16.8</v>
          </cell>
          <cell r="J23">
            <v>7.4340000000000011</v>
          </cell>
          <cell r="K23">
            <v>0.13</v>
          </cell>
          <cell r="L23">
            <v>6.57</v>
          </cell>
          <cell r="M23">
            <v>9.85</v>
          </cell>
          <cell r="N23">
            <v>1.3</v>
          </cell>
          <cell r="O23">
            <v>8.33</v>
          </cell>
          <cell r="P23">
            <v>0.61</v>
          </cell>
          <cell r="R23">
            <v>0.4</v>
          </cell>
          <cell r="U23">
            <v>100.48399999999999</v>
          </cell>
          <cell r="AJ23">
            <v>0.66520964367406077</v>
          </cell>
          <cell r="AK23">
            <v>9.6300000000000008</v>
          </cell>
          <cell r="AL23">
            <v>6.4076923076923071</v>
          </cell>
          <cell r="AM23">
            <v>0.58630952380952372</v>
          </cell>
          <cell r="AN23">
            <v>29.4</v>
          </cell>
          <cell r="AP23">
            <v>316</v>
          </cell>
          <cell r="AQ23">
            <v>29.4</v>
          </cell>
          <cell r="AR23">
            <v>74</v>
          </cell>
          <cell r="AS23">
            <v>636</v>
          </cell>
          <cell r="AT23">
            <v>1812</v>
          </cell>
          <cell r="AU23">
            <v>26</v>
          </cell>
          <cell r="AV23">
            <v>266</v>
          </cell>
          <cell r="AW23">
            <v>14</v>
          </cell>
          <cell r="AX23">
            <v>40</v>
          </cell>
          <cell r="AY23">
            <v>1202</v>
          </cell>
          <cell r="AZ23">
            <v>88</v>
          </cell>
          <cell r="BA23">
            <v>202</v>
          </cell>
          <cell r="BC23">
            <v>90</v>
          </cell>
          <cell r="BD23">
            <v>17.5</v>
          </cell>
          <cell r="BE23">
            <v>3.2</v>
          </cell>
          <cell r="BG23">
            <v>1.5</v>
          </cell>
          <cell r="BL23">
            <v>2.2000000000000002</v>
          </cell>
          <cell r="BN23">
            <v>6.2</v>
          </cell>
          <cell r="BO23">
            <v>0.57999999999999996</v>
          </cell>
          <cell r="BQ23">
            <v>46</v>
          </cell>
          <cell r="BR23">
            <v>10.199999999999999</v>
          </cell>
          <cell r="BX23">
            <v>85</v>
          </cell>
          <cell r="CD23">
            <v>85.857142857142861</v>
          </cell>
          <cell r="CG23">
            <v>6.2857142857142856</v>
          </cell>
          <cell r="CP23">
            <v>7.7692307692307692</v>
          </cell>
          <cell r="CQ23">
            <v>1.3725490196078431</v>
          </cell>
          <cell r="CV23">
            <v>36.342857142857142</v>
          </cell>
          <cell r="CW23">
            <v>19</v>
          </cell>
          <cell r="CZ23">
            <v>79.310344827586206</v>
          </cell>
          <cell r="DA23">
            <v>0.26363636363636361</v>
          </cell>
          <cell r="DB23">
            <v>20.909090909090907</v>
          </cell>
          <cell r="DD23">
            <v>0.22173913043478261</v>
          </cell>
          <cell r="DE23">
            <v>13.826086956521738</v>
          </cell>
          <cell r="DJ23">
            <v>20.133333333333333</v>
          </cell>
        </row>
        <row r="24">
          <cell r="A24" t="str">
            <v>Tuscan Magmatic Province</v>
          </cell>
          <cell r="B24">
            <v>1</v>
          </cell>
          <cell r="C24" t="str">
            <v>A1</v>
          </cell>
          <cell r="E24" t="str">
            <v>High-K Series</v>
          </cell>
          <cell r="F24">
            <v>47.38</v>
          </cell>
          <cell r="G24">
            <v>0.77</v>
          </cell>
          <cell r="H24">
            <v>14.45</v>
          </cell>
          <cell r="J24">
            <v>9.0932999999999993</v>
          </cell>
          <cell r="K24">
            <v>0.15</v>
          </cell>
          <cell r="L24">
            <v>8.49</v>
          </cell>
          <cell r="M24">
            <v>11.14</v>
          </cell>
          <cell r="N24">
            <v>1.36</v>
          </cell>
          <cell r="O24">
            <v>6.56</v>
          </cell>
          <cell r="P24">
            <v>0.62</v>
          </cell>
          <cell r="R24">
            <v>0.55000000000000004</v>
          </cell>
          <cell r="U24">
            <v>100.56330000000001</v>
          </cell>
          <cell r="AJ24">
            <v>0.67732357495058815</v>
          </cell>
          <cell r="AK24">
            <v>7.92</v>
          </cell>
          <cell r="AL24">
            <v>4.8235294117647056</v>
          </cell>
          <cell r="AM24">
            <v>0.77093425605536336</v>
          </cell>
          <cell r="AN24">
            <v>36</v>
          </cell>
          <cell r="AO24">
            <v>276</v>
          </cell>
          <cell r="AP24">
            <v>258</v>
          </cell>
          <cell r="AQ24">
            <v>55</v>
          </cell>
          <cell r="AR24">
            <v>121</v>
          </cell>
          <cell r="AS24">
            <v>379</v>
          </cell>
          <cell r="AT24">
            <v>1708</v>
          </cell>
          <cell r="AX24">
            <v>44</v>
          </cell>
          <cell r="AY24">
            <v>1058</v>
          </cell>
          <cell r="AZ24">
            <v>97</v>
          </cell>
          <cell r="BA24">
            <v>218</v>
          </cell>
          <cell r="BD24">
            <v>18</v>
          </cell>
          <cell r="BE24">
            <v>3.2</v>
          </cell>
          <cell r="BG24">
            <v>1.4</v>
          </cell>
          <cell r="BL24">
            <v>2</v>
          </cell>
          <cell r="BN24">
            <v>8</v>
          </cell>
          <cell r="BO24">
            <v>0.84</v>
          </cell>
          <cell r="BQ24">
            <v>51</v>
          </cell>
          <cell r="CV24">
            <v>21.055555555555557</v>
          </cell>
          <cell r="CZ24">
            <v>60.714285714285715</v>
          </cell>
          <cell r="DA24">
            <v>0.42</v>
          </cell>
          <cell r="DB24">
            <v>25.5</v>
          </cell>
          <cell r="DE24">
            <v>7.4313725490196081</v>
          </cell>
        </row>
        <row r="25">
          <cell r="A25" t="str">
            <v>Tuscan Magmatic Province</v>
          </cell>
          <cell r="B25">
            <v>1</v>
          </cell>
          <cell r="C25" t="str">
            <v>A1</v>
          </cell>
          <cell r="E25" t="str">
            <v>High-K Series</v>
          </cell>
          <cell r="F25">
            <v>47.99</v>
          </cell>
          <cell r="G25">
            <v>0.62</v>
          </cell>
          <cell r="H25">
            <v>14.82</v>
          </cell>
          <cell r="J25">
            <v>6.7481000000000009</v>
          </cell>
          <cell r="K25">
            <v>0.12</v>
          </cell>
          <cell r="L25">
            <v>9.6300000000000008</v>
          </cell>
          <cell r="M25">
            <v>10.56</v>
          </cell>
          <cell r="N25">
            <v>1.63</v>
          </cell>
          <cell r="O25">
            <v>7.03</v>
          </cell>
          <cell r="P25">
            <v>0.57999999999999996</v>
          </cell>
          <cell r="R25">
            <v>0.79</v>
          </cell>
          <cell r="U25">
            <v>100.5181</v>
          </cell>
          <cell r="AJ25">
            <v>0.76237960726895271</v>
          </cell>
          <cell r="AK25">
            <v>8.66</v>
          </cell>
          <cell r="AL25">
            <v>4.3128834355828225</v>
          </cell>
          <cell r="AM25">
            <v>0.71255060728744946</v>
          </cell>
          <cell r="AN25">
            <v>41</v>
          </cell>
          <cell r="AO25">
            <v>257</v>
          </cell>
          <cell r="AP25">
            <v>455</v>
          </cell>
          <cell r="AQ25">
            <v>66</v>
          </cell>
          <cell r="AR25">
            <v>146</v>
          </cell>
          <cell r="AS25">
            <v>453</v>
          </cell>
          <cell r="AT25">
            <v>1439</v>
          </cell>
          <cell r="AX25">
            <v>49</v>
          </cell>
          <cell r="AY25">
            <v>868</v>
          </cell>
          <cell r="AZ25">
            <v>108</v>
          </cell>
          <cell r="BA25">
            <v>247</v>
          </cell>
          <cell r="BD25">
            <v>19</v>
          </cell>
          <cell r="BE25">
            <v>3.4</v>
          </cell>
          <cell r="BG25">
            <v>1.6</v>
          </cell>
          <cell r="BL25">
            <v>2.1</v>
          </cell>
          <cell r="BN25">
            <v>8</v>
          </cell>
          <cell r="BO25">
            <v>1.0900000000000001</v>
          </cell>
          <cell r="BQ25">
            <v>46</v>
          </cell>
          <cell r="CV25">
            <v>23.842105263157894</v>
          </cell>
          <cell r="CZ25">
            <v>42.201834862385319</v>
          </cell>
          <cell r="DA25">
            <v>0.51904761904761909</v>
          </cell>
          <cell r="DB25">
            <v>21.904761904761905</v>
          </cell>
          <cell r="DE25">
            <v>9.8478260869565215</v>
          </cell>
        </row>
        <row r="26">
          <cell r="A26" t="str">
            <v>Tuscan Magmatic Province</v>
          </cell>
          <cell r="B26">
            <v>1</v>
          </cell>
          <cell r="C26" t="str">
            <v>A1</v>
          </cell>
          <cell r="E26" t="str">
            <v>High-K Series</v>
          </cell>
          <cell r="F26">
            <v>48.01</v>
          </cell>
          <cell r="G26">
            <v>1.02</v>
          </cell>
          <cell r="H26">
            <v>14.16</v>
          </cell>
          <cell r="J26">
            <v>8.468300000000001</v>
          </cell>
          <cell r="K26">
            <v>0.13</v>
          </cell>
          <cell r="L26">
            <v>6.76</v>
          </cell>
          <cell r="M26">
            <v>12.34</v>
          </cell>
          <cell r="N26">
            <v>1.92</v>
          </cell>
          <cell r="O26">
            <v>6.27</v>
          </cell>
          <cell r="P26">
            <v>0.51</v>
          </cell>
          <cell r="R26">
            <v>1.5</v>
          </cell>
          <cell r="U26">
            <v>101.0883</v>
          </cell>
          <cell r="AJ26">
            <v>0.64218057180465571</v>
          </cell>
          <cell r="AK26">
            <v>8.19</v>
          </cell>
          <cell r="AL26">
            <v>3.265625</v>
          </cell>
          <cell r="AM26">
            <v>0.87146892655367225</v>
          </cell>
          <cell r="AN26">
            <v>35</v>
          </cell>
          <cell r="AP26">
            <v>256</v>
          </cell>
          <cell r="AQ26">
            <v>34</v>
          </cell>
          <cell r="AR26">
            <v>73</v>
          </cell>
          <cell r="AS26">
            <v>388</v>
          </cell>
          <cell r="AT26">
            <v>1533</v>
          </cell>
          <cell r="AX26">
            <v>45</v>
          </cell>
          <cell r="AY26">
            <v>1310</v>
          </cell>
          <cell r="AZ26">
            <v>98</v>
          </cell>
          <cell r="BA26">
            <v>223</v>
          </cell>
          <cell r="BD26">
            <v>18</v>
          </cell>
          <cell r="BE26">
            <v>3.4</v>
          </cell>
          <cell r="BG26">
            <v>1.6</v>
          </cell>
          <cell r="BL26">
            <v>2.2000000000000002</v>
          </cell>
          <cell r="BN26">
            <v>8</v>
          </cell>
          <cell r="BO26">
            <v>0.79</v>
          </cell>
          <cell r="BQ26">
            <v>43</v>
          </cell>
          <cell r="CV26">
            <v>21.555555555555557</v>
          </cell>
          <cell r="CZ26">
            <v>54.430379746835442</v>
          </cell>
          <cell r="DA26">
            <v>0.35909090909090907</v>
          </cell>
          <cell r="DB26">
            <v>19.545454545454543</v>
          </cell>
          <cell r="DE26">
            <v>9.0232558139534884</v>
          </cell>
        </row>
        <row r="27">
          <cell r="A27" t="str">
            <v>Tuscan Magmatic Province</v>
          </cell>
          <cell r="B27">
            <v>1</v>
          </cell>
          <cell r="C27" t="str">
            <v>A8</v>
          </cell>
          <cell r="D27" t="str">
            <v>Sisco</v>
          </cell>
          <cell r="E27" t="str">
            <v>Lamproite</v>
          </cell>
          <cell r="F27">
            <v>58.5</v>
          </cell>
          <cell r="G27">
            <v>2.27</v>
          </cell>
          <cell r="M27">
            <v>3.12</v>
          </cell>
          <cell r="O27">
            <v>10.7</v>
          </cell>
          <cell r="AS27">
            <v>380</v>
          </cell>
          <cell r="AT27">
            <v>803</v>
          </cell>
          <cell r="BC27">
            <v>139</v>
          </cell>
          <cell r="BD27">
            <v>19</v>
          </cell>
          <cell r="CV27">
            <v>20</v>
          </cell>
          <cell r="DJ27">
            <v>5.7769784172661867</v>
          </cell>
        </row>
        <row r="28">
          <cell r="A28" t="str">
            <v>Tuscan Magmatic Province</v>
          </cell>
          <cell r="B28">
            <v>1</v>
          </cell>
          <cell r="C28" t="str">
            <v>A11</v>
          </cell>
          <cell r="D28" t="str">
            <v>Sisco</v>
          </cell>
          <cell r="F28">
            <v>56.73</v>
          </cell>
          <cell r="G28">
            <v>2.27</v>
          </cell>
          <cell r="H28">
            <v>10.6</v>
          </cell>
          <cell r="J28">
            <v>4.6639999999999997</v>
          </cell>
          <cell r="K28">
            <v>7.0000000000000007E-2</v>
          </cell>
          <cell r="L28">
            <v>7.13</v>
          </cell>
          <cell r="M28">
            <v>3.65</v>
          </cell>
          <cell r="N28">
            <v>1.1000000000000001</v>
          </cell>
          <cell r="O28">
            <v>10.46</v>
          </cell>
          <cell r="P28">
            <v>0.64</v>
          </cell>
          <cell r="R28">
            <v>2.96</v>
          </cell>
          <cell r="U28">
            <v>100.27399999999997</v>
          </cell>
          <cell r="AJ28">
            <v>0.77462017728242161</v>
          </cell>
          <cell r="AK28">
            <v>11.56</v>
          </cell>
          <cell r="AL28">
            <v>9.5090909090909097</v>
          </cell>
          <cell r="AM28">
            <v>0.34433962264150941</v>
          </cell>
          <cell r="AO28">
            <v>89</v>
          </cell>
          <cell r="AP28">
            <v>425</v>
          </cell>
          <cell r="AR28">
            <v>239</v>
          </cell>
          <cell r="AS28">
            <v>370</v>
          </cell>
          <cell r="AT28">
            <v>839</v>
          </cell>
          <cell r="AU28">
            <v>28</v>
          </cell>
          <cell r="AV28">
            <v>1257</v>
          </cell>
          <cell r="AW28">
            <v>61</v>
          </cell>
          <cell r="AY28">
            <v>1235</v>
          </cell>
          <cell r="AZ28">
            <v>188</v>
          </cell>
          <cell r="BA28">
            <v>337</v>
          </cell>
          <cell r="BQ28">
            <v>43</v>
          </cell>
          <cell r="CD28">
            <v>20.245901639344261</v>
          </cell>
          <cell r="CG28">
            <v>3.081967213114754</v>
          </cell>
          <cell r="CP28">
            <v>12.035714285714286</v>
          </cell>
          <cell r="DE28">
            <v>8.604651162790697</v>
          </cell>
        </row>
        <row r="29">
          <cell r="A29" t="str">
            <v>Tuscan Magmatic Province</v>
          </cell>
          <cell r="B29">
            <v>1</v>
          </cell>
          <cell r="C29" t="str">
            <v>A11</v>
          </cell>
          <cell r="D29" t="str">
            <v>Sisco</v>
          </cell>
          <cell r="F29">
            <v>57.83</v>
          </cell>
          <cell r="G29">
            <v>2.15</v>
          </cell>
          <cell r="H29">
            <v>10.65</v>
          </cell>
          <cell r="J29">
            <v>4.6516000000000002</v>
          </cell>
          <cell r="K29">
            <v>7.0000000000000007E-2</v>
          </cell>
          <cell r="L29">
            <v>6.88</v>
          </cell>
          <cell r="M29">
            <v>3.53</v>
          </cell>
          <cell r="N29">
            <v>1.3</v>
          </cell>
          <cell r="O29">
            <v>10.15</v>
          </cell>
          <cell r="P29">
            <v>0.66</v>
          </cell>
          <cell r="R29">
            <v>2.69</v>
          </cell>
          <cell r="U29">
            <v>100.56159999999998</v>
          </cell>
          <cell r="AJ29">
            <v>0.76880135704440788</v>
          </cell>
          <cell r="AK29">
            <v>11.450000000000001</v>
          </cell>
          <cell r="AL29">
            <v>7.8076923076923075</v>
          </cell>
          <cell r="AM29">
            <v>0.33145539906103283</v>
          </cell>
          <cell r="AO29">
            <v>85</v>
          </cell>
          <cell r="AP29">
            <v>400</v>
          </cell>
          <cell r="AR29">
            <v>283</v>
          </cell>
          <cell r="AS29">
            <v>342</v>
          </cell>
          <cell r="AT29">
            <v>847</v>
          </cell>
          <cell r="AU29">
            <v>25</v>
          </cell>
          <cell r="AV29">
            <v>1384</v>
          </cell>
          <cell r="AW29">
            <v>66</v>
          </cell>
          <cell r="AY29">
            <v>1230</v>
          </cell>
          <cell r="AZ29">
            <v>188</v>
          </cell>
          <cell r="BA29">
            <v>333</v>
          </cell>
          <cell r="BQ29">
            <v>53</v>
          </cell>
          <cell r="CD29">
            <v>18.636363636363637</v>
          </cell>
          <cell r="CG29">
            <v>2.8484848484848486</v>
          </cell>
          <cell r="CP29">
            <v>13.32</v>
          </cell>
          <cell r="DE29">
            <v>6.4528301886792452</v>
          </cell>
        </row>
        <row r="30">
          <cell r="A30" t="str">
            <v>Tuscan Magmatic Province</v>
          </cell>
          <cell r="B30">
            <v>1</v>
          </cell>
          <cell r="C30" t="str">
            <v>A11</v>
          </cell>
          <cell r="D30" t="str">
            <v>Sisco</v>
          </cell>
          <cell r="F30">
            <v>57.89</v>
          </cell>
          <cell r="G30">
            <v>2.37</v>
          </cell>
          <cell r="H30">
            <v>10.47</v>
          </cell>
          <cell r="J30">
            <v>4.9672000000000001</v>
          </cell>
          <cell r="K30">
            <v>0.08</v>
          </cell>
          <cell r="L30">
            <v>6.38</v>
          </cell>
          <cell r="M30">
            <v>3.64</v>
          </cell>
          <cell r="N30">
            <v>1.06</v>
          </cell>
          <cell r="O30">
            <v>10.49</v>
          </cell>
          <cell r="P30">
            <v>0.82</v>
          </cell>
          <cell r="R30">
            <v>2.0699999999999998</v>
          </cell>
          <cell r="U30">
            <v>100.23719999999999</v>
          </cell>
          <cell r="AJ30">
            <v>0.74277839362772236</v>
          </cell>
          <cell r="AK30">
            <v>11.55</v>
          </cell>
          <cell r="AL30">
            <v>9.8962264150943398</v>
          </cell>
          <cell r="AM30">
            <v>0.34765998089780326</v>
          </cell>
          <cell r="AN30">
            <v>9.8000000000000007</v>
          </cell>
          <cell r="AO30">
            <v>89</v>
          </cell>
          <cell r="AP30">
            <v>425</v>
          </cell>
          <cell r="AQ30">
            <v>19</v>
          </cell>
          <cell r="AR30">
            <v>271</v>
          </cell>
          <cell r="AS30">
            <v>343</v>
          </cell>
          <cell r="AT30">
            <v>812</v>
          </cell>
          <cell r="AU30">
            <v>26</v>
          </cell>
          <cell r="AV30">
            <v>1351</v>
          </cell>
          <cell r="AW30">
            <v>66</v>
          </cell>
          <cell r="AX30">
            <v>6</v>
          </cell>
          <cell r="AY30">
            <v>1267</v>
          </cell>
          <cell r="AZ30">
            <v>183</v>
          </cell>
          <cell r="BA30">
            <v>302</v>
          </cell>
          <cell r="BC30">
            <v>111</v>
          </cell>
          <cell r="BD30">
            <v>19</v>
          </cell>
          <cell r="BE30">
            <v>2.5</v>
          </cell>
          <cell r="BG30">
            <v>0.8</v>
          </cell>
          <cell r="BL30">
            <v>1.1000000000000001</v>
          </cell>
          <cell r="BN30">
            <v>25</v>
          </cell>
          <cell r="BO30">
            <v>3</v>
          </cell>
          <cell r="BQ30">
            <v>41</v>
          </cell>
          <cell r="CD30">
            <v>19.196969696969695</v>
          </cell>
          <cell r="CG30">
            <v>2.7727272727272729</v>
          </cell>
          <cell r="CP30">
            <v>11.615384615384615</v>
          </cell>
          <cell r="CZ30">
            <v>13.666666666666666</v>
          </cell>
          <cell r="DA30">
            <v>2.7272727272727271</v>
          </cell>
          <cell r="DB30">
            <v>37.272727272727266</v>
          </cell>
          <cell r="DE30">
            <v>8.3658536585365848</v>
          </cell>
          <cell r="DJ30">
            <v>7.3153153153153152</v>
          </cell>
        </row>
        <row r="31">
          <cell r="A31" t="str">
            <v>Tuscan Magmatic Province</v>
          </cell>
          <cell r="B31">
            <v>1</v>
          </cell>
          <cell r="C31" t="str">
            <v>A11</v>
          </cell>
          <cell r="D31" t="str">
            <v>Sisco</v>
          </cell>
          <cell r="F31">
            <v>58.29</v>
          </cell>
          <cell r="G31">
            <v>2.31</v>
          </cell>
          <cell r="H31">
            <v>10.82</v>
          </cell>
          <cell r="J31">
            <v>5.3586</v>
          </cell>
          <cell r="K31">
            <v>7.0000000000000007E-2</v>
          </cell>
          <cell r="L31">
            <v>7.05</v>
          </cell>
          <cell r="M31">
            <v>2.93</v>
          </cell>
          <cell r="N31">
            <v>1.01</v>
          </cell>
          <cell r="O31">
            <v>10.35</v>
          </cell>
          <cell r="P31">
            <v>0.76</v>
          </cell>
          <cell r="R31">
            <v>2.14</v>
          </cell>
          <cell r="U31">
            <v>101.0886</v>
          </cell>
          <cell r="AJ31">
            <v>0.74733948939225525</v>
          </cell>
          <cell r="AK31">
            <v>11.36</v>
          </cell>
          <cell r="AL31">
            <v>10.247524752475247</v>
          </cell>
          <cell r="AM31">
            <v>0.27079482439926061</v>
          </cell>
          <cell r="AN31">
            <v>13</v>
          </cell>
          <cell r="AO31">
            <v>90</v>
          </cell>
          <cell r="AP31">
            <v>411</v>
          </cell>
          <cell r="AQ31">
            <v>27</v>
          </cell>
          <cell r="AR31">
            <v>272</v>
          </cell>
          <cell r="AS31">
            <v>327</v>
          </cell>
          <cell r="AT31">
            <v>738</v>
          </cell>
          <cell r="AU31">
            <v>25</v>
          </cell>
          <cell r="AV31">
            <v>1274</v>
          </cell>
          <cell r="AW31">
            <v>63</v>
          </cell>
          <cell r="AY31">
            <v>1022</v>
          </cell>
          <cell r="AZ31">
            <v>176</v>
          </cell>
          <cell r="BA31">
            <v>400</v>
          </cell>
          <cell r="BC31">
            <v>165</v>
          </cell>
          <cell r="BD31">
            <v>121</v>
          </cell>
          <cell r="BE31">
            <v>3.6</v>
          </cell>
          <cell r="BG31">
            <v>1.3</v>
          </cell>
          <cell r="BL31">
            <v>1.4</v>
          </cell>
          <cell r="BN31">
            <v>35</v>
          </cell>
          <cell r="BO31">
            <v>5</v>
          </cell>
          <cell r="BQ31">
            <v>46</v>
          </cell>
          <cell r="CD31">
            <v>16.222222222222221</v>
          </cell>
          <cell r="CG31">
            <v>2.7936507936507935</v>
          </cell>
          <cell r="CP31">
            <v>16</v>
          </cell>
          <cell r="CZ31">
            <v>9.1999999999999993</v>
          </cell>
          <cell r="DA31">
            <v>3.5714285714285716</v>
          </cell>
          <cell r="DB31">
            <v>32.857142857142861</v>
          </cell>
          <cell r="DE31">
            <v>7.1086956521739131</v>
          </cell>
          <cell r="DJ31">
            <v>4.4727272727272727</v>
          </cell>
        </row>
        <row r="32">
          <cell r="A32" t="str">
            <v>Tuscan Magmatic Province</v>
          </cell>
          <cell r="B32">
            <v>1</v>
          </cell>
          <cell r="C32" t="str">
            <v>A11</v>
          </cell>
          <cell r="D32" t="str">
            <v>Sisco</v>
          </cell>
          <cell r="F32">
            <v>58.5</v>
          </cell>
          <cell r="G32">
            <v>2.27</v>
          </cell>
          <cell r="H32">
            <v>10.84</v>
          </cell>
          <cell r="J32">
            <v>3.4962000000000004</v>
          </cell>
          <cell r="K32">
            <v>0.06</v>
          </cell>
          <cell r="L32">
            <v>6.63</v>
          </cell>
          <cell r="M32">
            <v>3.12</v>
          </cell>
          <cell r="N32">
            <v>1.02</v>
          </cell>
          <cell r="O32">
            <v>10.73</v>
          </cell>
          <cell r="P32">
            <v>0.67</v>
          </cell>
          <cell r="R32">
            <v>2.09</v>
          </cell>
          <cell r="U32">
            <v>99.426200000000009</v>
          </cell>
          <cell r="AJ32">
            <v>0.81001014401538607</v>
          </cell>
          <cell r="AK32">
            <v>11.75</v>
          </cell>
          <cell r="AL32">
            <v>10.519607843137255</v>
          </cell>
          <cell r="AM32">
            <v>0.28782287822878228</v>
          </cell>
          <cell r="AN32">
            <v>11.5</v>
          </cell>
          <cell r="AO32">
            <v>91</v>
          </cell>
          <cell r="AP32">
            <v>420</v>
          </cell>
          <cell r="AQ32">
            <v>23</v>
          </cell>
          <cell r="AR32">
            <v>264</v>
          </cell>
          <cell r="AS32">
            <v>380</v>
          </cell>
          <cell r="AT32">
            <v>803</v>
          </cell>
          <cell r="AU32">
            <v>27</v>
          </cell>
          <cell r="AV32">
            <v>1309</v>
          </cell>
          <cell r="AW32">
            <v>63</v>
          </cell>
          <cell r="AX32">
            <v>7</v>
          </cell>
          <cell r="AY32">
            <v>1310</v>
          </cell>
          <cell r="AZ32">
            <v>172</v>
          </cell>
          <cell r="BA32">
            <v>347</v>
          </cell>
          <cell r="BC32">
            <v>139</v>
          </cell>
          <cell r="BD32">
            <v>19</v>
          </cell>
          <cell r="BE32">
            <v>3.2</v>
          </cell>
          <cell r="BG32">
            <v>1.2</v>
          </cell>
          <cell r="BL32">
            <v>1.1000000000000001</v>
          </cell>
          <cell r="BN32">
            <v>33</v>
          </cell>
          <cell r="BO32">
            <v>4.3</v>
          </cell>
          <cell r="BQ32">
            <v>43</v>
          </cell>
          <cell r="CD32">
            <v>20.793650793650794</v>
          </cell>
          <cell r="CG32">
            <v>2.7301587301587302</v>
          </cell>
          <cell r="CP32">
            <v>12.851851851851851</v>
          </cell>
          <cell r="CZ32">
            <v>10</v>
          </cell>
          <cell r="DA32">
            <v>3.9090909090909087</v>
          </cell>
          <cell r="DB32">
            <v>39.090909090909086</v>
          </cell>
          <cell r="DE32">
            <v>8.8372093023255811</v>
          </cell>
          <cell r="DJ32">
            <v>5.7769784172661867</v>
          </cell>
        </row>
        <row r="33">
          <cell r="A33" t="str">
            <v>Tuscan Magmatic Province</v>
          </cell>
          <cell r="B33">
            <v>1</v>
          </cell>
          <cell r="C33" t="str">
            <v>A11</v>
          </cell>
          <cell r="D33" t="str">
            <v>Sisco</v>
          </cell>
          <cell r="F33">
            <v>58.63</v>
          </cell>
          <cell r="G33">
            <v>2.35</v>
          </cell>
          <cell r="H33">
            <v>10.86</v>
          </cell>
          <cell r="J33">
            <v>5.1256000000000004</v>
          </cell>
          <cell r="K33">
            <v>0.08</v>
          </cell>
          <cell r="L33">
            <v>6.47</v>
          </cell>
          <cell r="M33">
            <v>3.15</v>
          </cell>
          <cell r="N33">
            <v>0.88</v>
          </cell>
          <cell r="O33">
            <v>10.7</v>
          </cell>
          <cell r="P33">
            <v>0.71</v>
          </cell>
          <cell r="R33">
            <v>1.91</v>
          </cell>
          <cell r="U33">
            <v>100.8656</v>
          </cell>
          <cell r="AJ33">
            <v>0.7394431761779533</v>
          </cell>
          <cell r="AK33">
            <v>11.58</v>
          </cell>
          <cell r="AL33">
            <v>12.159090909090908</v>
          </cell>
          <cell r="AM33">
            <v>0.29005524861878451</v>
          </cell>
          <cell r="AO33">
            <v>93</v>
          </cell>
          <cell r="AP33">
            <v>421</v>
          </cell>
          <cell r="AR33">
            <v>254</v>
          </cell>
          <cell r="AS33">
            <v>376</v>
          </cell>
          <cell r="AT33">
            <v>847</v>
          </cell>
          <cell r="AU33">
            <v>27</v>
          </cell>
          <cell r="AV33">
            <v>1302</v>
          </cell>
          <cell r="AW33">
            <v>64</v>
          </cell>
          <cell r="AY33">
            <v>1329</v>
          </cell>
          <cell r="AZ33">
            <v>193</v>
          </cell>
          <cell r="BA33">
            <v>344</v>
          </cell>
          <cell r="BQ33">
            <v>43</v>
          </cell>
          <cell r="CD33">
            <v>20.765625</v>
          </cell>
          <cell r="CG33">
            <v>3.015625</v>
          </cell>
          <cell r="CP33">
            <v>12.74074074074074</v>
          </cell>
          <cell r="DE33">
            <v>8.7441860465116275</v>
          </cell>
        </row>
        <row r="34">
          <cell r="A34" t="str">
            <v>Tuscan Magmatic Province</v>
          </cell>
          <cell r="B34">
            <v>1</v>
          </cell>
          <cell r="C34" t="str">
            <v>A2</v>
          </cell>
          <cell r="D34" t="str">
            <v>Orciatico</v>
          </cell>
          <cell r="E34" t="str">
            <v>ORENDITES (Pl-free lamproites with aboundant phl, san, cpx, ol and ap)</v>
          </cell>
          <cell r="F34">
            <v>57.79</v>
          </cell>
          <cell r="G34">
            <v>1.51</v>
          </cell>
          <cell r="H34">
            <v>11.79</v>
          </cell>
          <cell r="J34">
            <v>5.7032000000000007</v>
          </cell>
          <cell r="K34">
            <v>0.08</v>
          </cell>
          <cell r="L34">
            <v>8.23</v>
          </cell>
          <cell r="M34">
            <v>3.46</v>
          </cell>
          <cell r="N34">
            <v>1.31</v>
          </cell>
          <cell r="O34">
            <v>8.06</v>
          </cell>
          <cell r="P34">
            <v>0.85</v>
          </cell>
          <cell r="R34">
            <v>1.55</v>
          </cell>
          <cell r="U34">
            <v>100.33319999999999</v>
          </cell>
          <cell r="AJ34">
            <v>0.76439113632993827</v>
          </cell>
          <cell r="AK34">
            <v>9.370000000000001</v>
          </cell>
          <cell r="AL34">
            <v>6.1526717557251906</v>
          </cell>
          <cell r="AM34">
            <v>0.29346904156064463</v>
          </cell>
          <cell r="AN34">
            <v>18.5</v>
          </cell>
          <cell r="AO34">
            <v>101</v>
          </cell>
          <cell r="AP34">
            <v>430</v>
          </cell>
          <cell r="AQ34">
            <v>31</v>
          </cell>
          <cell r="AR34">
            <v>288</v>
          </cell>
          <cell r="AS34">
            <v>601</v>
          </cell>
          <cell r="AT34">
            <v>604</v>
          </cell>
          <cell r="AU34">
            <v>30</v>
          </cell>
          <cell r="AV34">
            <v>859</v>
          </cell>
          <cell r="AW34">
            <v>42</v>
          </cell>
          <cell r="AY34">
            <v>1210</v>
          </cell>
          <cell r="AZ34">
            <v>140</v>
          </cell>
          <cell r="BA34">
            <v>360</v>
          </cell>
          <cell r="BC34">
            <v>181</v>
          </cell>
          <cell r="BD34">
            <v>27.1</v>
          </cell>
          <cell r="BE34">
            <v>3.88</v>
          </cell>
          <cell r="BF34">
            <v>0</v>
          </cell>
          <cell r="BG34">
            <v>1.2</v>
          </cell>
          <cell r="BL34">
            <v>1.68</v>
          </cell>
          <cell r="BN34">
            <v>20</v>
          </cell>
          <cell r="BO34">
            <v>2.9</v>
          </cell>
          <cell r="BQ34">
            <v>119</v>
          </cell>
          <cell r="BR34">
            <v>18.100000000000001</v>
          </cell>
          <cell r="CD34">
            <v>28.80952380952381</v>
          </cell>
          <cell r="CG34">
            <v>3.3333333333333335</v>
          </cell>
          <cell r="CP34">
            <v>12</v>
          </cell>
          <cell r="CZ34">
            <v>41.03448275862069</v>
          </cell>
          <cell r="DA34">
            <v>1.7261904761904763</v>
          </cell>
          <cell r="DB34">
            <v>70.833333333333343</v>
          </cell>
          <cell r="DD34">
            <v>0.15210084033613447</v>
          </cell>
          <cell r="DE34">
            <v>5.0504201680672267</v>
          </cell>
          <cell r="DJ34">
            <v>3.3370165745856353</v>
          </cell>
        </row>
        <row r="35">
          <cell r="A35" t="str">
            <v>Tuscan Magmatic Province</v>
          </cell>
          <cell r="B35">
            <v>1</v>
          </cell>
          <cell r="C35" t="str">
            <v>A2</v>
          </cell>
          <cell r="D35" t="str">
            <v>Orciatico</v>
          </cell>
          <cell r="E35" t="str">
            <v>ORENDITES (Pl-free lamproites with aboundant phl, san, cpx, ol and ap)</v>
          </cell>
          <cell r="F35">
            <v>58.01</v>
          </cell>
          <cell r="G35">
            <v>1.5</v>
          </cell>
          <cell r="H35">
            <v>11.7</v>
          </cell>
          <cell r="J35">
            <v>5.6977000000000002</v>
          </cell>
          <cell r="K35">
            <v>0.09</v>
          </cell>
          <cell r="L35">
            <v>8.27</v>
          </cell>
          <cell r="M35">
            <v>3.53</v>
          </cell>
          <cell r="N35">
            <v>1.44</v>
          </cell>
          <cell r="O35">
            <v>7.95</v>
          </cell>
          <cell r="P35">
            <v>0.79</v>
          </cell>
          <cell r="R35">
            <v>1.36</v>
          </cell>
          <cell r="U35">
            <v>100.3377</v>
          </cell>
          <cell r="AJ35">
            <v>0.76543649197135988</v>
          </cell>
          <cell r="AK35">
            <v>9.39</v>
          </cell>
          <cell r="AL35">
            <v>5.5208333333333339</v>
          </cell>
          <cell r="AM35">
            <v>0.30170940170940169</v>
          </cell>
          <cell r="AN35">
            <v>18.5</v>
          </cell>
          <cell r="AO35">
            <v>99</v>
          </cell>
          <cell r="AP35">
            <v>449</v>
          </cell>
          <cell r="AQ35">
            <v>31</v>
          </cell>
          <cell r="AR35">
            <v>246</v>
          </cell>
          <cell r="AS35">
            <v>583</v>
          </cell>
          <cell r="AT35">
            <v>628</v>
          </cell>
          <cell r="AU35">
            <v>30</v>
          </cell>
          <cell r="AV35">
            <v>887</v>
          </cell>
          <cell r="AW35">
            <v>51</v>
          </cell>
          <cell r="AY35">
            <v>1282</v>
          </cell>
          <cell r="AZ35">
            <v>140</v>
          </cell>
          <cell r="BA35">
            <v>365</v>
          </cell>
          <cell r="BC35">
            <v>181</v>
          </cell>
          <cell r="BD35">
            <v>27</v>
          </cell>
          <cell r="BE35">
            <v>3.9</v>
          </cell>
          <cell r="BF35">
            <v>0</v>
          </cell>
          <cell r="BG35">
            <v>1.2</v>
          </cell>
          <cell r="BL35">
            <v>1.7</v>
          </cell>
          <cell r="BM35">
            <v>0.43</v>
          </cell>
          <cell r="BN35">
            <v>20</v>
          </cell>
          <cell r="BO35">
            <v>2.9</v>
          </cell>
          <cell r="BQ35">
            <v>119</v>
          </cell>
          <cell r="CD35">
            <v>25.137254901960784</v>
          </cell>
          <cell r="CG35">
            <v>2.7450980392156863</v>
          </cell>
          <cell r="CP35">
            <v>12.166666666666666</v>
          </cell>
          <cell r="CZ35">
            <v>41.03448275862069</v>
          </cell>
          <cell r="DA35">
            <v>1.7058823529411764</v>
          </cell>
          <cell r="DB35">
            <v>70</v>
          </cell>
          <cell r="DE35">
            <v>4.8991596638655466</v>
          </cell>
          <cell r="DI35">
            <v>325.58139534883719</v>
          </cell>
          <cell r="DJ35">
            <v>3.4696132596685083</v>
          </cell>
        </row>
        <row r="36">
          <cell r="A36" t="str">
            <v>Tuscan Magmatic Province</v>
          </cell>
          <cell r="B36">
            <v>1</v>
          </cell>
          <cell r="C36" t="str">
            <v>A2</v>
          </cell>
          <cell r="D36" t="str">
            <v>Orciatico</v>
          </cell>
          <cell r="E36" t="str">
            <v>ORENDITES (Pl-free lamproites with aboundant phl, san, cpx, ol and ap)</v>
          </cell>
          <cell r="F36">
            <v>58.43</v>
          </cell>
          <cell r="G36">
            <v>1.49</v>
          </cell>
          <cell r="H36">
            <v>11.36</v>
          </cell>
          <cell r="J36">
            <v>5.5760000000000005</v>
          </cell>
          <cell r="K36">
            <v>0.08</v>
          </cell>
          <cell r="L36">
            <v>7.96</v>
          </cell>
          <cell r="M36">
            <v>3.36</v>
          </cell>
          <cell r="N36">
            <v>1.4</v>
          </cell>
          <cell r="O36">
            <v>7.86</v>
          </cell>
          <cell r="P36">
            <v>0.77</v>
          </cell>
          <cell r="R36">
            <v>1.61</v>
          </cell>
          <cell r="U36">
            <v>99.895999999999987</v>
          </cell>
          <cell r="AJ36">
            <v>0.7624403047911511</v>
          </cell>
          <cell r="AK36">
            <v>9.26</v>
          </cell>
          <cell r="AL36">
            <v>5.6142857142857148</v>
          </cell>
          <cell r="AM36">
            <v>0.29577464788732394</v>
          </cell>
          <cell r="AR36">
            <v>284</v>
          </cell>
          <cell r="AS36">
            <v>453</v>
          </cell>
          <cell r="AT36">
            <v>635</v>
          </cell>
          <cell r="AU36">
            <v>29</v>
          </cell>
          <cell r="AV36">
            <v>796</v>
          </cell>
          <cell r="AW36">
            <v>45</v>
          </cell>
          <cell r="AY36">
            <v>1200</v>
          </cell>
          <cell r="AZ36">
            <v>142</v>
          </cell>
          <cell r="BA36">
            <v>320</v>
          </cell>
          <cell r="CD36">
            <v>26.666666666666668</v>
          </cell>
          <cell r="CG36">
            <v>3.1555555555555554</v>
          </cell>
          <cell r="CP36">
            <v>11.03448275862069</v>
          </cell>
        </row>
        <row r="37">
          <cell r="A37" t="str">
            <v>Tuscan Magmatic Province</v>
          </cell>
          <cell r="B37">
            <v>1</v>
          </cell>
          <cell r="C37" t="str">
            <v>A2</v>
          </cell>
          <cell r="D37" t="str">
            <v>Orciatico</v>
          </cell>
          <cell r="E37" t="str">
            <v>ORENDITES (Pl-free lamproites with aboundant phl, san, cpx, ol and ap)</v>
          </cell>
          <cell r="F37">
            <v>59.51</v>
          </cell>
          <cell r="G37">
            <v>1.5</v>
          </cell>
          <cell r="H37">
            <v>11.26</v>
          </cell>
          <cell r="J37">
            <v>5.4755000000000003</v>
          </cell>
          <cell r="K37">
            <v>0.06</v>
          </cell>
          <cell r="L37">
            <v>7.14</v>
          </cell>
          <cell r="M37">
            <v>3.48</v>
          </cell>
          <cell r="N37">
            <v>1.22</v>
          </cell>
          <cell r="O37">
            <v>7.53</v>
          </cell>
          <cell r="P37">
            <v>0.71</v>
          </cell>
          <cell r="R37">
            <v>2.34</v>
          </cell>
          <cell r="U37">
            <v>100.2255</v>
          </cell>
          <cell r="AJ37">
            <v>0.74565608426282948</v>
          </cell>
          <cell r="AK37">
            <v>8.75</v>
          </cell>
          <cell r="AL37">
            <v>6.1721311475409841</v>
          </cell>
          <cell r="AM37">
            <v>0.30905861456483125</v>
          </cell>
          <cell r="AR37">
            <v>238</v>
          </cell>
          <cell r="AS37">
            <v>576</v>
          </cell>
          <cell r="AT37">
            <v>541</v>
          </cell>
          <cell r="AU37">
            <v>26</v>
          </cell>
          <cell r="AV37">
            <v>842</v>
          </cell>
          <cell r="AW37">
            <v>45</v>
          </cell>
          <cell r="AY37">
            <v>1140</v>
          </cell>
          <cell r="AZ37">
            <v>144</v>
          </cell>
          <cell r="BA37">
            <v>331</v>
          </cell>
          <cell r="CD37">
            <v>25.333333333333332</v>
          </cell>
          <cell r="CG37">
            <v>3.2</v>
          </cell>
          <cell r="CP37">
            <v>12.73076923076923</v>
          </cell>
        </row>
        <row r="38">
          <cell r="A38" t="str">
            <v>Tuscan Magmatic Province</v>
          </cell>
          <cell r="B38">
            <v>1</v>
          </cell>
          <cell r="C38" t="str">
            <v>A11</v>
          </cell>
          <cell r="D38" t="str">
            <v>Orciatico</v>
          </cell>
          <cell r="F38">
            <v>56.74</v>
          </cell>
          <cell r="G38">
            <v>1.42</v>
          </cell>
          <cell r="H38">
            <v>11.25</v>
          </cell>
          <cell r="J38">
            <v>5.2412000000000001</v>
          </cell>
          <cell r="K38">
            <v>0.08</v>
          </cell>
          <cell r="L38">
            <v>8.2899999999999991</v>
          </cell>
          <cell r="M38">
            <v>4.4000000000000004</v>
          </cell>
          <cell r="N38">
            <v>1.36</v>
          </cell>
          <cell r="O38">
            <v>7.68</v>
          </cell>
          <cell r="P38">
            <v>0.7</v>
          </cell>
          <cell r="R38">
            <v>3.16</v>
          </cell>
          <cell r="U38">
            <v>100.32119999999999</v>
          </cell>
          <cell r="AJ38">
            <v>0.78051112393810118</v>
          </cell>
          <cell r="AK38">
            <v>9.0399999999999991</v>
          </cell>
          <cell r="AL38">
            <v>5.6470588235294112</v>
          </cell>
          <cell r="AM38">
            <v>0.39111111111111113</v>
          </cell>
          <cell r="AO38">
            <v>98</v>
          </cell>
          <cell r="AP38">
            <v>439</v>
          </cell>
          <cell r="AR38">
            <v>292</v>
          </cell>
          <cell r="AS38">
            <v>591</v>
          </cell>
          <cell r="AT38">
            <v>638</v>
          </cell>
          <cell r="AU38">
            <v>30</v>
          </cell>
          <cell r="AV38">
            <v>764</v>
          </cell>
          <cell r="AW38">
            <v>40</v>
          </cell>
          <cell r="AY38">
            <v>1154</v>
          </cell>
          <cell r="AZ38">
            <v>143</v>
          </cell>
          <cell r="BA38">
            <v>310</v>
          </cell>
          <cell r="BQ38">
            <v>115</v>
          </cell>
          <cell r="CD38">
            <v>28.85</v>
          </cell>
          <cell r="CG38">
            <v>3.5750000000000002</v>
          </cell>
          <cell r="CP38">
            <v>10.333333333333334</v>
          </cell>
          <cell r="DE38">
            <v>5.1391304347826088</v>
          </cell>
        </row>
        <row r="39">
          <cell r="A39" t="str">
            <v>Tuscan Magmatic Province</v>
          </cell>
          <cell r="B39">
            <v>1</v>
          </cell>
          <cell r="C39" t="str">
            <v>A11</v>
          </cell>
          <cell r="D39" t="str">
            <v>Orciatico</v>
          </cell>
          <cell r="F39">
            <v>57.18</v>
          </cell>
          <cell r="G39">
            <v>1.42</v>
          </cell>
          <cell r="H39">
            <v>11.15</v>
          </cell>
          <cell r="J39">
            <v>5.2867999999999995</v>
          </cell>
          <cell r="K39">
            <v>0.08</v>
          </cell>
          <cell r="L39">
            <v>8.1999999999999993</v>
          </cell>
          <cell r="M39">
            <v>4.47</v>
          </cell>
          <cell r="N39">
            <v>1.34</v>
          </cell>
          <cell r="O39">
            <v>7.84</v>
          </cell>
          <cell r="P39">
            <v>0.69</v>
          </cell>
          <cell r="R39">
            <v>2.66</v>
          </cell>
          <cell r="U39">
            <v>100.3168</v>
          </cell>
          <cell r="AJ39">
            <v>0.77713865146995031</v>
          </cell>
          <cell r="AK39">
            <v>9.18</v>
          </cell>
          <cell r="AL39">
            <v>5.8507462686567155</v>
          </cell>
          <cell r="AM39">
            <v>0.40089686098654703</v>
          </cell>
          <cell r="AO39">
            <v>98</v>
          </cell>
          <cell r="AP39">
            <v>463</v>
          </cell>
          <cell r="AR39">
            <v>299</v>
          </cell>
          <cell r="AS39">
            <v>597</v>
          </cell>
          <cell r="AT39">
            <v>641</v>
          </cell>
          <cell r="AU39">
            <v>30</v>
          </cell>
          <cell r="AV39">
            <v>777</v>
          </cell>
          <cell r="AW39">
            <v>40</v>
          </cell>
          <cell r="AY39">
            <v>1185</v>
          </cell>
          <cell r="AZ39">
            <v>143</v>
          </cell>
          <cell r="BA39">
            <v>321</v>
          </cell>
          <cell r="BQ39">
            <v>118</v>
          </cell>
          <cell r="CD39">
            <v>29.625</v>
          </cell>
          <cell r="CG39">
            <v>3.5750000000000002</v>
          </cell>
          <cell r="CP39">
            <v>10.7</v>
          </cell>
          <cell r="DE39">
            <v>5.0593220338983054</v>
          </cell>
        </row>
        <row r="40">
          <cell r="A40" t="str">
            <v>Tuscan Magmatic Province</v>
          </cell>
          <cell r="B40">
            <v>1</v>
          </cell>
          <cell r="C40" t="str">
            <v>A11</v>
          </cell>
          <cell r="D40" t="str">
            <v>Orciatico</v>
          </cell>
          <cell r="F40">
            <v>57.61</v>
          </cell>
          <cell r="G40">
            <v>1.43</v>
          </cell>
          <cell r="H40">
            <v>11.51</v>
          </cell>
          <cell r="J40">
            <v>5.3355999999999995</v>
          </cell>
          <cell r="K40">
            <v>0.08</v>
          </cell>
          <cell r="L40">
            <v>8.9499999999999993</v>
          </cell>
          <cell r="M40">
            <v>3.42</v>
          </cell>
          <cell r="N40">
            <v>1.32</v>
          </cell>
          <cell r="O40">
            <v>7.82</v>
          </cell>
          <cell r="P40">
            <v>0.69</v>
          </cell>
          <cell r="R40">
            <v>2.17</v>
          </cell>
          <cell r="U40">
            <v>100.33559999999999</v>
          </cell>
          <cell r="AJ40">
            <v>0.79041026212559917</v>
          </cell>
          <cell r="AK40">
            <v>9.14</v>
          </cell>
          <cell r="AL40">
            <v>5.9242424242424239</v>
          </cell>
          <cell r="AM40">
            <v>0.29713292788879236</v>
          </cell>
          <cell r="AO40">
            <v>96</v>
          </cell>
          <cell r="AP40">
            <v>449</v>
          </cell>
          <cell r="AR40">
            <v>300</v>
          </cell>
          <cell r="AS40">
            <v>536</v>
          </cell>
          <cell r="AT40">
            <v>628</v>
          </cell>
          <cell r="AU40">
            <v>30</v>
          </cell>
          <cell r="AV40">
            <v>796</v>
          </cell>
          <cell r="AW40">
            <v>41</v>
          </cell>
          <cell r="AY40">
            <v>1198</v>
          </cell>
          <cell r="AZ40">
            <v>145</v>
          </cell>
          <cell r="BA40">
            <v>319</v>
          </cell>
          <cell r="BQ40">
            <v>119</v>
          </cell>
          <cell r="CD40">
            <v>29.219512195121951</v>
          </cell>
          <cell r="CG40">
            <v>3.5365853658536586</v>
          </cell>
          <cell r="CP40">
            <v>10.633333333333333</v>
          </cell>
          <cell r="DE40">
            <v>4.5042016806722689</v>
          </cell>
        </row>
        <row r="41">
          <cell r="A41" t="str">
            <v>Tuscan Magmatic Province</v>
          </cell>
          <cell r="B41">
            <v>1</v>
          </cell>
          <cell r="C41" t="str">
            <v>A11</v>
          </cell>
          <cell r="D41" t="str">
            <v>Orciatico</v>
          </cell>
          <cell r="F41">
            <v>57.68</v>
          </cell>
          <cell r="G41">
            <v>1.43</v>
          </cell>
          <cell r="H41">
            <v>12.14</v>
          </cell>
          <cell r="J41">
            <v>5.6332000000000004</v>
          </cell>
          <cell r="K41">
            <v>0.09</v>
          </cell>
          <cell r="L41">
            <v>8.34</v>
          </cell>
          <cell r="M41">
            <v>3.5</v>
          </cell>
          <cell r="N41">
            <v>1.34</v>
          </cell>
          <cell r="O41">
            <v>8.0500000000000007</v>
          </cell>
          <cell r="P41">
            <v>0.85</v>
          </cell>
          <cell r="R41">
            <v>1.22</v>
          </cell>
          <cell r="U41">
            <v>100.2732</v>
          </cell>
          <cell r="AJ41">
            <v>0.76897517279524652</v>
          </cell>
          <cell r="AK41">
            <v>9.39</v>
          </cell>
          <cell r="AL41">
            <v>6.0074626865671643</v>
          </cell>
          <cell r="AM41">
            <v>0.28830313014827019</v>
          </cell>
          <cell r="AN41">
            <v>18.5</v>
          </cell>
          <cell r="AO41">
            <v>101</v>
          </cell>
          <cell r="AP41">
            <v>430</v>
          </cell>
          <cell r="AQ41">
            <v>31</v>
          </cell>
          <cell r="AR41">
            <v>288</v>
          </cell>
          <cell r="AS41">
            <v>601</v>
          </cell>
          <cell r="AT41">
            <v>604</v>
          </cell>
          <cell r="AU41">
            <v>30</v>
          </cell>
          <cell r="AV41">
            <v>859</v>
          </cell>
          <cell r="AW41">
            <v>42</v>
          </cell>
          <cell r="AX41">
            <v>15</v>
          </cell>
          <cell r="AY41">
            <v>1210</v>
          </cell>
          <cell r="AZ41">
            <v>140</v>
          </cell>
          <cell r="BA41">
            <v>365</v>
          </cell>
          <cell r="BC41">
            <v>181</v>
          </cell>
          <cell r="BD41">
            <v>27.1</v>
          </cell>
          <cell r="BE41">
            <v>3.88</v>
          </cell>
          <cell r="BG41">
            <v>1.2</v>
          </cell>
          <cell r="BL41">
            <v>1.68</v>
          </cell>
          <cell r="BM41">
            <v>0.43</v>
          </cell>
          <cell r="BN41">
            <v>20</v>
          </cell>
          <cell r="BO41">
            <v>2.9</v>
          </cell>
          <cell r="BQ41">
            <v>119</v>
          </cell>
          <cell r="CD41">
            <v>28.80952380952381</v>
          </cell>
          <cell r="CG41">
            <v>3.3333333333333335</v>
          </cell>
          <cell r="CP41">
            <v>12.166666666666666</v>
          </cell>
          <cell r="CZ41">
            <v>41.03448275862069</v>
          </cell>
          <cell r="DA41">
            <v>1.7261904761904763</v>
          </cell>
          <cell r="DB41">
            <v>70.833333333333343</v>
          </cell>
          <cell r="DE41">
            <v>5.0504201680672267</v>
          </cell>
          <cell r="DI41">
            <v>325.58139534883719</v>
          </cell>
          <cell r="DJ41">
            <v>3.3370165745856353</v>
          </cell>
        </row>
        <row r="42">
          <cell r="A42" t="str">
            <v>Tuscan Magmatic Province</v>
          </cell>
          <cell r="B42">
            <v>1</v>
          </cell>
          <cell r="C42" t="str">
            <v>A11</v>
          </cell>
          <cell r="D42" t="str">
            <v>Orciatico</v>
          </cell>
          <cell r="F42">
            <v>57.69</v>
          </cell>
          <cell r="G42">
            <v>1.43</v>
          </cell>
          <cell r="H42">
            <v>11.18</v>
          </cell>
          <cell r="J42">
            <v>5.4071999999999996</v>
          </cell>
          <cell r="K42">
            <v>0.08</v>
          </cell>
          <cell r="L42">
            <v>8.1999999999999993</v>
          </cell>
          <cell r="M42">
            <v>3.64</v>
          </cell>
          <cell r="N42">
            <v>1.5</v>
          </cell>
          <cell r="O42">
            <v>7.42</v>
          </cell>
          <cell r="P42">
            <v>0.75</v>
          </cell>
          <cell r="R42">
            <v>2.67</v>
          </cell>
          <cell r="U42">
            <v>99.967200000000005</v>
          </cell>
          <cell r="AJ42">
            <v>0.77321429693742583</v>
          </cell>
          <cell r="AK42">
            <v>8.92</v>
          </cell>
          <cell r="AL42">
            <v>4.9466666666666663</v>
          </cell>
          <cell r="AM42">
            <v>0.32558139534883723</v>
          </cell>
          <cell r="AO42">
            <v>97</v>
          </cell>
          <cell r="AP42">
            <v>442</v>
          </cell>
          <cell r="AR42">
            <v>297</v>
          </cell>
          <cell r="AS42">
            <v>445</v>
          </cell>
          <cell r="AT42">
            <v>649</v>
          </cell>
          <cell r="AU42">
            <v>29</v>
          </cell>
          <cell r="AV42">
            <v>787</v>
          </cell>
          <cell r="AW42">
            <v>40</v>
          </cell>
          <cell r="AY42">
            <v>1177</v>
          </cell>
          <cell r="AZ42">
            <v>141</v>
          </cell>
          <cell r="BA42">
            <v>309</v>
          </cell>
          <cell r="BQ42">
            <v>120</v>
          </cell>
          <cell r="CD42">
            <v>29.425000000000001</v>
          </cell>
          <cell r="CG42">
            <v>3.5249999999999999</v>
          </cell>
          <cell r="CP42">
            <v>10.655172413793103</v>
          </cell>
          <cell r="DE42">
            <v>3.7083333333333335</v>
          </cell>
        </row>
        <row r="43">
          <cell r="A43" t="str">
            <v>Tuscan Magmatic Province</v>
          </cell>
          <cell r="B43">
            <v>1</v>
          </cell>
          <cell r="C43" t="str">
            <v>A11</v>
          </cell>
          <cell r="D43" t="str">
            <v>Orciatico</v>
          </cell>
          <cell r="F43">
            <v>58.01</v>
          </cell>
          <cell r="G43">
            <v>1.5</v>
          </cell>
          <cell r="H43">
            <v>11.7</v>
          </cell>
          <cell r="J43">
            <v>5.6977000000000002</v>
          </cell>
          <cell r="K43">
            <v>0.09</v>
          </cell>
          <cell r="L43">
            <v>8.27</v>
          </cell>
          <cell r="M43">
            <v>3.53</v>
          </cell>
          <cell r="N43">
            <v>1.44</v>
          </cell>
          <cell r="O43">
            <v>7.95</v>
          </cell>
          <cell r="P43">
            <v>0.79</v>
          </cell>
          <cell r="R43">
            <v>1.36</v>
          </cell>
          <cell r="U43">
            <v>100.3377</v>
          </cell>
          <cell r="AJ43">
            <v>0.76543649197135988</v>
          </cell>
          <cell r="AK43">
            <v>9.39</v>
          </cell>
          <cell r="AL43">
            <v>5.5208333333333339</v>
          </cell>
          <cell r="AM43">
            <v>0.30170940170940169</v>
          </cell>
          <cell r="AO43">
            <v>99</v>
          </cell>
          <cell r="AP43">
            <v>449</v>
          </cell>
          <cell r="AR43">
            <v>246</v>
          </cell>
          <cell r="AS43">
            <v>583</v>
          </cell>
          <cell r="AT43">
            <v>628</v>
          </cell>
          <cell r="AU43">
            <v>30</v>
          </cell>
          <cell r="AV43">
            <v>887</v>
          </cell>
          <cell r="AW43">
            <v>51</v>
          </cell>
          <cell r="AX43">
            <v>16</v>
          </cell>
          <cell r="AY43">
            <v>1280</v>
          </cell>
          <cell r="AZ43">
            <v>139</v>
          </cell>
          <cell r="BA43">
            <v>365</v>
          </cell>
          <cell r="BQ43">
            <v>118</v>
          </cell>
          <cell r="CD43">
            <v>25.098039215686274</v>
          </cell>
          <cell r="CG43">
            <v>2.7254901960784315</v>
          </cell>
          <cell r="CP43">
            <v>12.166666666666666</v>
          </cell>
          <cell r="DE43">
            <v>4.9406779661016946</v>
          </cell>
        </row>
        <row r="44">
          <cell r="A44" t="str">
            <v>Tuscan Magmatic Province</v>
          </cell>
          <cell r="B44">
            <v>1</v>
          </cell>
          <cell r="C44" t="str">
            <v>A11</v>
          </cell>
          <cell r="D44" t="str">
            <v>Orciatico</v>
          </cell>
          <cell r="F44">
            <v>58.11</v>
          </cell>
          <cell r="G44">
            <v>1.43</v>
          </cell>
          <cell r="H44">
            <v>11.18</v>
          </cell>
          <cell r="J44">
            <v>5.4252000000000002</v>
          </cell>
          <cell r="K44">
            <v>0.08</v>
          </cell>
          <cell r="L44">
            <v>8.7799999999999994</v>
          </cell>
          <cell r="M44">
            <v>3.6</v>
          </cell>
          <cell r="N44">
            <v>1.56</v>
          </cell>
          <cell r="O44">
            <v>7.43</v>
          </cell>
          <cell r="P44">
            <v>0.7</v>
          </cell>
          <cell r="R44">
            <v>2.0699999999999998</v>
          </cell>
          <cell r="U44">
            <v>100.3652</v>
          </cell>
          <cell r="AJ44">
            <v>0.78441274052376353</v>
          </cell>
          <cell r="AK44">
            <v>8.99</v>
          </cell>
          <cell r="AL44">
            <v>4.7628205128205128</v>
          </cell>
          <cell r="AM44">
            <v>0.32200357781753131</v>
          </cell>
          <cell r="AN44">
            <v>15</v>
          </cell>
          <cell r="AO44">
            <v>97</v>
          </cell>
          <cell r="AP44">
            <v>455</v>
          </cell>
          <cell r="AQ44">
            <v>28</v>
          </cell>
          <cell r="AR44">
            <v>307</v>
          </cell>
          <cell r="AS44">
            <v>449</v>
          </cell>
          <cell r="AT44">
            <v>646</v>
          </cell>
          <cell r="AU44">
            <v>29</v>
          </cell>
          <cell r="AV44">
            <v>787</v>
          </cell>
          <cell r="AW44">
            <v>41</v>
          </cell>
          <cell r="AY44">
            <v>1175</v>
          </cell>
          <cell r="AZ44">
            <v>149</v>
          </cell>
          <cell r="BA44">
            <v>315</v>
          </cell>
          <cell r="BC44">
            <v>165</v>
          </cell>
          <cell r="BD44">
            <v>29</v>
          </cell>
          <cell r="BE44">
            <v>3.3</v>
          </cell>
          <cell r="BG44">
            <v>1.1000000000000001</v>
          </cell>
          <cell r="BL44">
            <v>1.9</v>
          </cell>
          <cell r="BN44">
            <v>18</v>
          </cell>
          <cell r="BO44">
            <v>2.6</v>
          </cell>
          <cell r="BQ44">
            <v>109</v>
          </cell>
          <cell r="CD44">
            <v>28.658536585365855</v>
          </cell>
          <cell r="CG44">
            <v>3.6341463414634148</v>
          </cell>
          <cell r="CP44">
            <v>10.862068965517242</v>
          </cell>
          <cell r="CZ44">
            <v>41.92307692307692</v>
          </cell>
          <cell r="DA44">
            <v>1.368421052631579</v>
          </cell>
          <cell r="DB44">
            <v>57.368421052631582</v>
          </cell>
          <cell r="DE44">
            <v>4.1192660550458715</v>
          </cell>
          <cell r="DJ44">
            <v>3.915151515151515</v>
          </cell>
        </row>
        <row r="45">
          <cell r="A45" t="str">
            <v>Tuscan Magmatic Province</v>
          </cell>
          <cell r="B45">
            <v>1</v>
          </cell>
          <cell r="C45" t="str">
            <v>A11</v>
          </cell>
          <cell r="D45" t="str">
            <v>Orciatico</v>
          </cell>
          <cell r="F45">
            <v>58.11</v>
          </cell>
          <cell r="G45">
            <v>1.42</v>
          </cell>
          <cell r="H45">
            <v>11.82</v>
          </cell>
          <cell r="J45">
            <v>5.2718000000000007</v>
          </cell>
          <cell r="K45">
            <v>7.0000000000000007E-2</v>
          </cell>
          <cell r="L45">
            <v>8.6999999999999993</v>
          </cell>
          <cell r="M45">
            <v>3.56</v>
          </cell>
          <cell r="N45">
            <v>1.35</v>
          </cell>
          <cell r="O45">
            <v>7.92</v>
          </cell>
          <cell r="P45">
            <v>0.69</v>
          </cell>
          <cell r="R45">
            <v>1.46</v>
          </cell>
          <cell r="U45">
            <v>100.37179999999998</v>
          </cell>
          <cell r="AJ45">
            <v>0.78769701955561766</v>
          </cell>
          <cell r="AK45">
            <v>9.27</v>
          </cell>
          <cell r="AL45">
            <v>5.8666666666666663</v>
          </cell>
          <cell r="AM45">
            <v>0.30118443316412857</v>
          </cell>
          <cell r="AN45">
            <v>17</v>
          </cell>
          <cell r="AO45">
            <v>100</v>
          </cell>
          <cell r="AP45">
            <v>449</v>
          </cell>
          <cell r="AQ45">
            <v>31</v>
          </cell>
          <cell r="AR45">
            <v>274</v>
          </cell>
          <cell r="AS45">
            <v>609</v>
          </cell>
          <cell r="AT45">
            <v>613</v>
          </cell>
          <cell r="AU45">
            <v>32</v>
          </cell>
          <cell r="AV45">
            <v>797</v>
          </cell>
          <cell r="AW45">
            <v>41</v>
          </cell>
          <cell r="AY45">
            <v>1224</v>
          </cell>
          <cell r="AZ45">
            <v>141</v>
          </cell>
          <cell r="BA45">
            <v>338</v>
          </cell>
          <cell r="BC45">
            <v>184</v>
          </cell>
          <cell r="BD45">
            <v>28</v>
          </cell>
          <cell r="BE45">
            <v>3.8</v>
          </cell>
          <cell r="BG45">
            <v>1.2</v>
          </cell>
          <cell r="BL45">
            <v>1.4</v>
          </cell>
          <cell r="BN45">
            <v>20</v>
          </cell>
          <cell r="BO45">
            <v>3.1</v>
          </cell>
          <cell r="BQ45">
            <v>121</v>
          </cell>
          <cell r="CD45">
            <v>29.853658536585368</v>
          </cell>
          <cell r="CG45">
            <v>3.4390243902439024</v>
          </cell>
          <cell r="CP45">
            <v>10.5625</v>
          </cell>
          <cell r="CZ45">
            <v>39.032258064516128</v>
          </cell>
          <cell r="DA45">
            <v>2.2142857142857144</v>
          </cell>
          <cell r="DB45">
            <v>86.428571428571431</v>
          </cell>
          <cell r="DE45">
            <v>5.0330578512396693</v>
          </cell>
          <cell r="DJ45">
            <v>3.3315217391304346</v>
          </cell>
        </row>
        <row r="46">
          <cell r="A46" t="str">
            <v>Tuscan Magmatic Province</v>
          </cell>
          <cell r="B46">
            <v>1</v>
          </cell>
          <cell r="C46" t="str">
            <v>A11</v>
          </cell>
          <cell r="D46" t="str">
            <v>Orciatico</v>
          </cell>
          <cell r="F46">
            <v>58.43</v>
          </cell>
          <cell r="G46">
            <v>1.49</v>
          </cell>
          <cell r="H46">
            <v>11.36</v>
          </cell>
          <cell r="J46">
            <v>5.5760000000000005</v>
          </cell>
          <cell r="K46">
            <v>0.08</v>
          </cell>
          <cell r="L46">
            <v>7.96</v>
          </cell>
          <cell r="M46">
            <v>3.56</v>
          </cell>
          <cell r="N46">
            <v>1.4</v>
          </cell>
          <cell r="O46">
            <v>7.86</v>
          </cell>
          <cell r="P46">
            <v>0.77</v>
          </cell>
          <cell r="R46">
            <v>1.61</v>
          </cell>
          <cell r="U46">
            <v>100.09599999999999</v>
          </cell>
          <cell r="AJ46">
            <v>0.7624403047911511</v>
          </cell>
          <cell r="AK46">
            <v>9.26</v>
          </cell>
          <cell r="AL46">
            <v>5.6142857142857148</v>
          </cell>
          <cell r="AM46">
            <v>0.31338028169014087</v>
          </cell>
          <cell r="AR46">
            <v>284</v>
          </cell>
          <cell r="AS46">
            <v>453</v>
          </cell>
          <cell r="AT46">
            <v>635</v>
          </cell>
          <cell r="AU46">
            <v>29</v>
          </cell>
          <cell r="AV46">
            <v>796</v>
          </cell>
          <cell r="AW46">
            <v>45</v>
          </cell>
          <cell r="AY46">
            <v>1206</v>
          </cell>
          <cell r="AZ46">
            <v>142</v>
          </cell>
          <cell r="BA46">
            <v>300</v>
          </cell>
          <cell r="CD46">
            <v>26.8</v>
          </cell>
          <cell r="CG46">
            <v>3.1555555555555554</v>
          </cell>
          <cell r="CP46">
            <v>10.344827586206897</v>
          </cell>
        </row>
        <row r="47">
          <cell r="A47" t="str">
            <v>Tuscan Magmatic Province</v>
          </cell>
          <cell r="B47">
            <v>1</v>
          </cell>
          <cell r="C47" t="str">
            <v>A11</v>
          </cell>
          <cell r="D47" t="str">
            <v>Orciatico</v>
          </cell>
          <cell r="F47">
            <v>57.55</v>
          </cell>
          <cell r="G47">
            <v>1.41</v>
          </cell>
          <cell r="H47">
            <v>11.02</v>
          </cell>
          <cell r="J47">
            <v>5.3243</v>
          </cell>
          <cell r="K47">
            <v>7.0000000000000007E-2</v>
          </cell>
          <cell r="L47">
            <v>10.08</v>
          </cell>
          <cell r="M47">
            <v>2.84</v>
          </cell>
          <cell r="N47">
            <v>1.2</v>
          </cell>
          <cell r="O47">
            <v>7.7</v>
          </cell>
          <cell r="P47">
            <v>0.55000000000000004</v>
          </cell>
          <cell r="R47">
            <v>2.38</v>
          </cell>
          <cell r="U47">
            <v>100.12429999999998</v>
          </cell>
          <cell r="AJ47">
            <v>0.80975514597611109</v>
          </cell>
          <cell r="AK47">
            <v>8.9</v>
          </cell>
          <cell r="AL47">
            <v>6.416666666666667</v>
          </cell>
          <cell r="AM47">
            <v>0.25771324863883849</v>
          </cell>
          <cell r="AO47">
            <v>104</v>
          </cell>
          <cell r="AP47">
            <v>445</v>
          </cell>
          <cell r="AR47">
            <v>263</v>
          </cell>
          <cell r="AS47">
            <v>558</v>
          </cell>
          <cell r="AT47">
            <v>682</v>
          </cell>
          <cell r="AU47">
            <v>18</v>
          </cell>
          <cell r="AV47">
            <v>752</v>
          </cell>
          <cell r="AW47">
            <v>15</v>
          </cell>
          <cell r="AY47">
            <v>1354</v>
          </cell>
          <cell r="AZ47">
            <v>135</v>
          </cell>
          <cell r="BA47">
            <v>289</v>
          </cell>
          <cell r="CD47">
            <v>90.266666666666666</v>
          </cell>
          <cell r="CG47">
            <v>9</v>
          </cell>
          <cell r="CP47">
            <v>16.055555555555557</v>
          </cell>
        </row>
        <row r="48">
          <cell r="A48" t="str">
            <v>Tuscan Magmatic Province</v>
          </cell>
          <cell r="B48">
            <v>1</v>
          </cell>
          <cell r="C48" t="str">
            <v>A11</v>
          </cell>
          <cell r="D48" t="str">
            <v>Orciatico</v>
          </cell>
          <cell r="F48">
            <v>55.47</v>
          </cell>
          <cell r="G48">
            <v>1.26</v>
          </cell>
          <cell r="H48">
            <v>9.07</v>
          </cell>
          <cell r="J48">
            <v>5.05</v>
          </cell>
          <cell r="K48">
            <v>7.0000000000000007E-2</v>
          </cell>
          <cell r="L48">
            <v>12.39</v>
          </cell>
          <cell r="M48">
            <v>3.52</v>
          </cell>
          <cell r="N48">
            <v>0.75</v>
          </cell>
          <cell r="O48">
            <v>5.58</v>
          </cell>
          <cell r="P48">
            <v>0.47</v>
          </cell>
          <cell r="R48">
            <v>6.37</v>
          </cell>
          <cell r="U48">
            <v>99.999999999999986</v>
          </cell>
          <cell r="AJ48">
            <v>0.84653115231166076</v>
          </cell>
          <cell r="AK48">
            <v>6.33</v>
          </cell>
          <cell r="AL48">
            <v>7.44</v>
          </cell>
          <cell r="AM48">
            <v>0.38809261300992282</v>
          </cell>
          <cell r="AO48">
            <v>96</v>
          </cell>
          <cell r="AP48">
            <v>474</v>
          </cell>
          <cell r="AR48">
            <v>307</v>
          </cell>
          <cell r="AS48">
            <v>586</v>
          </cell>
          <cell r="AT48">
            <v>603</v>
          </cell>
          <cell r="AU48">
            <v>15</v>
          </cell>
          <cell r="AV48">
            <v>710</v>
          </cell>
          <cell r="AW48">
            <v>15</v>
          </cell>
          <cell r="AY48">
            <v>1016</v>
          </cell>
          <cell r="AZ48">
            <v>121</v>
          </cell>
          <cell r="BA48">
            <v>240</v>
          </cell>
          <cell r="CD48">
            <v>67.733333333333334</v>
          </cell>
          <cell r="CG48">
            <v>8.0666666666666664</v>
          </cell>
          <cell r="CP48">
            <v>16</v>
          </cell>
        </row>
        <row r="49">
          <cell r="A49" t="str">
            <v>Tuscan Magmatic Province</v>
          </cell>
          <cell r="B49">
            <v>1</v>
          </cell>
          <cell r="C49" t="str">
            <v>A11</v>
          </cell>
          <cell r="D49" t="str">
            <v>Orciatico</v>
          </cell>
          <cell r="F49">
            <v>55.53</v>
          </cell>
          <cell r="G49">
            <v>1.31</v>
          </cell>
          <cell r="H49">
            <v>9.3699999999999992</v>
          </cell>
          <cell r="J49">
            <v>5.1065000000000005</v>
          </cell>
          <cell r="K49">
            <v>0.06</v>
          </cell>
          <cell r="L49">
            <v>12.73</v>
          </cell>
          <cell r="M49">
            <v>3.17</v>
          </cell>
          <cell r="N49">
            <v>0.75</v>
          </cell>
          <cell r="O49">
            <v>5.84</v>
          </cell>
          <cell r="P49">
            <v>0.5</v>
          </cell>
          <cell r="R49">
            <v>5.76</v>
          </cell>
          <cell r="U49">
            <v>100.12650000000002</v>
          </cell>
          <cell r="AJ49">
            <v>0.84859133174879653</v>
          </cell>
          <cell r="AK49">
            <v>6.59</v>
          </cell>
          <cell r="AL49">
            <v>7.7866666666666662</v>
          </cell>
          <cell r="AM49">
            <v>0.33831376734258273</v>
          </cell>
          <cell r="AO49">
            <v>102</v>
          </cell>
          <cell r="AP49">
            <v>479</v>
          </cell>
          <cell r="AR49">
            <v>320</v>
          </cell>
          <cell r="AS49">
            <v>597</v>
          </cell>
          <cell r="AT49">
            <v>591</v>
          </cell>
          <cell r="AU49">
            <v>16</v>
          </cell>
          <cell r="AV49">
            <v>716</v>
          </cell>
          <cell r="AW49">
            <v>15</v>
          </cell>
          <cell r="AY49">
            <v>1078</v>
          </cell>
          <cell r="AZ49">
            <v>126</v>
          </cell>
          <cell r="BA49">
            <v>238</v>
          </cell>
          <cell r="CD49">
            <v>71.86666666666666</v>
          </cell>
          <cell r="CG49">
            <v>8.4</v>
          </cell>
          <cell r="CP49">
            <v>14.875</v>
          </cell>
        </row>
        <row r="50">
          <cell r="A50" t="str">
            <v>Tuscan Magmatic Province</v>
          </cell>
          <cell r="B50">
            <v>1</v>
          </cell>
          <cell r="C50" t="str">
            <v>A11</v>
          </cell>
          <cell r="D50" t="str">
            <v>Orciatico</v>
          </cell>
          <cell r="F50">
            <v>58.54</v>
          </cell>
          <cell r="G50">
            <v>1.58</v>
          </cell>
          <cell r="H50">
            <v>12.18</v>
          </cell>
          <cell r="J50">
            <v>5.5860000000000003</v>
          </cell>
          <cell r="K50">
            <v>0.09</v>
          </cell>
          <cell r="L50">
            <v>5.98</v>
          </cell>
          <cell r="M50">
            <v>3.53</v>
          </cell>
          <cell r="N50">
            <v>1.18</v>
          </cell>
          <cell r="O50">
            <v>8.3000000000000007</v>
          </cell>
          <cell r="P50">
            <v>0.66</v>
          </cell>
          <cell r="R50">
            <v>2.56</v>
          </cell>
          <cell r="U50">
            <v>100.18600000000001</v>
          </cell>
          <cell r="AJ50">
            <v>0.70647086283268701</v>
          </cell>
          <cell r="AK50">
            <v>9.48</v>
          </cell>
          <cell r="AL50">
            <v>7.0338983050847466</v>
          </cell>
          <cell r="AM50">
            <v>0.28981937602627256</v>
          </cell>
          <cell r="AR50">
            <v>113</v>
          </cell>
          <cell r="AS50">
            <v>632</v>
          </cell>
          <cell r="AT50">
            <v>540</v>
          </cell>
          <cell r="AU50">
            <v>38</v>
          </cell>
          <cell r="AV50">
            <v>878</v>
          </cell>
          <cell r="AW50">
            <v>49</v>
          </cell>
          <cell r="AY50">
            <v>1022</v>
          </cell>
          <cell r="AZ50">
            <v>173</v>
          </cell>
          <cell r="BA50">
            <v>344</v>
          </cell>
          <cell r="CD50">
            <v>20.857142857142858</v>
          </cell>
          <cell r="CG50">
            <v>3.5306122448979593</v>
          </cell>
          <cell r="CP50">
            <v>9.0526315789473681</v>
          </cell>
        </row>
        <row r="51">
          <cell r="A51" t="str">
            <v>Tuscan Magmatic Province</v>
          </cell>
          <cell r="B51">
            <v>1</v>
          </cell>
          <cell r="C51" t="str">
            <v>A2</v>
          </cell>
          <cell r="D51" t="str">
            <v>Montecat.</v>
          </cell>
          <cell r="E51" t="str">
            <v>ORENDITES (Pl-free lamproites with aboundant phl, san, cpx, ol and ap)</v>
          </cell>
          <cell r="F51">
            <v>55.78</v>
          </cell>
          <cell r="G51">
            <v>1.2</v>
          </cell>
          <cell r="H51">
            <v>10.83</v>
          </cell>
          <cell r="J51">
            <v>3.6864000000000008</v>
          </cell>
          <cell r="K51">
            <v>0.06</v>
          </cell>
          <cell r="L51">
            <v>11.34</v>
          </cell>
          <cell r="M51">
            <v>6.29</v>
          </cell>
          <cell r="N51">
            <v>0.83</v>
          </cell>
          <cell r="O51">
            <v>7.55</v>
          </cell>
          <cell r="P51">
            <v>1.19</v>
          </cell>
          <cell r="R51">
            <v>1.48</v>
          </cell>
          <cell r="U51">
            <v>100.23640000000002</v>
          </cell>
          <cell r="AJ51">
            <v>0.87367316508486448</v>
          </cell>
          <cell r="AK51">
            <v>8.379999999999999</v>
          </cell>
          <cell r="AL51">
            <v>9.0963855421686741</v>
          </cell>
          <cell r="AM51">
            <v>0.58079409048938135</v>
          </cell>
          <cell r="AR51">
            <v>349</v>
          </cell>
          <cell r="AS51">
            <v>580</v>
          </cell>
          <cell r="AT51">
            <v>236</v>
          </cell>
          <cell r="AU51">
            <v>32</v>
          </cell>
          <cell r="AV51">
            <v>513</v>
          </cell>
          <cell r="AW51">
            <v>35</v>
          </cell>
          <cell r="AY51">
            <v>960</v>
          </cell>
          <cell r="AZ51">
            <v>61</v>
          </cell>
          <cell r="BA51">
            <v>164</v>
          </cell>
          <cell r="CD51">
            <v>27.428571428571427</v>
          </cell>
          <cell r="CG51">
            <v>1.7428571428571429</v>
          </cell>
          <cell r="CP51">
            <v>5.125</v>
          </cell>
        </row>
        <row r="52">
          <cell r="A52" t="str">
            <v>Tuscan Magmatic Province</v>
          </cell>
          <cell r="B52">
            <v>1</v>
          </cell>
          <cell r="C52" t="str">
            <v>A2</v>
          </cell>
          <cell r="D52" t="str">
            <v>Montecat.</v>
          </cell>
          <cell r="E52" t="str">
            <v>ORENDITES (Pl-free lamproites with aboundant phl, san, cpx, ol and ap)</v>
          </cell>
          <cell r="F52">
            <v>55.58</v>
          </cell>
          <cell r="G52">
            <v>1.52</v>
          </cell>
          <cell r="H52">
            <v>12.23</v>
          </cell>
          <cell r="J52">
            <v>6.9860000000000007</v>
          </cell>
          <cell r="K52">
            <v>0.09</v>
          </cell>
          <cell r="L52">
            <v>7.35</v>
          </cell>
          <cell r="M52">
            <v>3.29</v>
          </cell>
          <cell r="N52">
            <v>1</v>
          </cell>
          <cell r="O52">
            <v>7.83</v>
          </cell>
          <cell r="P52">
            <v>1.32</v>
          </cell>
          <cell r="R52">
            <v>2.66</v>
          </cell>
          <cell r="U52">
            <v>99.855999999999995</v>
          </cell>
          <cell r="AJ52">
            <v>0.70285703428272728</v>
          </cell>
          <cell r="AK52">
            <v>8.83</v>
          </cell>
          <cell r="AL52">
            <v>7.83</v>
          </cell>
          <cell r="AM52">
            <v>0.26901062959934585</v>
          </cell>
          <cell r="AN52">
            <v>19.899999999999999</v>
          </cell>
          <cell r="AO52">
            <v>121</v>
          </cell>
          <cell r="AP52">
            <v>425</v>
          </cell>
          <cell r="AQ52">
            <v>31</v>
          </cell>
          <cell r="AR52">
            <v>159</v>
          </cell>
          <cell r="AS52">
            <v>712</v>
          </cell>
          <cell r="AT52">
            <v>434</v>
          </cell>
          <cell r="AU52">
            <v>31</v>
          </cell>
          <cell r="AV52">
            <v>521</v>
          </cell>
          <cell r="AW52">
            <v>35</v>
          </cell>
          <cell r="AY52">
            <v>1260</v>
          </cell>
          <cell r="AZ52">
            <v>83</v>
          </cell>
          <cell r="BA52">
            <v>175</v>
          </cell>
          <cell r="BC52">
            <v>131</v>
          </cell>
          <cell r="BD52">
            <v>23</v>
          </cell>
          <cell r="BE52">
            <v>3.72</v>
          </cell>
          <cell r="BG52">
            <v>1.4</v>
          </cell>
          <cell r="BL52">
            <v>1.88</v>
          </cell>
          <cell r="BN52">
            <v>14</v>
          </cell>
          <cell r="BO52">
            <v>2</v>
          </cell>
          <cell r="BQ52">
            <v>116</v>
          </cell>
          <cell r="CD52">
            <v>36</v>
          </cell>
          <cell r="CG52">
            <v>2.3714285714285714</v>
          </cell>
          <cell r="CP52">
            <v>5.645161290322581</v>
          </cell>
          <cell r="CZ52">
            <v>58</v>
          </cell>
          <cell r="DA52">
            <v>1.0638297872340425</v>
          </cell>
          <cell r="DB52">
            <v>61.702127659574472</v>
          </cell>
          <cell r="DE52">
            <v>6.1379310344827589</v>
          </cell>
          <cell r="DJ52">
            <v>3.3129770992366412</v>
          </cell>
        </row>
        <row r="53">
          <cell r="A53" t="str">
            <v>Tuscan Magmatic Province</v>
          </cell>
          <cell r="B53">
            <v>1</v>
          </cell>
          <cell r="C53" t="str">
            <v>A2</v>
          </cell>
          <cell r="D53" t="str">
            <v>Montecat</v>
          </cell>
          <cell r="E53" t="str">
            <v>ORENDITES (Pl-free lamproites with aboundant phl, san, cpx, ol and ap)</v>
          </cell>
          <cell r="F53">
            <v>55.46</v>
          </cell>
          <cell r="G53">
            <v>1.3</v>
          </cell>
          <cell r="H53">
            <v>12.03</v>
          </cell>
          <cell r="J53">
            <v>6.7067999999999994</v>
          </cell>
          <cell r="K53">
            <v>0.08</v>
          </cell>
          <cell r="L53">
            <v>7.5</v>
          </cell>
          <cell r="M53">
            <v>3.64</v>
          </cell>
          <cell r="N53">
            <v>1.24</v>
          </cell>
          <cell r="O53">
            <v>7.75</v>
          </cell>
          <cell r="P53">
            <v>1.25</v>
          </cell>
          <cell r="R53">
            <v>2.2599999999999998</v>
          </cell>
          <cell r="U53">
            <v>99.216799999999992</v>
          </cell>
          <cell r="AJ53">
            <v>0.71543499647927367</v>
          </cell>
          <cell r="AK53">
            <v>8.99</v>
          </cell>
          <cell r="AL53">
            <v>6.25</v>
          </cell>
          <cell r="AM53">
            <v>0.30257689110556946</v>
          </cell>
          <cell r="AR53">
            <v>153</v>
          </cell>
          <cell r="AS53">
            <v>750</v>
          </cell>
          <cell r="AT53">
            <v>414</v>
          </cell>
          <cell r="AU53">
            <v>30</v>
          </cell>
          <cell r="AV53">
            <v>520</v>
          </cell>
          <cell r="AW53">
            <v>35</v>
          </cell>
          <cell r="AY53">
            <v>1220</v>
          </cell>
          <cell r="AZ53">
            <v>74</v>
          </cell>
          <cell r="BA53">
            <v>175</v>
          </cell>
          <cell r="CD53">
            <v>34.857142857142854</v>
          </cell>
          <cell r="CG53">
            <v>2.1142857142857143</v>
          </cell>
          <cell r="CP53">
            <v>5.833333333333333</v>
          </cell>
        </row>
        <row r="54">
          <cell r="A54" t="str">
            <v>Tuscan Magmatic Province</v>
          </cell>
          <cell r="B54">
            <v>1</v>
          </cell>
          <cell r="C54" t="str">
            <v>A2</v>
          </cell>
          <cell r="D54" t="str">
            <v>Montecat</v>
          </cell>
          <cell r="E54" t="str">
            <v>ORENDITES (Pl-free lamproites with aboundant phl, san, cpx, ol and ap)</v>
          </cell>
          <cell r="F54">
            <v>56.73</v>
          </cell>
          <cell r="G54">
            <v>1.21</v>
          </cell>
          <cell r="H54">
            <v>11.17</v>
          </cell>
          <cell r="J54">
            <v>6.5276000000000005</v>
          </cell>
          <cell r="K54">
            <v>7.0000000000000007E-2</v>
          </cell>
          <cell r="L54">
            <v>9.57</v>
          </cell>
          <cell r="M54">
            <v>2.92</v>
          </cell>
          <cell r="N54">
            <v>1.03</v>
          </cell>
          <cell r="O54">
            <v>7.13</v>
          </cell>
          <cell r="P54">
            <v>1.05</v>
          </cell>
          <cell r="R54">
            <v>2.96</v>
          </cell>
          <cell r="U54">
            <v>100.3676</v>
          </cell>
          <cell r="AJ54">
            <v>0.76723107685027769</v>
          </cell>
          <cell r="AK54">
            <v>8.16</v>
          </cell>
          <cell r="AL54">
            <v>6.9223300970873787</v>
          </cell>
          <cell r="AM54">
            <v>0.26141450313339304</v>
          </cell>
          <cell r="AR54">
            <v>339</v>
          </cell>
          <cell r="AS54">
            <v>684</v>
          </cell>
          <cell r="AT54">
            <v>364</v>
          </cell>
          <cell r="AU54">
            <v>32</v>
          </cell>
          <cell r="AV54">
            <v>513</v>
          </cell>
          <cell r="AW54">
            <v>35</v>
          </cell>
          <cell r="AY54">
            <v>1070</v>
          </cell>
          <cell r="AZ54">
            <v>75</v>
          </cell>
          <cell r="BA54">
            <v>169</v>
          </cell>
          <cell r="CD54">
            <v>30.571428571428573</v>
          </cell>
          <cell r="CG54">
            <v>2.1428571428571428</v>
          </cell>
          <cell r="CP54">
            <v>5.28125</v>
          </cell>
        </row>
        <row r="55">
          <cell r="A55" t="str">
            <v>Tuscan Magmatic Province</v>
          </cell>
          <cell r="B55">
            <v>1</v>
          </cell>
          <cell r="C55" t="str">
            <v>A2</v>
          </cell>
          <cell r="D55" t="str">
            <v>Montecat</v>
          </cell>
          <cell r="E55" t="str">
            <v>ORENDITES (Pl-free lamproites with aboundant phl, san, cpx, ol and ap)</v>
          </cell>
          <cell r="F55">
            <v>56.86</v>
          </cell>
          <cell r="G55">
            <v>1.37</v>
          </cell>
          <cell r="H55">
            <v>12.61</v>
          </cell>
          <cell r="J55">
            <v>6.4024000000000001</v>
          </cell>
          <cell r="K55">
            <v>0.1</v>
          </cell>
          <cell r="L55">
            <v>7.15</v>
          </cell>
          <cell r="M55">
            <v>3.47</v>
          </cell>
          <cell r="N55">
            <v>1.2</v>
          </cell>
          <cell r="O55">
            <v>7.91</v>
          </cell>
          <cell r="P55">
            <v>0.92</v>
          </cell>
          <cell r="R55">
            <v>2.4300000000000002</v>
          </cell>
          <cell r="U55">
            <v>100.42240000000001</v>
          </cell>
          <cell r="AJ55">
            <v>0.71516177467386444</v>
          </cell>
          <cell r="AK55">
            <v>9.11</v>
          </cell>
          <cell r="AL55">
            <v>6.5916666666666668</v>
          </cell>
          <cell r="AM55">
            <v>0.2751784298176051</v>
          </cell>
          <cell r="AN55">
            <v>20.2</v>
          </cell>
          <cell r="AO55">
            <v>118</v>
          </cell>
          <cell r="AP55">
            <v>451</v>
          </cell>
          <cell r="AQ55">
            <v>32</v>
          </cell>
          <cell r="AR55">
            <v>150</v>
          </cell>
          <cell r="AS55">
            <v>792</v>
          </cell>
          <cell r="AT55">
            <v>421</v>
          </cell>
          <cell r="AU55">
            <v>33</v>
          </cell>
          <cell r="AV55">
            <v>537</v>
          </cell>
          <cell r="AW55">
            <v>36</v>
          </cell>
          <cell r="AY55">
            <v>1200</v>
          </cell>
          <cell r="AZ55">
            <v>67</v>
          </cell>
          <cell r="BA55">
            <v>198</v>
          </cell>
          <cell r="BC55">
            <v>133</v>
          </cell>
          <cell r="BD55">
            <v>23.9</v>
          </cell>
          <cell r="BE55">
            <v>3.67</v>
          </cell>
          <cell r="BG55">
            <v>1.3</v>
          </cell>
          <cell r="BL55">
            <v>2.25</v>
          </cell>
          <cell r="BN55">
            <v>13</v>
          </cell>
          <cell r="BO55">
            <v>1.8</v>
          </cell>
          <cell r="BQ55">
            <v>112</v>
          </cell>
          <cell r="CD55">
            <v>33.333333333333336</v>
          </cell>
          <cell r="CG55">
            <v>1.8611111111111112</v>
          </cell>
          <cell r="CP55">
            <v>6</v>
          </cell>
          <cell r="CZ55">
            <v>62.222222222222221</v>
          </cell>
          <cell r="DA55">
            <v>0.8</v>
          </cell>
          <cell r="DB55">
            <v>49.777777777777779</v>
          </cell>
          <cell r="DE55">
            <v>7.0714285714285712</v>
          </cell>
          <cell r="DJ55">
            <v>3.1654135338345863</v>
          </cell>
        </row>
        <row r="56">
          <cell r="A56" t="str">
            <v>Tuscan Magmatic Province</v>
          </cell>
          <cell r="B56">
            <v>1</v>
          </cell>
          <cell r="C56" t="str">
            <v>A2</v>
          </cell>
          <cell r="D56" t="str">
            <v>Montecat</v>
          </cell>
          <cell r="E56" t="str">
            <v>ORENDITES (Pl-free lamproites with aboundant phl, san, cpx, ol and ap)</v>
          </cell>
          <cell r="F56">
            <v>56.92</v>
          </cell>
          <cell r="G56">
            <v>1.2</v>
          </cell>
          <cell r="H56">
            <v>12.41</v>
          </cell>
          <cell r="J56">
            <v>6.2607999999999997</v>
          </cell>
          <cell r="K56">
            <v>0.08</v>
          </cell>
          <cell r="L56">
            <v>7.27</v>
          </cell>
          <cell r="M56">
            <v>3.44</v>
          </cell>
          <cell r="N56">
            <v>1.05</v>
          </cell>
          <cell r="O56">
            <v>7.76</v>
          </cell>
          <cell r="P56">
            <v>1.1299999999999999</v>
          </cell>
          <cell r="R56">
            <v>2.4500000000000002</v>
          </cell>
          <cell r="U56">
            <v>99.970799999999997</v>
          </cell>
          <cell r="AJ56">
            <v>0.72304096420126596</v>
          </cell>
          <cell r="AK56">
            <v>8.81</v>
          </cell>
          <cell r="AL56">
            <v>7.39047619047619</v>
          </cell>
          <cell r="AM56">
            <v>0.27719580983078163</v>
          </cell>
          <cell r="AR56">
            <v>151</v>
          </cell>
          <cell r="AS56">
            <v>716</v>
          </cell>
          <cell r="AT56">
            <v>424</v>
          </cell>
          <cell r="AU56">
            <v>31</v>
          </cell>
          <cell r="AV56">
            <v>521</v>
          </cell>
          <cell r="AW56">
            <v>35</v>
          </cell>
          <cell r="AY56">
            <v>1210</v>
          </cell>
          <cell r="AZ56">
            <v>74</v>
          </cell>
          <cell r="BA56">
            <v>175</v>
          </cell>
          <cell r="CD56">
            <v>34.571428571428569</v>
          </cell>
          <cell r="CG56">
            <v>2.1142857142857143</v>
          </cell>
          <cell r="CP56">
            <v>5.645161290322581</v>
          </cell>
        </row>
        <row r="57">
          <cell r="A57" t="str">
            <v>Tuscan Magmatic Province</v>
          </cell>
          <cell r="B57">
            <v>1</v>
          </cell>
          <cell r="C57" t="str">
            <v>A2</v>
          </cell>
          <cell r="D57" t="str">
            <v>Montecat</v>
          </cell>
          <cell r="E57" t="str">
            <v>ORENDITES (Pl-free lamproites with aboundant phl, san, cpx, ol and ap)</v>
          </cell>
          <cell r="F57">
            <v>62.04</v>
          </cell>
          <cell r="G57">
            <v>0.95</v>
          </cell>
          <cell r="H57">
            <v>13.3</v>
          </cell>
          <cell r="J57">
            <v>4.7588000000000008</v>
          </cell>
          <cell r="K57">
            <v>0.06</v>
          </cell>
          <cell r="L57">
            <v>4.24</v>
          </cell>
          <cell r="M57">
            <v>2.17</v>
          </cell>
          <cell r="N57">
            <v>1.82</v>
          </cell>
          <cell r="O57">
            <v>8.91</v>
          </cell>
          <cell r="P57">
            <v>0.6</v>
          </cell>
          <cell r="R57">
            <v>1.36</v>
          </cell>
          <cell r="U57">
            <v>100.20879999999998</v>
          </cell>
          <cell r="AJ57">
            <v>0.66701513175471983</v>
          </cell>
          <cell r="AK57">
            <v>10.73</v>
          </cell>
          <cell r="AL57">
            <v>4.8956043956043951</v>
          </cell>
          <cell r="AM57">
            <v>0.16315789473684209</v>
          </cell>
          <cell r="AR57">
            <v>92</v>
          </cell>
          <cell r="AS57">
            <v>874</v>
          </cell>
          <cell r="AT57">
            <v>362</v>
          </cell>
          <cell r="AU57">
            <v>38</v>
          </cell>
          <cell r="AV57">
            <v>641</v>
          </cell>
          <cell r="AW57">
            <v>32</v>
          </cell>
          <cell r="AY57">
            <v>760</v>
          </cell>
          <cell r="AZ57">
            <v>60</v>
          </cell>
          <cell r="BA57">
            <v>142</v>
          </cell>
          <cell r="CD57">
            <v>23.75</v>
          </cell>
          <cell r="CG57">
            <v>1.875</v>
          </cell>
          <cell r="CP57">
            <v>3.736842105263158</v>
          </cell>
        </row>
        <row r="58">
          <cell r="A58" t="str">
            <v>Tuscan Magmatic Province</v>
          </cell>
          <cell r="B58">
            <v>1</v>
          </cell>
          <cell r="C58" t="str">
            <v>A2</v>
          </cell>
          <cell r="D58" t="str">
            <v>Montecat</v>
          </cell>
          <cell r="E58" t="str">
            <v>ORENDITES (Pl-free lamproites with aboundant phl, san, cpx, ol and ap)</v>
          </cell>
          <cell r="F58">
            <v>64.45</v>
          </cell>
          <cell r="G58">
            <v>0.89</v>
          </cell>
          <cell r="H58">
            <v>14.36</v>
          </cell>
          <cell r="J58">
            <v>3.5799000000000003</v>
          </cell>
          <cell r="K58">
            <v>0.06</v>
          </cell>
          <cell r="L58">
            <v>3.15</v>
          </cell>
          <cell r="M58">
            <v>1.41</v>
          </cell>
          <cell r="N58">
            <v>1.69</v>
          </cell>
          <cell r="O58">
            <v>9.73</v>
          </cell>
          <cell r="P58">
            <v>0.36</v>
          </cell>
          <cell r="R58">
            <v>0.49</v>
          </cell>
          <cell r="U58">
            <v>100.1699</v>
          </cell>
          <cell r="AJ58">
            <v>0.66423300253153095</v>
          </cell>
          <cell r="AK58">
            <v>11.42</v>
          </cell>
          <cell r="AL58">
            <v>5.7573964497041423</v>
          </cell>
          <cell r="AM58">
            <v>9.8189415041782732E-2</v>
          </cell>
          <cell r="AN58">
            <v>8.1</v>
          </cell>
          <cell r="AO58">
            <v>63</v>
          </cell>
          <cell r="AP58">
            <v>105</v>
          </cell>
          <cell r="AQ58">
            <v>9</v>
          </cell>
          <cell r="AR58">
            <v>52</v>
          </cell>
          <cell r="AS58">
            <v>977</v>
          </cell>
          <cell r="AT58">
            <v>451</v>
          </cell>
          <cell r="AU58">
            <v>39</v>
          </cell>
          <cell r="AV58">
            <v>698</v>
          </cell>
          <cell r="AW58">
            <v>37</v>
          </cell>
          <cell r="AY58">
            <v>690</v>
          </cell>
          <cell r="AZ58">
            <v>60</v>
          </cell>
          <cell r="BA58">
            <v>145</v>
          </cell>
          <cell r="BC58">
            <v>125</v>
          </cell>
          <cell r="BD58">
            <v>13.4</v>
          </cell>
          <cell r="BE58">
            <v>2.15</v>
          </cell>
          <cell r="BG58">
            <v>0.8</v>
          </cell>
          <cell r="BL58">
            <v>1.38</v>
          </cell>
          <cell r="BN58">
            <v>15</v>
          </cell>
          <cell r="BO58">
            <v>2.4</v>
          </cell>
          <cell r="BQ58">
            <v>128</v>
          </cell>
          <cell r="CD58">
            <v>18.648648648648649</v>
          </cell>
          <cell r="CG58">
            <v>1.6216216216216217</v>
          </cell>
          <cell r="CP58">
            <v>3.7179487179487181</v>
          </cell>
          <cell r="CZ58">
            <v>53.333333333333336</v>
          </cell>
          <cell r="DA58">
            <v>1.7391304347826089</v>
          </cell>
          <cell r="DB58">
            <v>92.753623188405811</v>
          </cell>
          <cell r="DE58">
            <v>7.6328125</v>
          </cell>
          <cell r="DJ58">
            <v>3.6080000000000001</v>
          </cell>
        </row>
        <row r="59">
          <cell r="A59" t="str">
            <v>Tuscan Magmatic Province</v>
          </cell>
          <cell r="B59">
            <v>1</v>
          </cell>
          <cell r="C59" t="str">
            <v>A2</v>
          </cell>
          <cell r="D59" t="str">
            <v>Montecat</v>
          </cell>
          <cell r="E59" t="str">
            <v>ORENDITES (Pl-free lamproites with aboundant phl, san, cpx, ol and ap)</v>
          </cell>
          <cell r="F59">
            <v>67.150000000000006</v>
          </cell>
          <cell r="G59">
            <v>0.63</v>
          </cell>
          <cell r="H59">
            <v>13.94</v>
          </cell>
          <cell r="J59">
            <v>3.2791999999999999</v>
          </cell>
          <cell r="K59">
            <v>0.04</v>
          </cell>
          <cell r="L59">
            <v>2.02</v>
          </cell>
          <cell r="M59">
            <v>1.05</v>
          </cell>
          <cell r="N59">
            <v>1.66</v>
          </cell>
          <cell r="O59">
            <v>8.74</v>
          </cell>
          <cell r="P59">
            <v>0.21</v>
          </cell>
          <cell r="R59">
            <v>1.35</v>
          </cell>
          <cell r="U59">
            <v>100.06919999999998</v>
          </cell>
          <cell r="AJ59">
            <v>0.58069959899654688</v>
          </cell>
          <cell r="AK59">
            <v>10.4</v>
          </cell>
          <cell r="AL59">
            <v>5.2650602409638561</v>
          </cell>
          <cell r="AM59">
            <v>7.5322812051649937E-2</v>
          </cell>
          <cell r="AR59">
            <v>40</v>
          </cell>
          <cell r="AS59">
            <v>918</v>
          </cell>
          <cell r="AT59">
            <v>348</v>
          </cell>
          <cell r="AU59">
            <v>30</v>
          </cell>
          <cell r="AV59">
            <v>726</v>
          </cell>
          <cell r="AW59">
            <v>36</v>
          </cell>
          <cell r="AY59">
            <v>320</v>
          </cell>
          <cell r="AZ59">
            <v>60</v>
          </cell>
          <cell r="BA59">
            <v>147</v>
          </cell>
          <cell r="CD59">
            <v>8.8888888888888893</v>
          </cell>
          <cell r="CG59">
            <v>1.6666666666666667</v>
          </cell>
          <cell r="CP59">
            <v>4.9000000000000004</v>
          </cell>
        </row>
        <row r="60">
          <cell r="A60" t="str">
            <v>Tuscan Magmatic Province</v>
          </cell>
          <cell r="B60">
            <v>1</v>
          </cell>
          <cell r="C60" t="str">
            <v>A2</v>
          </cell>
          <cell r="D60" t="str">
            <v>Montecat</v>
          </cell>
          <cell r="E60" t="str">
            <v>ORENDITES (Pl-free lamproites with aboundant phl, san, cpx, ol and ap)</v>
          </cell>
          <cell r="F60">
            <v>68.489999999999995</v>
          </cell>
          <cell r="G60">
            <v>0.48</v>
          </cell>
          <cell r="H60">
            <v>15.2</v>
          </cell>
          <cell r="J60">
            <v>1.5624</v>
          </cell>
          <cell r="K60">
            <v>0.02</v>
          </cell>
          <cell r="L60">
            <v>0.78</v>
          </cell>
          <cell r="M60">
            <v>0.52</v>
          </cell>
          <cell r="N60">
            <v>2.08</v>
          </cell>
          <cell r="O60">
            <v>10.44</v>
          </cell>
          <cell r="P60">
            <v>0.1</v>
          </cell>
          <cell r="R60">
            <v>0.41</v>
          </cell>
          <cell r="U60">
            <v>100.08239999999998</v>
          </cell>
          <cell r="AJ60">
            <v>0.52883384570177527</v>
          </cell>
          <cell r="AK60">
            <v>12.52</v>
          </cell>
          <cell r="AL60">
            <v>5.0192307692307692</v>
          </cell>
          <cell r="AM60">
            <v>3.4210526315789476E-2</v>
          </cell>
          <cell r="AR60">
            <v>22</v>
          </cell>
          <cell r="AS60">
            <v>931</v>
          </cell>
          <cell r="AT60">
            <v>364</v>
          </cell>
          <cell r="AU60">
            <v>28</v>
          </cell>
          <cell r="AV60">
            <v>685</v>
          </cell>
          <cell r="AW60">
            <v>41</v>
          </cell>
          <cell r="AY60">
            <v>290</v>
          </cell>
          <cell r="AZ60">
            <v>52</v>
          </cell>
          <cell r="BA60">
            <v>113</v>
          </cell>
          <cell r="CD60">
            <v>7.0731707317073171</v>
          </cell>
          <cell r="CG60">
            <v>1.2682926829268293</v>
          </cell>
          <cell r="CP60">
            <v>4.0357142857142856</v>
          </cell>
        </row>
        <row r="61">
          <cell r="A61" t="str">
            <v>Tuscan Magmatic Province</v>
          </cell>
          <cell r="B61">
            <v>1</v>
          </cell>
          <cell r="C61" t="str">
            <v>A8</v>
          </cell>
          <cell r="D61" t="str">
            <v>Orciatico</v>
          </cell>
          <cell r="E61" t="str">
            <v>Lamproite</v>
          </cell>
          <cell r="F61">
            <v>57.8</v>
          </cell>
          <cell r="G61">
            <v>1.51</v>
          </cell>
          <cell r="M61">
            <v>3.46</v>
          </cell>
          <cell r="O61">
            <v>8.06</v>
          </cell>
          <cell r="AS61">
            <v>601</v>
          </cell>
          <cell r="AT61">
            <v>604</v>
          </cell>
          <cell r="BC61">
            <v>181</v>
          </cell>
          <cell r="BD61">
            <v>27.1</v>
          </cell>
          <cell r="CV61">
            <v>22.17712177121771</v>
          </cell>
          <cell r="DJ61">
            <v>3.3370165745856353</v>
          </cell>
        </row>
        <row r="62">
          <cell r="A62" t="str">
            <v>Tuscan Magmatic Province</v>
          </cell>
          <cell r="B62">
            <v>1</v>
          </cell>
          <cell r="C62" t="str">
            <v>A8</v>
          </cell>
          <cell r="D62" t="str">
            <v>Montecatini Val Cecina</v>
          </cell>
          <cell r="E62" t="str">
            <v>Lamproite</v>
          </cell>
          <cell r="F62">
            <v>56.9</v>
          </cell>
          <cell r="G62">
            <v>1.37</v>
          </cell>
          <cell r="M62">
            <v>3.47</v>
          </cell>
          <cell r="O62">
            <v>7.91</v>
          </cell>
          <cell r="AS62">
            <v>792</v>
          </cell>
          <cell r="AT62">
            <v>421</v>
          </cell>
          <cell r="BC62">
            <v>133</v>
          </cell>
          <cell r="BD62">
            <v>24</v>
          </cell>
          <cell r="CV62">
            <v>33</v>
          </cell>
          <cell r="DJ62">
            <v>3.1654135338345863</v>
          </cell>
        </row>
        <row r="63">
          <cell r="A63" t="str">
            <v>Tuscan Magmatic Province</v>
          </cell>
          <cell r="B63">
            <v>1</v>
          </cell>
          <cell r="C63" t="str">
            <v>A11</v>
          </cell>
          <cell r="D63" t="str">
            <v>Montecat.</v>
          </cell>
          <cell r="F63">
            <v>55.88</v>
          </cell>
          <cell r="G63">
            <v>1.52</v>
          </cell>
          <cell r="H63">
            <v>12.23</v>
          </cell>
          <cell r="J63">
            <v>6.9860000000000007</v>
          </cell>
          <cell r="K63">
            <v>0.09</v>
          </cell>
          <cell r="L63">
            <v>7.48</v>
          </cell>
          <cell r="M63">
            <v>3.29</v>
          </cell>
          <cell r="N63">
            <v>1</v>
          </cell>
          <cell r="O63">
            <v>7.83</v>
          </cell>
          <cell r="P63">
            <v>1.32</v>
          </cell>
          <cell r="R63">
            <v>2.66</v>
          </cell>
          <cell r="U63">
            <v>100.28600000000002</v>
          </cell>
          <cell r="AJ63">
            <v>0.70650560543464103</v>
          </cell>
          <cell r="AK63">
            <v>8.83</v>
          </cell>
          <cell r="AL63">
            <v>7.83</v>
          </cell>
          <cell r="AM63">
            <v>0.26901062959934585</v>
          </cell>
          <cell r="AN63">
            <v>19.899999999999999</v>
          </cell>
          <cell r="AO63">
            <v>121</v>
          </cell>
          <cell r="AP63">
            <v>425</v>
          </cell>
          <cell r="AQ63">
            <v>31.1</v>
          </cell>
          <cell r="AR63">
            <v>159</v>
          </cell>
          <cell r="AS63">
            <v>712</v>
          </cell>
          <cell r="AT63">
            <v>434</v>
          </cell>
          <cell r="AU63">
            <v>31</v>
          </cell>
          <cell r="AV63">
            <v>421</v>
          </cell>
          <cell r="AW63">
            <v>35</v>
          </cell>
          <cell r="AY63">
            <v>1250</v>
          </cell>
          <cell r="AZ63">
            <v>80</v>
          </cell>
          <cell r="BA63">
            <v>215</v>
          </cell>
          <cell r="BC63">
            <v>131</v>
          </cell>
          <cell r="BD63">
            <v>23</v>
          </cell>
          <cell r="BE63">
            <v>3.72</v>
          </cell>
          <cell r="BG63">
            <v>1.4</v>
          </cell>
          <cell r="BL63">
            <v>1.95</v>
          </cell>
          <cell r="BM63">
            <v>0.26</v>
          </cell>
          <cell r="BN63">
            <v>13.5</v>
          </cell>
          <cell r="BO63">
            <v>1.95</v>
          </cell>
          <cell r="BQ63">
            <v>119</v>
          </cell>
          <cell r="CD63">
            <v>35.714285714285715</v>
          </cell>
          <cell r="CG63">
            <v>2.2857142857142856</v>
          </cell>
          <cell r="CP63">
            <v>6.935483870967742</v>
          </cell>
          <cell r="CZ63">
            <v>61.025641025641029</v>
          </cell>
          <cell r="DA63">
            <v>1</v>
          </cell>
          <cell r="DB63">
            <v>61.025641025641029</v>
          </cell>
          <cell r="DE63">
            <v>5.9831932773109244</v>
          </cell>
          <cell r="DI63">
            <v>307.69230769230768</v>
          </cell>
          <cell r="DJ63">
            <v>3.3129770992366412</v>
          </cell>
        </row>
        <row r="64">
          <cell r="A64" t="str">
            <v>Tuscan Magmatic Province</v>
          </cell>
          <cell r="B64">
            <v>1</v>
          </cell>
          <cell r="C64" t="str">
            <v>A11</v>
          </cell>
          <cell r="D64" t="str">
            <v>Montecat.</v>
          </cell>
          <cell r="F64">
            <v>56.47</v>
          </cell>
          <cell r="G64">
            <v>1.3</v>
          </cell>
          <cell r="H64">
            <v>12.03</v>
          </cell>
          <cell r="J64">
            <v>6.7067999999999994</v>
          </cell>
          <cell r="K64">
            <v>0.08</v>
          </cell>
          <cell r="L64">
            <v>7.5</v>
          </cell>
          <cell r="M64">
            <v>3.64</v>
          </cell>
          <cell r="N64">
            <v>1.24</v>
          </cell>
          <cell r="O64">
            <v>7.75</v>
          </cell>
          <cell r="P64">
            <v>1.25</v>
          </cell>
          <cell r="R64">
            <v>2.2599999999999998</v>
          </cell>
          <cell r="U64">
            <v>100.2268</v>
          </cell>
          <cell r="AJ64">
            <v>0.71543499647927367</v>
          </cell>
          <cell r="AK64">
            <v>8.99</v>
          </cell>
          <cell r="AL64">
            <v>6.25</v>
          </cell>
          <cell r="AM64">
            <v>0.30257689110556946</v>
          </cell>
          <cell r="AR64">
            <v>153</v>
          </cell>
          <cell r="AS64">
            <v>750</v>
          </cell>
          <cell r="AT64">
            <v>414</v>
          </cell>
          <cell r="AU64">
            <v>30</v>
          </cell>
          <cell r="AV64">
            <v>520</v>
          </cell>
          <cell r="AW64">
            <v>35</v>
          </cell>
          <cell r="AY64">
            <v>1218</v>
          </cell>
          <cell r="AZ64">
            <v>74</v>
          </cell>
          <cell r="BA64">
            <v>175</v>
          </cell>
          <cell r="CD64">
            <v>34.799999999999997</v>
          </cell>
          <cell r="CG64">
            <v>2.1142857142857143</v>
          </cell>
          <cell r="CP64">
            <v>5.833333333333333</v>
          </cell>
        </row>
        <row r="65">
          <cell r="A65" t="str">
            <v>Tuscan Magmatic Province</v>
          </cell>
          <cell r="B65">
            <v>1</v>
          </cell>
          <cell r="C65" t="str">
            <v>A11</v>
          </cell>
          <cell r="D65" t="str">
            <v>Montecat.</v>
          </cell>
          <cell r="F65">
            <v>56.63</v>
          </cell>
          <cell r="G65">
            <v>1.52</v>
          </cell>
          <cell r="H65">
            <v>12.27</v>
          </cell>
          <cell r="J65">
            <v>6.7420000000000009</v>
          </cell>
          <cell r="K65">
            <v>7.0000000000000007E-2</v>
          </cell>
          <cell r="L65">
            <v>7.71</v>
          </cell>
          <cell r="M65">
            <v>3.55</v>
          </cell>
          <cell r="N65">
            <v>1.3</v>
          </cell>
          <cell r="O65">
            <v>7.84</v>
          </cell>
          <cell r="P65">
            <v>1.18</v>
          </cell>
          <cell r="R65">
            <v>1.55</v>
          </cell>
          <cell r="U65">
            <v>100.36199999999999</v>
          </cell>
          <cell r="AJ65">
            <v>0.71996933803393315</v>
          </cell>
          <cell r="AK65">
            <v>9.14</v>
          </cell>
          <cell r="AL65">
            <v>6.0307692307692307</v>
          </cell>
          <cell r="AM65">
            <v>0.28932355338223309</v>
          </cell>
          <cell r="AN65">
            <v>20</v>
          </cell>
          <cell r="AO65">
            <v>124</v>
          </cell>
          <cell r="AP65">
            <v>435</v>
          </cell>
          <cell r="AQ65">
            <v>32</v>
          </cell>
          <cell r="AR65">
            <v>156</v>
          </cell>
          <cell r="AS65">
            <v>770</v>
          </cell>
          <cell r="AT65">
            <v>454</v>
          </cell>
          <cell r="AU65">
            <v>40</v>
          </cell>
          <cell r="AV65">
            <v>502</v>
          </cell>
          <cell r="AW65">
            <v>31</v>
          </cell>
          <cell r="AY65">
            <v>1202</v>
          </cell>
          <cell r="AZ65">
            <v>78</v>
          </cell>
          <cell r="BA65">
            <v>206</v>
          </cell>
          <cell r="BC65">
            <v>130</v>
          </cell>
          <cell r="BD65">
            <v>25</v>
          </cell>
          <cell r="BE65">
            <v>3.8</v>
          </cell>
          <cell r="BG65">
            <v>1.4</v>
          </cell>
          <cell r="BL65">
            <v>1.7</v>
          </cell>
          <cell r="BN65">
            <v>14</v>
          </cell>
          <cell r="BO65">
            <v>2.2000000000000002</v>
          </cell>
          <cell r="BQ65">
            <v>118</v>
          </cell>
          <cell r="CD65">
            <v>38.774193548387096</v>
          </cell>
          <cell r="CG65">
            <v>2.5161290322580645</v>
          </cell>
          <cell r="CP65">
            <v>5.15</v>
          </cell>
          <cell r="CZ65">
            <v>53.636363636363633</v>
          </cell>
          <cell r="DA65">
            <v>1.2941176470588236</v>
          </cell>
          <cell r="DB65">
            <v>69.411764705882348</v>
          </cell>
          <cell r="DE65">
            <v>6.5254237288135597</v>
          </cell>
          <cell r="DJ65">
            <v>3.4923076923076923</v>
          </cell>
        </row>
        <row r="66">
          <cell r="A66" t="str">
            <v>Tuscan Magmatic Province</v>
          </cell>
          <cell r="B66">
            <v>1</v>
          </cell>
          <cell r="C66" t="str">
            <v>A11</v>
          </cell>
          <cell r="D66" t="str">
            <v>Montecat.</v>
          </cell>
          <cell r="F66">
            <v>56.73</v>
          </cell>
          <cell r="G66">
            <v>1.21</v>
          </cell>
          <cell r="H66">
            <v>11.17</v>
          </cell>
          <cell r="J66">
            <v>6.5276000000000005</v>
          </cell>
          <cell r="K66">
            <v>7.0000000000000007E-2</v>
          </cell>
          <cell r="L66">
            <v>9.57</v>
          </cell>
          <cell r="M66">
            <v>2.92</v>
          </cell>
          <cell r="N66">
            <v>1.03</v>
          </cell>
          <cell r="O66">
            <v>7.13</v>
          </cell>
          <cell r="P66">
            <v>1.05</v>
          </cell>
          <cell r="R66">
            <v>2.96</v>
          </cell>
          <cell r="U66">
            <v>100.3676</v>
          </cell>
          <cell r="AJ66">
            <v>0.76723107685027769</v>
          </cell>
          <cell r="AK66">
            <v>8.16</v>
          </cell>
          <cell r="AL66">
            <v>6.9223300970873787</v>
          </cell>
          <cell r="AM66">
            <v>0.26141450313339304</v>
          </cell>
          <cell r="AR66">
            <v>339</v>
          </cell>
          <cell r="AS66">
            <v>684</v>
          </cell>
          <cell r="AT66">
            <v>364</v>
          </cell>
          <cell r="AU66">
            <v>32</v>
          </cell>
          <cell r="AV66">
            <v>513</v>
          </cell>
          <cell r="AW66">
            <v>35</v>
          </cell>
          <cell r="AY66">
            <v>1069</v>
          </cell>
          <cell r="AZ66">
            <v>75</v>
          </cell>
          <cell r="BA66">
            <v>169</v>
          </cell>
          <cell r="CD66">
            <v>30.542857142857144</v>
          </cell>
          <cell r="CG66">
            <v>2.1428571428571428</v>
          </cell>
          <cell r="CP66">
            <v>5.28125</v>
          </cell>
        </row>
        <row r="67">
          <cell r="A67" t="str">
            <v>Tuscan Magmatic Province</v>
          </cell>
          <cell r="B67">
            <v>1</v>
          </cell>
          <cell r="C67" t="str">
            <v>A11</v>
          </cell>
          <cell r="D67" t="str">
            <v>Montecat.</v>
          </cell>
          <cell r="F67">
            <v>54.56</v>
          </cell>
          <cell r="G67">
            <v>1.37</v>
          </cell>
          <cell r="H67">
            <v>11.81</v>
          </cell>
          <cell r="J67">
            <v>6.25</v>
          </cell>
          <cell r="K67">
            <v>7.0000000000000007E-2</v>
          </cell>
          <cell r="L67">
            <v>10.11</v>
          </cell>
          <cell r="M67">
            <v>2.82</v>
          </cell>
          <cell r="N67">
            <v>0.97</v>
          </cell>
          <cell r="O67">
            <v>7.42</v>
          </cell>
          <cell r="P67">
            <v>0.81</v>
          </cell>
          <cell r="R67">
            <v>3.8</v>
          </cell>
          <cell r="U67">
            <v>99.989999999999981</v>
          </cell>
          <cell r="AJ67">
            <v>0.78433188285284083</v>
          </cell>
          <cell r="AK67">
            <v>8.39</v>
          </cell>
          <cell r="AL67">
            <v>7.6494845360824746</v>
          </cell>
          <cell r="AM67">
            <v>0.23878069432684162</v>
          </cell>
          <cell r="AO67">
            <v>128</v>
          </cell>
          <cell r="AP67">
            <v>436</v>
          </cell>
          <cell r="AR67">
            <v>130</v>
          </cell>
          <cell r="AS67">
            <v>871</v>
          </cell>
          <cell r="AT67">
            <v>448</v>
          </cell>
          <cell r="AU67">
            <v>17</v>
          </cell>
          <cell r="AV67">
            <v>552</v>
          </cell>
          <cell r="AW67">
            <v>15</v>
          </cell>
          <cell r="AY67">
            <v>1173</v>
          </cell>
          <cell r="AZ67">
            <v>75</v>
          </cell>
          <cell r="BA67">
            <v>169</v>
          </cell>
          <cell r="CD67">
            <v>78.2</v>
          </cell>
          <cell r="CG67">
            <v>5</v>
          </cell>
          <cell r="CP67">
            <v>9.9411764705882355</v>
          </cell>
        </row>
        <row r="68">
          <cell r="A68" t="str">
            <v>Tuscan Magmatic Province</v>
          </cell>
          <cell r="B68">
            <v>1</v>
          </cell>
          <cell r="C68" t="str">
            <v>A11</v>
          </cell>
          <cell r="D68" t="str">
            <v>Montecat.</v>
          </cell>
          <cell r="F68">
            <v>54.66</v>
          </cell>
          <cell r="G68">
            <v>1.38</v>
          </cell>
          <cell r="H68">
            <v>11.75</v>
          </cell>
          <cell r="J68">
            <v>6.2735000000000003</v>
          </cell>
          <cell r="K68">
            <v>7.0000000000000007E-2</v>
          </cell>
          <cell r="L68">
            <v>10.27</v>
          </cell>
          <cell r="M68">
            <v>2.9</v>
          </cell>
          <cell r="N68">
            <v>0.84</v>
          </cell>
          <cell r="O68">
            <v>7.46</v>
          </cell>
          <cell r="P68">
            <v>0.8</v>
          </cell>
          <cell r="R68">
            <v>3.79</v>
          </cell>
          <cell r="U68">
            <v>100.19349999999999</v>
          </cell>
          <cell r="AJ68">
            <v>0.78634625980380002</v>
          </cell>
          <cell r="AK68">
            <v>8.3000000000000007</v>
          </cell>
          <cell r="AL68">
            <v>8.8809523809523814</v>
          </cell>
          <cell r="AM68">
            <v>0.24680851063829787</v>
          </cell>
          <cell r="AO68">
            <v>132</v>
          </cell>
          <cell r="AP68">
            <v>447</v>
          </cell>
          <cell r="AR68">
            <v>137</v>
          </cell>
          <cell r="AS68">
            <v>841</v>
          </cell>
          <cell r="AT68">
            <v>433</v>
          </cell>
          <cell r="AU68">
            <v>19</v>
          </cell>
          <cell r="AV68">
            <v>529</v>
          </cell>
          <cell r="AW68">
            <v>14</v>
          </cell>
          <cell r="AY68">
            <v>1302</v>
          </cell>
          <cell r="AZ68">
            <v>76</v>
          </cell>
          <cell r="BA68">
            <v>160</v>
          </cell>
          <cell r="CD68">
            <v>93</v>
          </cell>
          <cell r="CG68">
            <v>5.4285714285714288</v>
          </cell>
          <cell r="CP68">
            <v>8.4210526315789469</v>
          </cell>
        </row>
        <row r="69">
          <cell r="A69" t="str">
            <v>Tuscan Magmatic Province</v>
          </cell>
          <cell r="B69">
            <v>1</v>
          </cell>
          <cell r="C69" t="str">
            <v>A11</v>
          </cell>
          <cell r="D69" t="str">
            <v>Montecat.</v>
          </cell>
          <cell r="F69">
            <v>56.86</v>
          </cell>
          <cell r="G69">
            <v>1.37</v>
          </cell>
          <cell r="H69">
            <v>12.61</v>
          </cell>
          <cell r="J69">
            <v>6.4024000000000001</v>
          </cell>
          <cell r="K69">
            <v>0.1</v>
          </cell>
          <cell r="L69">
            <v>7.15</v>
          </cell>
          <cell r="M69">
            <v>3.47</v>
          </cell>
          <cell r="N69">
            <v>1.2</v>
          </cell>
          <cell r="O69">
            <v>7.91</v>
          </cell>
          <cell r="P69">
            <v>0.92</v>
          </cell>
          <cell r="R69">
            <v>2.4300000000000002</v>
          </cell>
          <cell r="U69">
            <v>100.42240000000001</v>
          </cell>
          <cell r="AJ69">
            <v>0.71516177467386444</v>
          </cell>
          <cell r="AK69">
            <v>9.11</v>
          </cell>
          <cell r="AL69">
            <v>6.5916666666666668</v>
          </cell>
          <cell r="AM69">
            <v>0.2751784298176051</v>
          </cell>
          <cell r="AN69">
            <v>20.2</v>
          </cell>
          <cell r="AO69">
            <v>118</v>
          </cell>
          <cell r="AP69">
            <v>451</v>
          </cell>
          <cell r="AQ69">
            <v>32</v>
          </cell>
          <cell r="AR69">
            <v>150</v>
          </cell>
          <cell r="AS69">
            <v>792</v>
          </cell>
          <cell r="AT69">
            <v>421</v>
          </cell>
          <cell r="AU69">
            <v>33</v>
          </cell>
          <cell r="AV69">
            <v>537</v>
          </cell>
          <cell r="AW69">
            <v>36</v>
          </cell>
          <cell r="AX69">
            <v>6</v>
          </cell>
          <cell r="AY69">
            <v>1200</v>
          </cell>
          <cell r="AZ69">
            <v>78</v>
          </cell>
          <cell r="BA69">
            <v>206</v>
          </cell>
          <cell r="BC69">
            <v>133</v>
          </cell>
          <cell r="BD69">
            <v>24</v>
          </cell>
          <cell r="BE69">
            <v>3.67</v>
          </cell>
          <cell r="BG69">
            <v>1.3</v>
          </cell>
          <cell r="BL69">
            <v>2.25</v>
          </cell>
          <cell r="BM69">
            <v>0.31</v>
          </cell>
          <cell r="BN69">
            <v>13</v>
          </cell>
          <cell r="BO69">
            <v>1.8</v>
          </cell>
          <cell r="BQ69">
            <v>112</v>
          </cell>
          <cell r="CD69">
            <v>33.333333333333336</v>
          </cell>
          <cell r="CG69">
            <v>2.1666666666666665</v>
          </cell>
          <cell r="CP69">
            <v>6.2424242424242422</v>
          </cell>
          <cell r="CZ69">
            <v>62.222222222222221</v>
          </cell>
          <cell r="DA69">
            <v>0.8</v>
          </cell>
          <cell r="DB69">
            <v>49.777777777777779</v>
          </cell>
          <cell r="DE69">
            <v>7.0714285714285712</v>
          </cell>
          <cell r="DI69">
            <v>251.61290322580646</v>
          </cell>
          <cell r="DJ69">
            <v>3.1654135338345863</v>
          </cell>
        </row>
        <row r="70">
          <cell r="A70" t="str">
            <v>Tuscan Magmatic Province</v>
          </cell>
          <cell r="B70">
            <v>1</v>
          </cell>
          <cell r="C70" t="str">
            <v>A12</v>
          </cell>
          <cell r="D70" t="str">
            <v>Montecat</v>
          </cell>
          <cell r="E70" t="str">
            <v>ORENDITES (Pl-free lamproites with aboundant phl, san, cpx, ol and ap)</v>
          </cell>
          <cell r="F70">
            <v>56.63</v>
          </cell>
          <cell r="G70">
            <v>1.52</v>
          </cell>
          <cell r="H70">
            <v>12.27</v>
          </cell>
          <cell r="J70">
            <v>6.7420000000000009</v>
          </cell>
          <cell r="K70">
            <v>7.0000000000000007E-2</v>
          </cell>
          <cell r="L70">
            <v>7.71</v>
          </cell>
          <cell r="M70">
            <v>3.55</v>
          </cell>
          <cell r="N70">
            <v>1.3</v>
          </cell>
          <cell r="O70">
            <v>7.84</v>
          </cell>
          <cell r="P70">
            <v>1.18</v>
          </cell>
          <cell r="R70">
            <v>1.55</v>
          </cell>
          <cell r="U70">
            <v>100.36199999999999</v>
          </cell>
          <cell r="AJ70">
            <v>0.71996933803393315</v>
          </cell>
          <cell r="AK70">
            <v>9.14</v>
          </cell>
          <cell r="AL70">
            <v>6.0307692307692307</v>
          </cell>
          <cell r="AM70">
            <v>0.28932355338223309</v>
          </cell>
          <cell r="AN70">
            <v>20</v>
          </cell>
          <cell r="AO70">
            <v>124</v>
          </cell>
          <cell r="AP70">
            <v>435</v>
          </cell>
          <cell r="AQ70">
            <v>32</v>
          </cell>
          <cell r="AR70">
            <v>156</v>
          </cell>
          <cell r="AS70">
            <v>770</v>
          </cell>
          <cell r="AT70">
            <v>454</v>
          </cell>
          <cell r="AU70">
            <v>40</v>
          </cell>
          <cell r="AV70">
            <v>502</v>
          </cell>
          <cell r="AW70">
            <v>31</v>
          </cell>
          <cell r="AY70">
            <v>1202</v>
          </cell>
          <cell r="AZ70">
            <v>78</v>
          </cell>
          <cell r="BA70">
            <v>206</v>
          </cell>
          <cell r="BC70">
            <v>130</v>
          </cell>
          <cell r="BD70">
            <v>25</v>
          </cell>
          <cell r="BE70">
            <v>3.8</v>
          </cell>
          <cell r="BG70">
            <v>1.4</v>
          </cell>
          <cell r="BL70">
            <v>1.7</v>
          </cell>
          <cell r="BN70">
            <v>14</v>
          </cell>
          <cell r="BO70">
            <v>2.2000000000000002</v>
          </cell>
          <cell r="BQ70">
            <v>118</v>
          </cell>
          <cell r="CD70">
            <v>38.774193548387096</v>
          </cell>
          <cell r="CG70">
            <v>2.5161290322580645</v>
          </cell>
          <cell r="CP70">
            <v>5.15</v>
          </cell>
          <cell r="CZ70">
            <v>53.636363636363633</v>
          </cell>
          <cell r="DA70">
            <v>1.2941176470588236</v>
          </cell>
          <cell r="DB70">
            <v>69.411764705882348</v>
          </cell>
          <cell r="DE70">
            <v>6.5254237288135597</v>
          </cell>
          <cell r="DJ70">
            <v>3.4923076923076923</v>
          </cell>
        </row>
        <row r="71">
          <cell r="A71" t="str">
            <v>Tuscan Magmatic Province</v>
          </cell>
          <cell r="B71">
            <v>1</v>
          </cell>
          <cell r="C71" t="str">
            <v>A8</v>
          </cell>
          <cell r="D71" t="str">
            <v>Torre Alfina</v>
          </cell>
          <cell r="E71" t="str">
            <v>Lamproite</v>
          </cell>
          <cell r="F71">
            <v>48.5</v>
          </cell>
          <cell r="G71">
            <v>2.4</v>
          </cell>
          <cell r="M71">
            <v>5.47</v>
          </cell>
          <cell r="O71">
            <v>6.7</v>
          </cell>
          <cell r="AS71">
            <v>454</v>
          </cell>
          <cell r="AT71">
            <v>399</v>
          </cell>
          <cell r="BC71">
            <v>69</v>
          </cell>
          <cell r="BD71">
            <v>14.4</v>
          </cell>
          <cell r="CV71">
            <v>31.527777777777779</v>
          </cell>
          <cell r="DJ71">
            <v>5.7826086956521738</v>
          </cell>
        </row>
        <row r="72">
          <cell r="A72" t="str">
            <v>Tuscan Magmatic Province</v>
          </cell>
          <cell r="B72">
            <v>1</v>
          </cell>
          <cell r="C72" t="str">
            <v>A8</v>
          </cell>
          <cell r="D72" t="str">
            <v>Torre Alfina</v>
          </cell>
          <cell r="E72" t="str">
            <v>Lamproite</v>
          </cell>
          <cell r="F72">
            <v>55.5</v>
          </cell>
          <cell r="G72">
            <v>1.36</v>
          </cell>
          <cell r="M72">
            <v>4.7</v>
          </cell>
          <cell r="O72">
            <v>7.46</v>
          </cell>
          <cell r="AS72">
            <v>453</v>
          </cell>
          <cell r="AT72">
            <v>726</v>
          </cell>
          <cell r="BC72">
            <v>127</v>
          </cell>
          <cell r="BD72">
            <v>20.7</v>
          </cell>
          <cell r="CV72">
            <v>21.884057971014492</v>
          </cell>
          <cell r="DJ72">
            <v>5.7165354330708658</v>
          </cell>
        </row>
        <row r="73">
          <cell r="A73" t="str">
            <v>Tuscan Magmatic Province</v>
          </cell>
          <cell r="B73">
            <v>1</v>
          </cell>
          <cell r="C73" t="str">
            <v>A8</v>
          </cell>
          <cell r="D73" t="str">
            <v>Torre Alfina</v>
          </cell>
          <cell r="E73" t="str">
            <v>Lamproite</v>
          </cell>
          <cell r="F73">
            <v>57.7</v>
          </cell>
          <cell r="G73">
            <v>1.21</v>
          </cell>
          <cell r="M73">
            <v>4.33</v>
          </cell>
          <cell r="O73">
            <v>5.9</v>
          </cell>
          <cell r="AS73">
            <v>328</v>
          </cell>
          <cell r="AT73">
            <v>565</v>
          </cell>
          <cell r="BC73">
            <v>93</v>
          </cell>
          <cell r="BD73">
            <v>19.2</v>
          </cell>
          <cell r="CV73">
            <v>17.083333333333336</v>
          </cell>
          <cell r="DJ73">
            <v>6.075268817204301</v>
          </cell>
        </row>
        <row r="74">
          <cell r="A74" t="str">
            <v>Tuscan Magmatic Province</v>
          </cell>
          <cell r="B74">
            <v>1</v>
          </cell>
          <cell r="C74" t="str">
            <v>A11</v>
          </cell>
          <cell r="D74" t="str">
            <v>Torre Alfina</v>
          </cell>
          <cell r="F74">
            <v>57.1</v>
          </cell>
          <cell r="G74">
            <v>1.34</v>
          </cell>
          <cell r="H74">
            <v>15.15</v>
          </cell>
          <cell r="J74">
            <v>6.9037000000000006</v>
          </cell>
          <cell r="K74">
            <v>0.09</v>
          </cell>
          <cell r="L74">
            <v>6.21</v>
          </cell>
          <cell r="M74">
            <v>4.66</v>
          </cell>
          <cell r="N74">
            <v>0.96</v>
          </cell>
          <cell r="O74">
            <v>6.82</v>
          </cell>
          <cell r="P74">
            <v>0.37</v>
          </cell>
          <cell r="R74">
            <v>0.68</v>
          </cell>
          <cell r="U74">
            <v>100.28370000000001</v>
          </cell>
          <cell r="AJ74">
            <v>0.66912967546018354</v>
          </cell>
          <cell r="AK74">
            <v>7.78</v>
          </cell>
          <cell r="AL74">
            <v>7.104166666666667</v>
          </cell>
          <cell r="AM74">
            <v>0.3075907590759076</v>
          </cell>
          <cell r="AO74">
            <v>128</v>
          </cell>
          <cell r="AP74">
            <v>559</v>
          </cell>
          <cell r="AR74">
            <v>255</v>
          </cell>
          <cell r="AS74">
            <v>384</v>
          </cell>
          <cell r="AT74">
            <v>652</v>
          </cell>
          <cell r="AU74">
            <v>26</v>
          </cell>
          <cell r="AV74">
            <v>554</v>
          </cell>
          <cell r="AW74">
            <v>15</v>
          </cell>
          <cell r="AY74">
            <v>1315</v>
          </cell>
          <cell r="AZ74">
            <v>110</v>
          </cell>
          <cell r="BA74">
            <v>208</v>
          </cell>
          <cell r="CD74">
            <v>87.666666666666671</v>
          </cell>
          <cell r="CG74">
            <v>7.333333333333333</v>
          </cell>
          <cell r="CP74">
            <v>8</v>
          </cell>
        </row>
        <row r="75">
          <cell r="A75" t="str">
            <v>Tuscan Magmatic Province</v>
          </cell>
          <cell r="B75">
            <v>1</v>
          </cell>
          <cell r="C75" t="str">
            <v>A11</v>
          </cell>
          <cell r="D75" t="str">
            <v>Torre Alfina</v>
          </cell>
          <cell r="F75">
            <v>57.92</v>
          </cell>
          <cell r="G75">
            <v>1.22</v>
          </cell>
          <cell r="H75">
            <v>15.28</v>
          </cell>
          <cell r="J75">
            <v>6.7933000000000003</v>
          </cell>
          <cell r="K75">
            <v>0.09</v>
          </cell>
          <cell r="L75">
            <v>5.95</v>
          </cell>
          <cell r="M75">
            <v>4.4000000000000004</v>
          </cell>
          <cell r="N75">
            <v>1</v>
          </cell>
          <cell r="O75">
            <v>6.26</v>
          </cell>
          <cell r="P75">
            <v>0.32</v>
          </cell>
          <cell r="R75">
            <v>1.1100000000000001</v>
          </cell>
          <cell r="U75">
            <v>100.34330000000001</v>
          </cell>
          <cell r="AJ75">
            <v>0.66320335401674457</v>
          </cell>
          <cell r="AK75">
            <v>7.26</v>
          </cell>
          <cell r="AL75">
            <v>6.26</v>
          </cell>
          <cell r="AM75">
            <v>0.2879581151832461</v>
          </cell>
          <cell r="AO75">
            <v>121</v>
          </cell>
          <cell r="AP75">
            <v>491</v>
          </cell>
          <cell r="AR75">
            <v>226</v>
          </cell>
          <cell r="AS75">
            <v>364</v>
          </cell>
          <cell r="AT75">
            <v>587</v>
          </cell>
          <cell r="AU75">
            <v>28</v>
          </cell>
          <cell r="AV75">
            <v>527</v>
          </cell>
          <cell r="AW75">
            <v>15</v>
          </cell>
          <cell r="AY75">
            <v>1157</v>
          </cell>
          <cell r="AZ75">
            <v>96</v>
          </cell>
          <cell r="BA75">
            <v>195</v>
          </cell>
          <cell r="CD75">
            <v>77.13333333333334</v>
          </cell>
          <cell r="CG75">
            <v>6.4</v>
          </cell>
          <cell r="CP75">
            <v>6.9642857142857144</v>
          </cell>
        </row>
        <row r="76">
          <cell r="A76" t="str">
            <v>Tuscan Magmatic Province</v>
          </cell>
          <cell r="B76">
            <v>1</v>
          </cell>
          <cell r="C76" t="str">
            <v>A11</v>
          </cell>
          <cell r="D76" t="str">
            <v>Torre Alfina</v>
          </cell>
          <cell r="F76">
            <v>57.21</v>
          </cell>
          <cell r="G76">
            <v>1.33</v>
          </cell>
          <cell r="H76">
            <v>15.02</v>
          </cell>
          <cell r="J76">
            <v>6.4</v>
          </cell>
          <cell r="K76">
            <v>0.09</v>
          </cell>
          <cell r="L76">
            <v>6.15</v>
          </cell>
          <cell r="M76">
            <v>4.2699999999999996</v>
          </cell>
          <cell r="N76">
            <v>1</v>
          </cell>
          <cell r="O76">
            <v>7.62</v>
          </cell>
          <cell r="P76">
            <v>0.41</v>
          </cell>
          <cell r="R76">
            <v>0.5</v>
          </cell>
          <cell r="U76">
            <v>100.00000000000001</v>
          </cell>
          <cell r="AJ76">
            <v>0.68358622776340672</v>
          </cell>
          <cell r="AK76">
            <v>8.620000000000001</v>
          </cell>
          <cell r="AL76">
            <v>7.62</v>
          </cell>
          <cell r="AM76">
            <v>0.28428761651131823</v>
          </cell>
          <cell r="AO76">
            <v>122</v>
          </cell>
          <cell r="AP76">
            <v>561</v>
          </cell>
          <cell r="AR76">
            <v>253</v>
          </cell>
          <cell r="AS76">
            <v>442</v>
          </cell>
          <cell r="AT76">
            <v>711</v>
          </cell>
          <cell r="AU76">
            <v>25</v>
          </cell>
          <cell r="AV76">
            <v>571</v>
          </cell>
          <cell r="AW76">
            <v>14</v>
          </cell>
          <cell r="AY76">
            <v>1413</v>
          </cell>
          <cell r="AZ76">
            <v>117</v>
          </cell>
          <cell r="BA76">
            <v>218</v>
          </cell>
          <cell r="CD76">
            <v>100.92857142857143</v>
          </cell>
          <cell r="CG76">
            <v>8.3571428571428577</v>
          </cell>
          <cell r="CP76">
            <v>8.7200000000000006</v>
          </cell>
        </row>
        <row r="77">
          <cell r="A77" t="str">
            <v>Tuscan Magmatic Province</v>
          </cell>
          <cell r="B77">
            <v>1</v>
          </cell>
          <cell r="C77" t="str">
            <v>A11</v>
          </cell>
          <cell r="D77" t="str">
            <v>Torre Alfina</v>
          </cell>
          <cell r="F77">
            <v>55.47</v>
          </cell>
          <cell r="G77">
            <v>1.36</v>
          </cell>
          <cell r="H77">
            <v>13.39</v>
          </cell>
          <cell r="J77">
            <v>6.4188000000000009</v>
          </cell>
          <cell r="K77">
            <v>0.1</v>
          </cell>
          <cell r="L77">
            <v>9.36</v>
          </cell>
          <cell r="M77">
            <v>4.7</v>
          </cell>
          <cell r="N77">
            <v>1.18</v>
          </cell>
          <cell r="O77">
            <v>7.46</v>
          </cell>
          <cell r="P77">
            <v>0.54</v>
          </cell>
          <cell r="R77">
            <v>0.57999999999999996</v>
          </cell>
          <cell r="U77">
            <v>100.55880000000001</v>
          </cell>
          <cell r="AJ77">
            <v>0.76626893814604657</v>
          </cell>
          <cell r="AK77">
            <v>8.64</v>
          </cell>
          <cell r="AL77">
            <v>6.3220338983050848</v>
          </cell>
          <cell r="AM77">
            <v>0.35100821508588498</v>
          </cell>
          <cell r="AN77">
            <v>17</v>
          </cell>
          <cell r="AO77">
            <v>118</v>
          </cell>
          <cell r="AP77">
            <v>841</v>
          </cell>
          <cell r="AQ77">
            <v>36</v>
          </cell>
          <cell r="AR77">
            <v>349</v>
          </cell>
          <cell r="AS77">
            <v>453</v>
          </cell>
          <cell r="AT77">
            <v>726</v>
          </cell>
          <cell r="AU77">
            <v>33</v>
          </cell>
          <cell r="AV77">
            <v>674</v>
          </cell>
          <cell r="AW77">
            <v>31</v>
          </cell>
          <cell r="AY77">
            <v>1293</v>
          </cell>
          <cell r="AZ77">
            <v>98</v>
          </cell>
          <cell r="BA77">
            <v>294</v>
          </cell>
          <cell r="BC77">
            <v>127</v>
          </cell>
          <cell r="BD77">
            <v>20.7</v>
          </cell>
          <cell r="BE77">
            <v>3.5</v>
          </cell>
          <cell r="BG77">
            <v>1.21</v>
          </cell>
          <cell r="BL77">
            <v>2.4</v>
          </cell>
          <cell r="BM77">
            <v>0.39</v>
          </cell>
          <cell r="BN77">
            <v>15.5</v>
          </cell>
          <cell r="BO77">
            <v>2.2999999999999998</v>
          </cell>
          <cell r="BP77">
            <v>60</v>
          </cell>
          <cell r="BQ77">
            <v>61</v>
          </cell>
          <cell r="CD77">
            <v>41.70967741935484</v>
          </cell>
          <cell r="CG77">
            <v>3.161290322580645</v>
          </cell>
          <cell r="CI77">
            <v>4.9000000000000004</v>
          </cell>
          <cell r="CP77">
            <v>8.9090909090909083</v>
          </cell>
          <cell r="CZ77">
            <v>26.521739130434785</v>
          </cell>
          <cell r="DA77">
            <v>0.95833333333333326</v>
          </cell>
          <cell r="DB77">
            <v>25.416666666666668</v>
          </cell>
          <cell r="DE77">
            <v>7.4262295081967213</v>
          </cell>
          <cell r="DI77">
            <v>251.28205128205127</v>
          </cell>
          <cell r="DJ77">
            <v>5.7165354330708658</v>
          </cell>
        </row>
        <row r="78">
          <cell r="A78" t="str">
            <v>Tuscan Magmatic Province</v>
          </cell>
          <cell r="B78">
            <v>1</v>
          </cell>
          <cell r="C78" t="str">
            <v>A11</v>
          </cell>
          <cell r="D78" t="str">
            <v>Torre Alfina</v>
          </cell>
          <cell r="F78">
            <v>56.04</v>
          </cell>
          <cell r="G78">
            <v>1.27</v>
          </cell>
          <cell r="H78">
            <v>13.91</v>
          </cell>
          <cell r="J78">
            <v>5.9088000000000003</v>
          </cell>
          <cell r="K78">
            <v>0.09</v>
          </cell>
          <cell r="L78">
            <v>8.7200000000000006</v>
          </cell>
          <cell r="M78">
            <v>4.9400000000000004</v>
          </cell>
          <cell r="N78">
            <v>1.1299999999999999</v>
          </cell>
          <cell r="O78">
            <v>7.49</v>
          </cell>
          <cell r="P78">
            <v>0.53</v>
          </cell>
          <cell r="R78">
            <v>0.47</v>
          </cell>
          <cell r="U78">
            <v>100.49879999999999</v>
          </cell>
          <cell r="AJ78">
            <v>0.76840458028467029</v>
          </cell>
          <cell r="AK78">
            <v>8.620000000000001</v>
          </cell>
          <cell r="AL78">
            <v>6.6283185840707972</v>
          </cell>
          <cell r="AM78">
            <v>0.35514018691588789</v>
          </cell>
          <cell r="AO78">
            <v>125</v>
          </cell>
          <cell r="AP78">
            <v>842</v>
          </cell>
          <cell r="AR78">
            <v>321</v>
          </cell>
          <cell r="AS78">
            <v>458</v>
          </cell>
          <cell r="AT78">
            <v>737</v>
          </cell>
          <cell r="AU78">
            <v>32</v>
          </cell>
          <cell r="AV78">
            <v>655</v>
          </cell>
          <cell r="AW78">
            <v>35</v>
          </cell>
          <cell r="AY78">
            <v>1292</v>
          </cell>
          <cell r="BA78">
            <v>257</v>
          </cell>
          <cell r="BC78">
            <v>136</v>
          </cell>
          <cell r="BE78">
            <v>3.7</v>
          </cell>
          <cell r="BG78">
            <v>1.4</v>
          </cell>
          <cell r="BL78">
            <v>2.4</v>
          </cell>
          <cell r="BM78">
            <v>0.45</v>
          </cell>
          <cell r="BN78">
            <v>16</v>
          </cell>
          <cell r="BO78">
            <v>2.2999999999999998</v>
          </cell>
          <cell r="BQ78">
            <v>63</v>
          </cell>
          <cell r="CD78">
            <v>36.914285714285711</v>
          </cell>
          <cell r="CG78">
            <v>0</v>
          </cell>
          <cell r="CP78">
            <v>8.03125</v>
          </cell>
          <cell r="CZ78">
            <v>27.39130434782609</v>
          </cell>
          <cell r="DA78">
            <v>0.95833333333333326</v>
          </cell>
          <cell r="DB78">
            <v>26.25</v>
          </cell>
          <cell r="DE78">
            <v>7.2698412698412698</v>
          </cell>
          <cell r="DI78">
            <v>0</v>
          </cell>
          <cell r="DJ78">
            <v>5.4191176470588234</v>
          </cell>
        </row>
        <row r="79">
          <cell r="A79" t="str">
            <v>Tuscan Magmatic Province</v>
          </cell>
          <cell r="B79">
            <v>1</v>
          </cell>
          <cell r="C79" t="str">
            <v>A11</v>
          </cell>
          <cell r="D79" t="str">
            <v>Torre Alfina</v>
          </cell>
          <cell r="F79">
            <v>56.62</v>
          </cell>
          <cell r="G79">
            <v>1.24</v>
          </cell>
          <cell r="H79">
            <v>14.58</v>
          </cell>
          <cell r="J79">
            <v>5.9032</v>
          </cell>
          <cell r="K79">
            <v>0.08</v>
          </cell>
          <cell r="L79">
            <v>8.42</v>
          </cell>
          <cell r="M79">
            <v>4.4800000000000004</v>
          </cell>
          <cell r="N79">
            <v>0.99</v>
          </cell>
          <cell r="O79">
            <v>7.16</v>
          </cell>
          <cell r="P79">
            <v>0.56000000000000005</v>
          </cell>
          <cell r="R79">
            <v>0.53</v>
          </cell>
          <cell r="U79">
            <v>100.56319999999999</v>
          </cell>
          <cell r="AJ79">
            <v>0.76228775019635953</v>
          </cell>
          <cell r="AK79">
            <v>8.15</v>
          </cell>
          <cell r="AL79">
            <v>7.2323232323232327</v>
          </cell>
          <cell r="AM79">
            <v>0.30727023319615915</v>
          </cell>
          <cell r="AR79">
            <v>301</v>
          </cell>
          <cell r="AS79">
            <v>425</v>
          </cell>
          <cell r="AT79">
            <v>674</v>
          </cell>
          <cell r="AU79">
            <v>34</v>
          </cell>
          <cell r="AV79">
            <v>586</v>
          </cell>
          <cell r="AW79">
            <v>33</v>
          </cell>
          <cell r="AY79">
            <v>1250</v>
          </cell>
          <cell r="AZ79">
            <v>95</v>
          </cell>
          <cell r="BA79">
            <v>251</v>
          </cell>
          <cell r="CD79">
            <v>37.878787878787875</v>
          </cell>
          <cell r="CG79">
            <v>2.8787878787878789</v>
          </cell>
          <cell r="CP79">
            <v>7.382352941176471</v>
          </cell>
        </row>
        <row r="80">
          <cell r="A80" t="str">
            <v>Tuscan Magmatic Province</v>
          </cell>
          <cell r="B80">
            <v>1</v>
          </cell>
          <cell r="C80" t="str">
            <v>A11</v>
          </cell>
          <cell r="D80" t="str">
            <v>Torre Alfina</v>
          </cell>
          <cell r="F80">
            <v>56.69</v>
          </cell>
          <cell r="G80">
            <v>1.23</v>
          </cell>
          <cell r="H80">
            <v>14.39</v>
          </cell>
          <cell r="J80">
            <v>6.1912000000000003</v>
          </cell>
          <cell r="K80">
            <v>0.09</v>
          </cell>
          <cell r="L80">
            <v>7.25</v>
          </cell>
          <cell r="M80">
            <v>5.13</v>
          </cell>
          <cell r="N80">
            <v>1.01</v>
          </cell>
          <cell r="O80">
            <v>6.07</v>
          </cell>
          <cell r="P80">
            <v>0.49</v>
          </cell>
          <cell r="R80">
            <v>2</v>
          </cell>
          <cell r="U80">
            <v>100.54119999999999</v>
          </cell>
          <cell r="AJ80">
            <v>0.72472476367762217</v>
          </cell>
          <cell r="AK80">
            <v>7.08</v>
          </cell>
          <cell r="AL80">
            <v>6.0099009900990099</v>
          </cell>
          <cell r="AM80">
            <v>0.35649756775538566</v>
          </cell>
          <cell r="AR80">
            <v>305</v>
          </cell>
          <cell r="AS80">
            <v>430</v>
          </cell>
          <cell r="AT80">
            <v>604</v>
          </cell>
          <cell r="AU80">
            <v>32</v>
          </cell>
          <cell r="AV80">
            <v>537</v>
          </cell>
          <cell r="AW80">
            <v>32</v>
          </cell>
          <cell r="AY80">
            <v>1210</v>
          </cell>
          <cell r="AZ80">
            <v>97</v>
          </cell>
          <cell r="BA80">
            <v>240</v>
          </cell>
          <cell r="CD80">
            <v>37.8125</v>
          </cell>
          <cell r="CG80">
            <v>3.03125</v>
          </cell>
          <cell r="CP80">
            <v>7.5</v>
          </cell>
        </row>
        <row r="81">
          <cell r="A81" t="str">
            <v>Tuscan Magmatic Province</v>
          </cell>
          <cell r="B81">
            <v>1</v>
          </cell>
          <cell r="C81" t="str">
            <v>A11</v>
          </cell>
          <cell r="D81" t="str">
            <v>Torre Alfina</v>
          </cell>
          <cell r="F81">
            <v>57.13</v>
          </cell>
          <cell r="G81">
            <v>1.28</v>
          </cell>
          <cell r="H81">
            <v>14.17</v>
          </cell>
          <cell r="J81">
            <v>5.9601000000000006</v>
          </cell>
          <cell r="K81">
            <v>0.09</v>
          </cell>
          <cell r="L81">
            <v>8.36</v>
          </cell>
          <cell r="M81">
            <v>4.4800000000000004</v>
          </cell>
          <cell r="N81">
            <v>1.21</v>
          </cell>
          <cell r="O81">
            <v>7.05</v>
          </cell>
          <cell r="P81">
            <v>0.62</v>
          </cell>
          <cell r="R81">
            <v>0.2</v>
          </cell>
          <cell r="U81">
            <v>100.5501</v>
          </cell>
          <cell r="AJ81">
            <v>0.75924032381136208</v>
          </cell>
          <cell r="AK81">
            <v>8.26</v>
          </cell>
          <cell r="AL81">
            <v>5.8264462809917354</v>
          </cell>
          <cell r="AM81">
            <v>0.31616090331686664</v>
          </cell>
          <cell r="AN81">
            <v>17.2</v>
          </cell>
          <cell r="AP81">
            <v>872</v>
          </cell>
          <cell r="AQ81">
            <v>33</v>
          </cell>
          <cell r="AR81">
            <v>291</v>
          </cell>
          <cell r="AS81">
            <v>419</v>
          </cell>
          <cell r="AT81">
            <v>660</v>
          </cell>
          <cell r="AU81">
            <v>34</v>
          </cell>
          <cell r="AV81">
            <v>642</v>
          </cell>
          <cell r="AW81">
            <v>36</v>
          </cell>
          <cell r="AY81">
            <v>1190</v>
          </cell>
          <cell r="AZ81">
            <v>100</v>
          </cell>
          <cell r="BA81">
            <v>241</v>
          </cell>
          <cell r="BC81">
            <v>123</v>
          </cell>
          <cell r="BD81">
            <v>19.7</v>
          </cell>
          <cell r="BE81">
            <v>3.4</v>
          </cell>
          <cell r="BG81">
            <v>1.36</v>
          </cell>
          <cell r="BL81">
            <v>2.8</v>
          </cell>
          <cell r="BM81">
            <v>0.35</v>
          </cell>
          <cell r="BN81">
            <v>16.5</v>
          </cell>
          <cell r="BO81">
            <v>2.2000000000000002</v>
          </cell>
          <cell r="BQ81">
            <v>60</v>
          </cell>
          <cell r="CD81">
            <v>33.055555555555557</v>
          </cell>
          <cell r="CG81">
            <v>2.7777777777777777</v>
          </cell>
          <cell r="CP81">
            <v>7.0882352941176467</v>
          </cell>
          <cell r="CZ81">
            <v>27.27272727272727</v>
          </cell>
          <cell r="DA81">
            <v>0.78571428571428581</v>
          </cell>
          <cell r="DB81">
            <v>21.428571428571431</v>
          </cell>
          <cell r="DE81">
            <v>6.9833333333333334</v>
          </cell>
          <cell r="DI81">
            <v>285.71428571428572</v>
          </cell>
          <cell r="DJ81">
            <v>5.3658536585365857</v>
          </cell>
        </row>
        <row r="82">
          <cell r="A82" t="str">
            <v>Tuscan Magmatic Province</v>
          </cell>
          <cell r="B82">
            <v>1</v>
          </cell>
          <cell r="C82" t="str">
            <v>A8</v>
          </cell>
          <cell r="D82" t="str">
            <v>Capraia</v>
          </cell>
          <cell r="F82">
            <v>60.7</v>
          </cell>
          <cell r="G82">
            <v>0.7</v>
          </cell>
          <cell r="M82">
            <v>5.99</v>
          </cell>
          <cell r="O82">
            <v>3.22</v>
          </cell>
          <cell r="AS82">
            <v>113</v>
          </cell>
          <cell r="AT82">
            <v>966</v>
          </cell>
          <cell r="BC82">
            <v>51.6</v>
          </cell>
          <cell r="BD82">
            <v>8.6999999999999993</v>
          </cell>
          <cell r="CV82">
            <v>12.988505747126437</v>
          </cell>
          <cell r="DJ82">
            <v>18.720930232558139</v>
          </cell>
        </row>
        <row r="83">
          <cell r="A83" t="str">
            <v>Tuscan Magmatic Province</v>
          </cell>
          <cell r="B83">
            <v>1</v>
          </cell>
          <cell r="C83" t="str">
            <v>A8</v>
          </cell>
          <cell r="D83" t="str">
            <v>Capraia</v>
          </cell>
          <cell r="F83">
            <v>62.2</v>
          </cell>
          <cell r="G83">
            <v>0.67</v>
          </cell>
          <cell r="M83">
            <v>4.92</v>
          </cell>
          <cell r="O83">
            <v>3.95</v>
          </cell>
          <cell r="AS83">
            <v>164</v>
          </cell>
          <cell r="AT83">
            <v>1110</v>
          </cell>
          <cell r="BC83">
            <v>103</v>
          </cell>
          <cell r="BD83">
            <v>13.9</v>
          </cell>
          <cell r="CV83">
            <v>11.798561151079136</v>
          </cell>
          <cell r="DJ83">
            <v>10.776699029126213</v>
          </cell>
        </row>
        <row r="84">
          <cell r="A84" t="str">
            <v>Tuscan Magmatic Province</v>
          </cell>
          <cell r="B84">
            <v>1</v>
          </cell>
          <cell r="C84" t="str">
            <v>A8</v>
          </cell>
          <cell r="D84" t="str">
            <v>Capraia</v>
          </cell>
          <cell r="F84">
            <v>50.5</v>
          </cell>
          <cell r="G84">
            <v>1.6</v>
          </cell>
          <cell r="M84">
            <v>8.0500000000000007</v>
          </cell>
          <cell r="O84">
            <v>2.46</v>
          </cell>
          <cell r="AS84">
            <v>115</v>
          </cell>
          <cell r="AT84">
            <v>399</v>
          </cell>
          <cell r="BC84">
            <v>51.9</v>
          </cell>
          <cell r="BD84">
            <v>9.6</v>
          </cell>
          <cell r="CV84">
            <v>11.979166666666668</v>
          </cell>
          <cell r="DJ84">
            <v>7.6878612716763008</v>
          </cell>
        </row>
        <row r="85">
          <cell r="A85" t="str">
            <v>Tuscan Magmatic Province</v>
          </cell>
          <cell r="B85">
            <v>1</v>
          </cell>
          <cell r="C85" t="str">
            <v>A11</v>
          </cell>
          <cell r="D85" t="str">
            <v>Capraia</v>
          </cell>
          <cell r="F85">
            <v>50.5</v>
          </cell>
          <cell r="G85">
            <v>1.6</v>
          </cell>
          <cell r="H85">
            <v>14.9</v>
          </cell>
          <cell r="J85">
            <v>10.199999999999999</v>
          </cell>
          <cell r="K85">
            <v>0.15</v>
          </cell>
          <cell r="L85">
            <v>6.27</v>
          </cell>
          <cell r="M85">
            <v>8.0500000000000007</v>
          </cell>
          <cell r="N85">
            <v>2.78</v>
          </cell>
          <cell r="O85">
            <v>2.46</v>
          </cell>
          <cell r="P85">
            <v>0.48</v>
          </cell>
          <cell r="R85">
            <v>1.4</v>
          </cell>
          <cell r="U85">
            <v>98.79</v>
          </cell>
          <cell r="AJ85">
            <v>0.58018590225375155</v>
          </cell>
          <cell r="AK85">
            <v>5.24</v>
          </cell>
          <cell r="AL85">
            <v>0.8848920863309353</v>
          </cell>
          <cell r="AM85">
            <v>0.54026845637583898</v>
          </cell>
          <cell r="AN85">
            <v>22.8</v>
          </cell>
          <cell r="AO85">
            <v>159</v>
          </cell>
          <cell r="AP85">
            <v>412</v>
          </cell>
          <cell r="AQ85">
            <v>42</v>
          </cell>
          <cell r="AR85">
            <v>79</v>
          </cell>
          <cell r="AS85">
            <v>121</v>
          </cell>
          <cell r="AT85">
            <v>412</v>
          </cell>
          <cell r="AU85">
            <v>27</v>
          </cell>
          <cell r="AV85">
            <v>243</v>
          </cell>
          <cell r="AW85">
            <v>24</v>
          </cell>
          <cell r="AX85">
            <v>4</v>
          </cell>
          <cell r="AY85">
            <v>556</v>
          </cell>
          <cell r="AZ85">
            <v>29.3</v>
          </cell>
          <cell r="BA85">
            <v>68.400000000000006</v>
          </cell>
          <cell r="BC85">
            <v>51.9</v>
          </cell>
          <cell r="BD85">
            <v>9.6</v>
          </cell>
          <cell r="BE85">
            <v>2.09</v>
          </cell>
          <cell r="BF85">
            <v>6.2</v>
          </cell>
          <cell r="BG85">
            <v>1</v>
          </cell>
          <cell r="BL85">
            <v>2.2999999999999998</v>
          </cell>
          <cell r="BM85">
            <v>0.35</v>
          </cell>
          <cell r="BN85">
            <v>5.6</v>
          </cell>
          <cell r="BO85">
            <v>1</v>
          </cell>
          <cell r="BQ85">
            <v>24</v>
          </cell>
          <cell r="CD85">
            <v>23.166666666666668</v>
          </cell>
          <cell r="CG85">
            <v>1.2208333333333334</v>
          </cell>
          <cell r="CP85">
            <v>2.5333333333333337</v>
          </cell>
          <cell r="CZ85">
            <v>24</v>
          </cell>
          <cell r="DA85">
            <v>0.43478260869565222</v>
          </cell>
          <cell r="DB85">
            <v>10.434782608695652</v>
          </cell>
          <cell r="DE85">
            <v>5.041666666666667</v>
          </cell>
          <cell r="DI85">
            <v>83.714285714285722</v>
          </cell>
          <cell r="DJ85">
            <v>7.9383429672447017</v>
          </cell>
          <cell r="DN85">
            <v>0.8227166618585352</v>
          </cell>
        </row>
        <row r="86">
          <cell r="A86" t="str">
            <v>Tuscan Magmatic Province</v>
          </cell>
          <cell r="B86">
            <v>1</v>
          </cell>
          <cell r="C86" t="str">
            <v>A11</v>
          </cell>
          <cell r="D86" t="str">
            <v>Capraia</v>
          </cell>
          <cell r="F86">
            <v>59.05</v>
          </cell>
          <cell r="G86">
            <v>0.81</v>
          </cell>
          <cell r="H86">
            <v>16.53</v>
          </cell>
          <cell r="J86">
            <v>5.9687999999999999</v>
          </cell>
          <cell r="K86">
            <v>7.0000000000000007E-2</v>
          </cell>
          <cell r="L86">
            <v>4.16</v>
          </cell>
          <cell r="M86">
            <v>5.66</v>
          </cell>
          <cell r="N86">
            <v>3.2</v>
          </cell>
          <cell r="O86">
            <v>2.82</v>
          </cell>
          <cell r="P86">
            <v>0.26</v>
          </cell>
          <cell r="R86">
            <v>1.69</v>
          </cell>
          <cell r="U86">
            <v>100.21879999999999</v>
          </cell>
          <cell r="AJ86">
            <v>0.61042930134387441</v>
          </cell>
          <cell r="AK86">
            <v>6.02</v>
          </cell>
          <cell r="AL86">
            <v>0.88124999999999987</v>
          </cell>
          <cell r="AM86">
            <v>0.34240774349667269</v>
          </cell>
          <cell r="AN86">
            <v>17.399999999999999</v>
          </cell>
          <cell r="AO86">
            <v>101</v>
          </cell>
          <cell r="AP86">
            <v>243</v>
          </cell>
          <cell r="AQ86">
            <v>18</v>
          </cell>
          <cell r="AR86">
            <v>84</v>
          </cell>
          <cell r="AS86">
            <v>125</v>
          </cell>
          <cell r="AT86">
            <v>489</v>
          </cell>
          <cell r="AU86">
            <v>22</v>
          </cell>
          <cell r="AV86">
            <v>207</v>
          </cell>
          <cell r="AW86">
            <v>13</v>
          </cell>
          <cell r="AY86">
            <v>738</v>
          </cell>
          <cell r="AZ86">
            <v>64</v>
          </cell>
          <cell r="BA86">
            <v>103</v>
          </cell>
          <cell r="BC86">
            <v>43</v>
          </cell>
          <cell r="BE86">
            <v>1.67</v>
          </cell>
          <cell r="BG86">
            <v>0.72</v>
          </cell>
          <cell r="BL86">
            <v>2</v>
          </cell>
          <cell r="BM86">
            <v>0.36</v>
          </cell>
          <cell r="BN86">
            <v>4.5999999999999996</v>
          </cell>
          <cell r="BO86">
            <v>1.3</v>
          </cell>
          <cell r="BP86">
            <v>38</v>
          </cell>
          <cell r="BQ86">
            <v>26</v>
          </cell>
          <cell r="CD86">
            <v>56.769230769230766</v>
          </cell>
          <cell r="CG86">
            <v>4.9230769230769234</v>
          </cell>
          <cell r="CI86">
            <v>2.7105263157894739</v>
          </cell>
          <cell r="CP86">
            <v>4.6818181818181817</v>
          </cell>
          <cell r="CZ86">
            <v>20</v>
          </cell>
          <cell r="DA86">
            <v>0.65</v>
          </cell>
          <cell r="DB86">
            <v>13</v>
          </cell>
          <cell r="DE86">
            <v>4.8076923076923075</v>
          </cell>
          <cell r="DI86">
            <v>177.77777777777777</v>
          </cell>
          <cell r="DJ86">
            <v>11.372093023255815</v>
          </cell>
        </row>
        <row r="87">
          <cell r="A87" t="str">
            <v>Tuscan Magmatic Province</v>
          </cell>
          <cell r="B87">
            <v>1</v>
          </cell>
          <cell r="C87" t="str">
            <v>A11</v>
          </cell>
          <cell r="D87" t="str">
            <v>Capraia</v>
          </cell>
          <cell r="F87">
            <v>63.5</v>
          </cell>
          <cell r="G87">
            <v>0.84</v>
          </cell>
          <cell r="H87">
            <v>16.64</v>
          </cell>
          <cell r="J87">
            <v>5.1040000000000001</v>
          </cell>
          <cell r="K87">
            <v>0.06</v>
          </cell>
          <cell r="L87">
            <v>2.04</v>
          </cell>
          <cell r="M87">
            <v>3.9</v>
          </cell>
          <cell r="N87">
            <v>3.29</v>
          </cell>
          <cell r="O87">
            <v>3.5</v>
          </cell>
          <cell r="P87">
            <v>0.2</v>
          </cell>
          <cell r="R87">
            <v>1.08</v>
          </cell>
          <cell r="U87">
            <v>100.15400000000002</v>
          </cell>
          <cell r="AJ87">
            <v>0.47329374326449708</v>
          </cell>
          <cell r="AK87">
            <v>6.79</v>
          </cell>
          <cell r="AL87">
            <v>1.0638297872340425</v>
          </cell>
          <cell r="AM87">
            <v>0.234375</v>
          </cell>
          <cell r="AO87">
            <v>74</v>
          </cell>
          <cell r="AP87">
            <v>97</v>
          </cell>
          <cell r="AQ87">
            <v>12</v>
          </cell>
          <cell r="AR87">
            <v>14</v>
          </cell>
          <cell r="AS87">
            <v>177</v>
          </cell>
          <cell r="AT87">
            <v>492</v>
          </cell>
          <cell r="AU87">
            <v>24</v>
          </cell>
          <cell r="AV87">
            <v>252</v>
          </cell>
          <cell r="AW87">
            <v>17</v>
          </cell>
          <cell r="AY87">
            <v>713</v>
          </cell>
          <cell r="AZ87">
            <v>62</v>
          </cell>
          <cell r="BA87">
            <v>115</v>
          </cell>
          <cell r="BP87">
            <v>42</v>
          </cell>
          <cell r="BQ87">
            <v>42</v>
          </cell>
          <cell r="CD87">
            <v>41.941176470588232</v>
          </cell>
          <cell r="CG87">
            <v>3.6470588235294117</v>
          </cell>
          <cell r="CI87">
            <v>2.7380952380952381</v>
          </cell>
          <cell r="CP87">
            <v>4.791666666666667</v>
          </cell>
          <cell r="DE87">
            <v>4.2142857142857144</v>
          </cell>
        </row>
        <row r="88">
          <cell r="A88" t="str">
            <v>Tuscan Magmatic Province</v>
          </cell>
          <cell r="B88">
            <v>1</v>
          </cell>
          <cell r="C88" t="str">
            <v>A11</v>
          </cell>
          <cell r="D88" t="str">
            <v>Capraia</v>
          </cell>
          <cell r="F88">
            <v>62.03</v>
          </cell>
          <cell r="G88">
            <v>0.97</v>
          </cell>
          <cell r="H88">
            <v>16.54</v>
          </cell>
          <cell r="J88">
            <v>5.3480000000000008</v>
          </cell>
          <cell r="K88">
            <v>0.06</v>
          </cell>
          <cell r="L88">
            <v>2.6</v>
          </cell>
          <cell r="M88">
            <v>4.34</v>
          </cell>
          <cell r="N88">
            <v>3.53</v>
          </cell>
          <cell r="O88">
            <v>3.71</v>
          </cell>
          <cell r="P88">
            <v>0.36</v>
          </cell>
          <cell r="R88">
            <v>0.7</v>
          </cell>
          <cell r="U88">
            <v>100.18799999999999</v>
          </cell>
          <cell r="AJ88">
            <v>0.5222195399932269</v>
          </cell>
          <cell r="AK88">
            <v>7.24</v>
          </cell>
          <cell r="AL88">
            <v>1.0509915014164306</v>
          </cell>
          <cell r="AM88">
            <v>0.26239419588875457</v>
          </cell>
          <cell r="AN88">
            <v>13.8</v>
          </cell>
          <cell r="AO88">
            <v>99</v>
          </cell>
          <cell r="AP88">
            <v>94</v>
          </cell>
          <cell r="AQ88">
            <v>11</v>
          </cell>
          <cell r="AR88">
            <v>22</v>
          </cell>
          <cell r="AS88">
            <v>187</v>
          </cell>
          <cell r="AT88">
            <v>498</v>
          </cell>
          <cell r="AU88">
            <v>25</v>
          </cell>
          <cell r="AV88">
            <v>259</v>
          </cell>
          <cell r="AW88">
            <v>20</v>
          </cell>
          <cell r="AY88">
            <v>828</v>
          </cell>
          <cell r="AZ88">
            <v>71</v>
          </cell>
          <cell r="BA88">
            <v>127</v>
          </cell>
          <cell r="BC88">
            <v>49</v>
          </cell>
          <cell r="BD88">
            <v>10.7</v>
          </cell>
          <cell r="BE88">
            <v>1.63</v>
          </cell>
          <cell r="BG88">
            <v>0.82</v>
          </cell>
          <cell r="BL88">
            <v>2.1</v>
          </cell>
          <cell r="BM88">
            <v>0.35</v>
          </cell>
          <cell r="BN88">
            <v>7.3</v>
          </cell>
          <cell r="BO88">
            <v>1.8</v>
          </cell>
          <cell r="BP88">
            <v>41</v>
          </cell>
          <cell r="BQ88">
            <v>44</v>
          </cell>
          <cell r="CD88">
            <v>41.4</v>
          </cell>
          <cell r="CG88">
            <v>3.55</v>
          </cell>
          <cell r="CI88">
            <v>3.0975609756097562</v>
          </cell>
          <cell r="CP88">
            <v>5.08</v>
          </cell>
          <cell r="CZ88">
            <v>24.444444444444443</v>
          </cell>
          <cell r="DA88">
            <v>0.8571428571428571</v>
          </cell>
          <cell r="DB88">
            <v>20.952380952380953</v>
          </cell>
          <cell r="DE88">
            <v>4.25</v>
          </cell>
          <cell r="DI88">
            <v>202.85714285714286</v>
          </cell>
          <cell r="DJ88">
            <v>10.163265306122449</v>
          </cell>
        </row>
        <row r="89">
          <cell r="A89" t="str">
            <v>Tuscan Magmatic Province</v>
          </cell>
          <cell r="B89">
            <v>1</v>
          </cell>
          <cell r="C89" t="str">
            <v>A13</v>
          </cell>
          <cell r="D89" t="str">
            <v>Capraia</v>
          </cell>
          <cell r="E89" t="str">
            <v>vulcaniti</v>
          </cell>
          <cell r="F89">
            <v>63.81</v>
          </cell>
          <cell r="G89">
            <v>0.86</v>
          </cell>
          <cell r="H89">
            <v>16.29</v>
          </cell>
          <cell r="J89">
            <v>4.8899999999999997</v>
          </cell>
          <cell r="K89">
            <v>0.06</v>
          </cell>
          <cell r="L89">
            <v>2.0099999999999998</v>
          </cell>
          <cell r="M89">
            <v>3.93</v>
          </cell>
          <cell r="N89">
            <v>3.63</v>
          </cell>
          <cell r="O89">
            <v>3.8</v>
          </cell>
          <cell r="P89">
            <v>0.3</v>
          </cell>
          <cell r="R89">
            <v>0.53</v>
          </cell>
          <cell r="U89">
            <v>100.11000000000001</v>
          </cell>
          <cell r="AJ89">
            <v>0.48028282223294394</v>
          </cell>
          <cell r="AK89">
            <v>7.43</v>
          </cell>
          <cell r="AL89">
            <v>1.0468319559228649</v>
          </cell>
          <cell r="AM89">
            <v>0.24125230202578271</v>
          </cell>
          <cell r="AO89">
            <v>78</v>
          </cell>
          <cell r="AP89">
            <v>58</v>
          </cell>
          <cell r="AQ89">
            <v>14</v>
          </cell>
          <cell r="AR89">
            <v>11</v>
          </cell>
          <cell r="AS89">
            <v>191</v>
          </cell>
          <cell r="AT89">
            <v>492</v>
          </cell>
          <cell r="AU89">
            <v>23</v>
          </cell>
          <cell r="AV89">
            <v>254</v>
          </cell>
          <cell r="AW89">
            <v>19</v>
          </cell>
          <cell r="AY89">
            <v>790</v>
          </cell>
          <cell r="AZ89">
            <v>66</v>
          </cell>
          <cell r="BA89">
            <v>117</v>
          </cell>
          <cell r="BP89">
            <v>44</v>
          </cell>
          <cell r="BQ89">
            <v>46</v>
          </cell>
          <cell r="CD89">
            <v>41.578947368421055</v>
          </cell>
          <cell r="CG89">
            <v>3.4736842105263159</v>
          </cell>
          <cell r="CI89">
            <v>2.6590909090909092</v>
          </cell>
          <cell r="CP89">
            <v>5.0869565217391308</v>
          </cell>
          <cell r="DE89">
            <v>4.1521739130434785</v>
          </cell>
        </row>
        <row r="90">
          <cell r="A90" t="str">
            <v>Tuscan Magmatic Province</v>
          </cell>
          <cell r="B90">
            <v>1</v>
          </cell>
          <cell r="C90" t="str">
            <v>A13</v>
          </cell>
          <cell r="D90" t="str">
            <v>Capraia</v>
          </cell>
          <cell r="E90" t="str">
            <v>vulcaniti</v>
          </cell>
          <cell r="F90">
            <v>63.92</v>
          </cell>
          <cell r="G90">
            <v>0.94</v>
          </cell>
          <cell r="H90">
            <v>15.97</v>
          </cell>
          <cell r="J90">
            <v>4.9878</v>
          </cell>
          <cell r="K90">
            <v>0.06</v>
          </cell>
          <cell r="L90">
            <v>2.09</v>
          </cell>
          <cell r="M90">
            <v>3.74</v>
          </cell>
          <cell r="N90">
            <v>3.61</v>
          </cell>
          <cell r="O90">
            <v>4</v>
          </cell>
          <cell r="P90">
            <v>0.34</v>
          </cell>
          <cell r="R90">
            <v>0.45</v>
          </cell>
          <cell r="U90">
            <v>100.10780000000001</v>
          </cell>
          <cell r="AJ90">
            <v>0.48508369877366969</v>
          </cell>
          <cell r="AK90">
            <v>7.6099999999999994</v>
          </cell>
          <cell r="AL90">
            <v>1.10803324099723</v>
          </cell>
          <cell r="AM90">
            <v>0.23418910457107076</v>
          </cell>
          <cell r="AO90">
            <v>78</v>
          </cell>
          <cell r="AP90">
            <v>56</v>
          </cell>
          <cell r="AQ90">
            <v>11</v>
          </cell>
          <cell r="AR90">
            <v>10</v>
          </cell>
          <cell r="AS90">
            <v>191</v>
          </cell>
          <cell r="AT90">
            <v>489</v>
          </cell>
          <cell r="AU90">
            <v>24</v>
          </cell>
          <cell r="AV90">
            <v>232</v>
          </cell>
          <cell r="AW90">
            <v>17</v>
          </cell>
          <cell r="AY90">
            <v>820</v>
          </cell>
          <cell r="AZ90">
            <v>63</v>
          </cell>
          <cell r="BA90">
            <v>129</v>
          </cell>
          <cell r="BP90">
            <v>42</v>
          </cell>
          <cell r="BQ90">
            <v>43</v>
          </cell>
          <cell r="CD90">
            <v>48.235294117647058</v>
          </cell>
          <cell r="CG90">
            <v>3.7058823529411766</v>
          </cell>
          <cell r="CI90">
            <v>3.0714285714285716</v>
          </cell>
          <cell r="CP90">
            <v>5.375</v>
          </cell>
          <cell r="DE90">
            <v>4.441860465116279</v>
          </cell>
        </row>
        <row r="91">
          <cell r="A91" t="str">
            <v>Tuscan Magmatic Province</v>
          </cell>
          <cell r="B91">
            <v>1</v>
          </cell>
          <cell r="C91" t="str">
            <v>A13</v>
          </cell>
          <cell r="D91" t="str">
            <v>Capraia</v>
          </cell>
          <cell r="E91" t="str">
            <v>vulcaniti</v>
          </cell>
          <cell r="F91">
            <v>62.03</v>
          </cell>
          <cell r="G91">
            <v>0.97</v>
          </cell>
          <cell r="H91">
            <v>16.54</v>
          </cell>
          <cell r="J91">
            <v>5.3480000000000008</v>
          </cell>
          <cell r="K91">
            <v>0.06</v>
          </cell>
          <cell r="L91">
            <v>2.6</v>
          </cell>
          <cell r="M91">
            <v>4.34</v>
          </cell>
          <cell r="N91">
            <v>3.53</v>
          </cell>
          <cell r="O91">
            <v>3.71</v>
          </cell>
          <cell r="P91">
            <v>0.36</v>
          </cell>
          <cell r="R91">
            <v>0.7</v>
          </cell>
          <cell r="U91">
            <v>100.18799999999999</v>
          </cell>
          <cell r="AJ91">
            <v>0.5222195399932269</v>
          </cell>
          <cell r="AK91">
            <v>7.24</v>
          </cell>
          <cell r="AL91">
            <v>1.0509915014164306</v>
          </cell>
          <cell r="AM91">
            <v>0.26239419588875457</v>
          </cell>
          <cell r="AN91">
            <v>13.8</v>
          </cell>
          <cell r="AO91">
            <v>99</v>
          </cell>
          <cell r="AP91">
            <v>94</v>
          </cell>
          <cell r="AQ91">
            <v>11</v>
          </cell>
          <cell r="AR91">
            <v>22</v>
          </cell>
          <cell r="AS91">
            <v>187</v>
          </cell>
          <cell r="AT91">
            <v>198</v>
          </cell>
          <cell r="AU91">
            <v>25</v>
          </cell>
          <cell r="AV91">
            <v>259</v>
          </cell>
          <cell r="AW91">
            <v>20</v>
          </cell>
          <cell r="AY91">
            <v>828</v>
          </cell>
          <cell r="AZ91">
            <v>68</v>
          </cell>
          <cell r="BA91">
            <v>119</v>
          </cell>
          <cell r="BC91">
            <v>49</v>
          </cell>
          <cell r="BD91">
            <v>10.7</v>
          </cell>
          <cell r="BE91">
            <v>1.63</v>
          </cell>
          <cell r="BG91">
            <v>0.82</v>
          </cell>
          <cell r="BL91">
            <v>2.1</v>
          </cell>
          <cell r="BM91">
            <v>0.35</v>
          </cell>
          <cell r="BN91">
            <v>7.3</v>
          </cell>
          <cell r="BO91">
            <v>1.8</v>
          </cell>
          <cell r="BP91">
            <v>41</v>
          </cell>
          <cell r="BQ91">
            <v>44</v>
          </cell>
          <cell r="CD91">
            <v>41.4</v>
          </cell>
          <cell r="CG91">
            <v>3.4</v>
          </cell>
          <cell r="CI91">
            <v>2.9024390243902438</v>
          </cell>
          <cell r="CP91">
            <v>4.76</v>
          </cell>
          <cell r="CZ91">
            <v>24.444444444444443</v>
          </cell>
          <cell r="DA91">
            <v>0.8571428571428571</v>
          </cell>
          <cell r="DB91">
            <v>20.952380952380953</v>
          </cell>
          <cell r="DE91">
            <v>4.25</v>
          </cell>
          <cell r="DI91">
            <v>194.28571428571431</v>
          </cell>
          <cell r="DJ91">
            <v>4.0408163265306118</v>
          </cell>
        </row>
        <row r="92">
          <cell r="A92" t="str">
            <v>Tuscan Magmatic Province</v>
          </cell>
          <cell r="B92">
            <v>1</v>
          </cell>
          <cell r="C92" t="str">
            <v>A13</v>
          </cell>
          <cell r="D92" t="str">
            <v>Capraia</v>
          </cell>
          <cell r="E92" t="str">
            <v>vulcaniti</v>
          </cell>
          <cell r="F92">
            <v>63.54</v>
          </cell>
          <cell r="G92">
            <v>0.86</v>
          </cell>
          <cell r="H92">
            <v>16.600000000000001</v>
          </cell>
          <cell r="J92">
            <v>5.0183999999999997</v>
          </cell>
          <cell r="K92">
            <v>0.06</v>
          </cell>
          <cell r="L92">
            <v>1.8</v>
          </cell>
          <cell r="M92">
            <v>3.81</v>
          </cell>
          <cell r="N92">
            <v>3.54</v>
          </cell>
          <cell r="O92">
            <v>3.79</v>
          </cell>
          <cell r="P92">
            <v>0.28999999999999998</v>
          </cell>
          <cell r="R92">
            <v>0.84</v>
          </cell>
          <cell r="U92">
            <v>100.14840000000002</v>
          </cell>
          <cell r="AJ92">
            <v>0.44641246769631693</v>
          </cell>
          <cell r="AK92">
            <v>7.33</v>
          </cell>
          <cell r="AL92">
            <v>1.0706214689265536</v>
          </cell>
          <cell r="AM92">
            <v>0.2295180722891566</v>
          </cell>
          <cell r="AO92">
            <v>76</v>
          </cell>
          <cell r="AP92">
            <v>63</v>
          </cell>
          <cell r="AQ92">
            <v>10</v>
          </cell>
          <cell r="AR92">
            <v>10</v>
          </cell>
          <cell r="AS92">
            <v>193</v>
          </cell>
          <cell r="AT92">
            <v>455</v>
          </cell>
          <cell r="AU92">
            <v>25</v>
          </cell>
          <cell r="AV92">
            <v>266</v>
          </cell>
          <cell r="AW92">
            <v>20</v>
          </cell>
          <cell r="AY92">
            <v>817</v>
          </cell>
          <cell r="AZ92">
            <v>69</v>
          </cell>
          <cell r="BA92">
            <v>127</v>
          </cell>
          <cell r="BP92">
            <v>40</v>
          </cell>
          <cell r="BQ92">
            <v>44</v>
          </cell>
          <cell r="CD92">
            <v>40.85</v>
          </cell>
          <cell r="CG92">
            <v>3.45</v>
          </cell>
          <cell r="CI92">
            <v>3.1749999999999998</v>
          </cell>
          <cell r="CP92">
            <v>5.08</v>
          </cell>
          <cell r="DE92">
            <v>4.3863636363636367</v>
          </cell>
        </row>
        <row r="93">
          <cell r="A93" t="str">
            <v>Tuscan Magmatic Province</v>
          </cell>
          <cell r="B93">
            <v>1</v>
          </cell>
          <cell r="C93" t="str">
            <v>A13</v>
          </cell>
          <cell r="D93" t="str">
            <v>Capraia</v>
          </cell>
          <cell r="E93" t="str">
            <v>vulcaniti</v>
          </cell>
          <cell r="F93">
            <v>63.5</v>
          </cell>
          <cell r="G93">
            <v>0.84</v>
          </cell>
          <cell r="H93">
            <v>16.64</v>
          </cell>
          <cell r="J93">
            <v>5.1040000000000001</v>
          </cell>
          <cell r="K93">
            <v>0.06</v>
          </cell>
          <cell r="L93">
            <v>2.04</v>
          </cell>
          <cell r="M93">
            <v>3.9</v>
          </cell>
          <cell r="N93">
            <v>3.29</v>
          </cell>
          <cell r="O93">
            <v>3.5</v>
          </cell>
          <cell r="P93">
            <v>0.2</v>
          </cell>
          <cell r="R93">
            <v>1.08</v>
          </cell>
          <cell r="U93">
            <v>100.15400000000002</v>
          </cell>
          <cell r="AJ93">
            <v>0.47329374326449708</v>
          </cell>
          <cell r="AK93">
            <v>6.79</v>
          </cell>
          <cell r="AL93">
            <v>1.0638297872340425</v>
          </cell>
          <cell r="AM93">
            <v>0.234375</v>
          </cell>
          <cell r="AO93">
            <v>74</v>
          </cell>
          <cell r="AP93">
            <v>97</v>
          </cell>
          <cell r="AQ93">
            <v>12</v>
          </cell>
          <cell r="AR93">
            <v>14</v>
          </cell>
          <cell r="AS93">
            <v>177</v>
          </cell>
          <cell r="AT93">
            <v>492</v>
          </cell>
          <cell r="AU93">
            <v>24</v>
          </cell>
          <cell r="AV93">
            <v>252</v>
          </cell>
          <cell r="AW93">
            <v>17</v>
          </cell>
          <cell r="AY93">
            <v>713</v>
          </cell>
          <cell r="AZ93">
            <v>62</v>
          </cell>
          <cell r="BA93">
            <v>115</v>
          </cell>
          <cell r="BP93">
            <v>42</v>
          </cell>
          <cell r="BQ93">
            <v>42</v>
          </cell>
          <cell r="CD93">
            <v>41.941176470588232</v>
          </cell>
          <cell r="CG93">
            <v>3.6470588235294117</v>
          </cell>
          <cell r="CI93">
            <v>2.7380952380952381</v>
          </cell>
          <cell r="CP93">
            <v>4.791666666666667</v>
          </cell>
          <cell r="DE93">
            <v>4.2142857142857144</v>
          </cell>
        </row>
        <row r="94">
          <cell r="A94" t="str">
            <v>Tuscan Magmatic Province</v>
          </cell>
          <cell r="B94">
            <v>1</v>
          </cell>
          <cell r="C94" t="str">
            <v>A13</v>
          </cell>
          <cell r="D94" t="str">
            <v>Capraia</v>
          </cell>
          <cell r="E94" t="str">
            <v>vulcaniti</v>
          </cell>
          <cell r="F94">
            <v>63.13</v>
          </cell>
          <cell r="G94">
            <v>0.95</v>
          </cell>
          <cell r="H94">
            <v>15.79</v>
          </cell>
          <cell r="J94">
            <v>5.468</v>
          </cell>
          <cell r="K94">
            <v>0.08</v>
          </cell>
          <cell r="L94">
            <v>2.2200000000000002</v>
          </cell>
          <cell r="M94">
            <v>3.69</v>
          </cell>
          <cell r="N94">
            <v>3.19</v>
          </cell>
          <cell r="O94">
            <v>4.26</v>
          </cell>
          <cell r="P94">
            <v>0.28999999999999998</v>
          </cell>
          <cell r="R94">
            <v>1.01</v>
          </cell>
          <cell r="U94">
            <v>100.07800000000002</v>
          </cell>
          <cell r="AJ94">
            <v>0.47720137678868607</v>
          </cell>
          <cell r="AK94">
            <v>7.4499999999999993</v>
          </cell>
          <cell r="AL94">
            <v>1.3354231974921629</v>
          </cell>
          <cell r="AM94">
            <v>0.23369221025965803</v>
          </cell>
          <cell r="AO94">
            <v>70.599999999999994</v>
          </cell>
          <cell r="AP94">
            <v>143.1</v>
          </cell>
          <cell r="AQ94">
            <v>12.9</v>
          </cell>
          <cell r="AR94">
            <v>34.799999999999997</v>
          </cell>
          <cell r="AS94">
            <v>242.6</v>
          </cell>
          <cell r="AT94">
            <v>494.1</v>
          </cell>
          <cell r="AU94">
            <v>27</v>
          </cell>
          <cell r="AV94">
            <v>356.1</v>
          </cell>
          <cell r="AW94">
            <v>23.3</v>
          </cell>
          <cell r="AY94">
            <v>823.7</v>
          </cell>
          <cell r="AZ94">
            <v>77.2</v>
          </cell>
          <cell r="BA94">
            <v>181.3</v>
          </cell>
          <cell r="BP94">
            <v>36.4</v>
          </cell>
          <cell r="BQ94">
            <v>40.200000000000003</v>
          </cell>
          <cell r="CD94">
            <v>35.351931330472105</v>
          </cell>
          <cell r="CG94">
            <v>3.3133047210300428</v>
          </cell>
          <cell r="CI94">
            <v>4.9807692307692308</v>
          </cell>
          <cell r="CP94">
            <v>6.7148148148148152</v>
          </cell>
          <cell r="DE94">
            <v>6.0348258706467659</v>
          </cell>
        </row>
        <row r="95">
          <cell r="A95" t="str">
            <v>Tuscan Magmatic Province</v>
          </cell>
          <cell r="B95">
            <v>1</v>
          </cell>
          <cell r="C95" t="str">
            <v>A13</v>
          </cell>
          <cell r="D95" t="str">
            <v>Capraia</v>
          </cell>
          <cell r="E95" t="str">
            <v>vulcaniti</v>
          </cell>
          <cell r="F95">
            <v>63.05</v>
          </cell>
          <cell r="G95">
            <v>0.85</v>
          </cell>
          <cell r="H95">
            <v>16.46</v>
          </cell>
          <cell r="J95">
            <v>4.9828000000000001</v>
          </cell>
          <cell r="K95">
            <v>0.08</v>
          </cell>
          <cell r="L95">
            <v>1.88</v>
          </cell>
          <cell r="M95">
            <v>4.42</v>
          </cell>
          <cell r="N95">
            <v>3.65</v>
          </cell>
          <cell r="O95">
            <v>3.58</v>
          </cell>
          <cell r="P95">
            <v>0.37</v>
          </cell>
          <cell r="R95">
            <v>0.84</v>
          </cell>
          <cell r="U95">
            <v>100.1628</v>
          </cell>
          <cell r="AJ95">
            <v>0.45894954539631688</v>
          </cell>
          <cell r="AK95">
            <v>7.23</v>
          </cell>
          <cell r="AL95">
            <v>0.98082191780821926</v>
          </cell>
          <cell r="AM95">
            <v>0.26852976913730253</v>
          </cell>
          <cell r="AO95">
            <v>78.5</v>
          </cell>
          <cell r="AP95">
            <v>47.2</v>
          </cell>
          <cell r="AQ95">
            <v>9.9</v>
          </cell>
          <cell r="AR95">
            <v>8.5</v>
          </cell>
          <cell r="AS95">
            <v>202</v>
          </cell>
          <cell r="AT95">
            <v>499.1</v>
          </cell>
          <cell r="AU95">
            <v>25.3</v>
          </cell>
          <cell r="AV95">
            <v>285.8</v>
          </cell>
          <cell r="AW95">
            <v>19.399999999999999</v>
          </cell>
          <cell r="AY95">
            <v>807.6</v>
          </cell>
          <cell r="AZ95">
            <v>67.7</v>
          </cell>
          <cell r="BA95">
            <v>136.9</v>
          </cell>
          <cell r="BP95">
            <v>36.1</v>
          </cell>
          <cell r="BQ95">
            <v>41.4</v>
          </cell>
          <cell r="CD95">
            <v>41.628865979381445</v>
          </cell>
          <cell r="CG95">
            <v>3.489690721649485</v>
          </cell>
          <cell r="CI95">
            <v>3.7922437673130194</v>
          </cell>
          <cell r="CP95">
            <v>5.4110671936758896</v>
          </cell>
          <cell r="DE95">
            <v>4.879227053140097</v>
          </cell>
        </row>
        <row r="96">
          <cell r="A96" t="str">
            <v>Tuscan Magmatic Province</v>
          </cell>
          <cell r="B96">
            <v>1</v>
          </cell>
          <cell r="C96" t="str">
            <v>A13</v>
          </cell>
          <cell r="D96" t="str">
            <v>Capraia</v>
          </cell>
          <cell r="E96" t="str">
            <v>vulcaniti</v>
          </cell>
          <cell r="F96">
            <v>60.7</v>
          </cell>
          <cell r="G96">
            <v>0.7</v>
          </cell>
          <cell r="H96">
            <v>15.6</v>
          </cell>
          <cell r="J96">
            <v>5.24</v>
          </cell>
          <cell r="K96">
            <v>0.09</v>
          </cell>
          <cell r="L96">
            <v>4.38</v>
          </cell>
          <cell r="M96">
            <v>5.99</v>
          </cell>
          <cell r="N96">
            <v>2.9</v>
          </cell>
          <cell r="O96">
            <v>3.22</v>
          </cell>
          <cell r="P96">
            <v>0.23</v>
          </cell>
          <cell r="R96">
            <v>1.1499999999999999</v>
          </cell>
          <cell r="U96">
            <v>100.2</v>
          </cell>
          <cell r="AJ96">
            <v>0.65268787923201299</v>
          </cell>
          <cell r="AK96">
            <v>6.12</v>
          </cell>
          <cell r="AL96">
            <v>1.1103448275862069</v>
          </cell>
          <cell r="AM96">
            <v>0.383974358974359</v>
          </cell>
          <cell r="AN96">
            <v>16.5</v>
          </cell>
          <cell r="AO96">
            <v>136</v>
          </cell>
          <cell r="AP96">
            <v>140</v>
          </cell>
          <cell r="AQ96">
            <v>7</v>
          </cell>
          <cell r="AR96">
            <v>11</v>
          </cell>
          <cell r="AS96">
            <v>113</v>
          </cell>
          <cell r="AT96">
            <v>966</v>
          </cell>
          <cell r="AU96">
            <v>38</v>
          </cell>
          <cell r="AV96">
            <v>184</v>
          </cell>
          <cell r="AW96">
            <v>9</v>
          </cell>
          <cell r="AY96">
            <v>742</v>
          </cell>
          <cell r="AZ96">
            <v>64</v>
          </cell>
          <cell r="BA96">
            <v>134</v>
          </cell>
          <cell r="BC96">
            <v>51.6</v>
          </cell>
          <cell r="BD96">
            <v>8.6999999999999993</v>
          </cell>
          <cell r="BE96">
            <v>1.78</v>
          </cell>
          <cell r="BF96">
            <v>5.7</v>
          </cell>
          <cell r="BG96">
            <v>0.9</v>
          </cell>
          <cell r="BL96">
            <v>2.1</v>
          </cell>
          <cell r="BM96">
            <v>0.28999999999999998</v>
          </cell>
          <cell r="BN96">
            <v>5.5</v>
          </cell>
          <cell r="BO96">
            <v>1</v>
          </cell>
          <cell r="BP96">
            <v>33</v>
          </cell>
          <cell r="BQ96">
            <v>22</v>
          </cell>
          <cell r="CD96">
            <v>82.444444444444443</v>
          </cell>
          <cell r="CG96">
            <v>7.1111111111111107</v>
          </cell>
          <cell r="CI96">
            <v>4.0606060606060606</v>
          </cell>
          <cell r="CP96">
            <v>3.5263157894736841</v>
          </cell>
          <cell r="CZ96">
            <v>22</v>
          </cell>
          <cell r="DA96">
            <v>0.47619047619047616</v>
          </cell>
          <cell r="DB96">
            <v>10.476190476190476</v>
          </cell>
          <cell r="DE96">
            <v>5.1363636363636367</v>
          </cell>
          <cell r="DI96">
            <v>220.68965517241381</v>
          </cell>
          <cell r="DJ96">
            <v>18.720930232558139</v>
          </cell>
          <cell r="DN96">
            <v>0.76764144831776093</v>
          </cell>
        </row>
        <row r="97">
          <cell r="A97" t="str">
            <v>Tuscan Magmatic Province</v>
          </cell>
          <cell r="B97">
            <v>1</v>
          </cell>
          <cell r="C97" t="str">
            <v>A13</v>
          </cell>
          <cell r="D97" t="str">
            <v>Capraia</v>
          </cell>
          <cell r="E97" t="str">
            <v>vulcaniti</v>
          </cell>
          <cell r="F97">
            <v>62.27</v>
          </cell>
          <cell r="G97">
            <v>0.74</v>
          </cell>
          <cell r="H97">
            <v>15.94</v>
          </cell>
          <cell r="J97">
            <v>5.3922000000000008</v>
          </cell>
          <cell r="K97">
            <v>0.06</v>
          </cell>
          <cell r="L97">
            <v>3.5</v>
          </cell>
          <cell r="M97">
            <v>5.21</v>
          </cell>
          <cell r="N97">
            <v>2.81</v>
          </cell>
          <cell r="O97">
            <v>3.11</v>
          </cell>
          <cell r="P97">
            <v>0.23</v>
          </cell>
          <cell r="R97">
            <v>0.97</v>
          </cell>
          <cell r="U97">
            <v>100.23220000000001</v>
          </cell>
          <cell r="AJ97">
            <v>0.59338037128939525</v>
          </cell>
          <cell r="AK97">
            <v>5.92</v>
          </cell>
          <cell r="AL97">
            <v>1.1067615658362988</v>
          </cell>
          <cell r="AM97">
            <v>0.32685069008782935</v>
          </cell>
          <cell r="AO97">
            <v>120</v>
          </cell>
          <cell r="AP97">
            <v>154</v>
          </cell>
          <cell r="AQ97">
            <v>14</v>
          </cell>
          <cell r="AR97">
            <v>12</v>
          </cell>
          <cell r="AS97">
            <v>122</v>
          </cell>
          <cell r="AT97">
            <v>843</v>
          </cell>
          <cell r="AU97">
            <v>20</v>
          </cell>
          <cell r="AV97">
            <v>192</v>
          </cell>
          <cell r="AW97">
            <v>11</v>
          </cell>
          <cell r="AY97">
            <v>812</v>
          </cell>
          <cell r="AZ97">
            <v>58</v>
          </cell>
          <cell r="BA97">
            <v>107</v>
          </cell>
          <cell r="BP97">
            <v>47</v>
          </cell>
          <cell r="BQ97">
            <v>22</v>
          </cell>
          <cell r="CD97">
            <v>73.818181818181813</v>
          </cell>
          <cell r="CG97">
            <v>5.2727272727272725</v>
          </cell>
          <cell r="CI97">
            <v>2.2765957446808511</v>
          </cell>
          <cell r="CP97">
            <v>5.35</v>
          </cell>
          <cell r="DE97">
            <v>5.5454545454545459</v>
          </cell>
        </row>
        <row r="98">
          <cell r="A98" t="str">
            <v>Tuscan Magmatic Province</v>
          </cell>
          <cell r="B98">
            <v>1</v>
          </cell>
          <cell r="C98" t="str">
            <v>A13</v>
          </cell>
          <cell r="D98" t="str">
            <v>Capraia</v>
          </cell>
          <cell r="E98" t="str">
            <v>vulcaniti</v>
          </cell>
          <cell r="F98">
            <v>62.05</v>
          </cell>
          <cell r="G98">
            <v>0.77</v>
          </cell>
          <cell r="H98">
            <v>15.96</v>
          </cell>
          <cell r="J98">
            <v>5.5529999999999999</v>
          </cell>
          <cell r="K98">
            <v>0.06</v>
          </cell>
          <cell r="L98">
            <v>3.58</v>
          </cell>
          <cell r="M98">
            <v>4.91</v>
          </cell>
          <cell r="N98">
            <v>2.93</v>
          </cell>
          <cell r="O98">
            <v>3.05</v>
          </cell>
          <cell r="P98">
            <v>0.24</v>
          </cell>
          <cell r="R98">
            <v>1.1599999999999999</v>
          </cell>
          <cell r="U98">
            <v>100.26299999999999</v>
          </cell>
          <cell r="AJ98">
            <v>0.59174224802110065</v>
          </cell>
          <cell r="AK98">
            <v>5.98</v>
          </cell>
          <cell r="AL98">
            <v>1.0409556313993173</v>
          </cell>
          <cell r="AM98">
            <v>0.30764411027568922</v>
          </cell>
          <cell r="AN98">
            <v>17.5</v>
          </cell>
          <cell r="AO98">
            <v>106</v>
          </cell>
          <cell r="AP98">
            <v>122</v>
          </cell>
          <cell r="AQ98">
            <v>12</v>
          </cell>
          <cell r="AR98">
            <v>19</v>
          </cell>
          <cell r="AS98">
            <v>144</v>
          </cell>
          <cell r="AT98">
            <v>668</v>
          </cell>
          <cell r="AU98">
            <v>31</v>
          </cell>
          <cell r="AV98">
            <v>179</v>
          </cell>
          <cell r="AW98">
            <v>12</v>
          </cell>
          <cell r="AY98">
            <v>741</v>
          </cell>
          <cell r="AZ98">
            <v>93</v>
          </cell>
          <cell r="BA98">
            <v>206</v>
          </cell>
          <cell r="BC98">
            <v>70</v>
          </cell>
          <cell r="BD98">
            <v>15.2</v>
          </cell>
          <cell r="BE98">
            <v>2.7</v>
          </cell>
          <cell r="BG98">
            <v>1.1000000000000001</v>
          </cell>
          <cell r="BL98">
            <v>3.1</v>
          </cell>
          <cell r="BM98">
            <v>0.48</v>
          </cell>
          <cell r="BN98">
            <v>4.9000000000000004</v>
          </cell>
          <cell r="BO98">
            <v>1.06</v>
          </cell>
          <cell r="BP98">
            <v>42</v>
          </cell>
          <cell r="BQ98">
            <v>25</v>
          </cell>
          <cell r="CD98">
            <v>61.75</v>
          </cell>
          <cell r="CG98">
            <v>7.75</v>
          </cell>
          <cell r="CI98">
            <v>4.9047619047619051</v>
          </cell>
          <cell r="CP98">
            <v>6.645161290322581</v>
          </cell>
          <cell r="CZ98">
            <v>23.584905660377359</v>
          </cell>
          <cell r="DA98">
            <v>0.34193548387096773</v>
          </cell>
          <cell r="DB98">
            <v>8.064516129032258</v>
          </cell>
          <cell r="DE98">
            <v>5.76</v>
          </cell>
          <cell r="DI98">
            <v>193.75</v>
          </cell>
          <cell r="DJ98">
            <v>9.5428571428571427</v>
          </cell>
        </row>
        <row r="99">
          <cell r="A99" t="str">
            <v>Tuscan Magmatic Province</v>
          </cell>
          <cell r="B99">
            <v>1</v>
          </cell>
          <cell r="C99" t="str">
            <v>A13</v>
          </cell>
          <cell r="D99" t="str">
            <v>Capraia</v>
          </cell>
          <cell r="E99" t="str">
            <v>vulcaniti</v>
          </cell>
          <cell r="F99">
            <v>62.51</v>
          </cell>
          <cell r="G99">
            <v>0.73</v>
          </cell>
          <cell r="H99">
            <v>15.75</v>
          </cell>
          <cell r="J99">
            <v>5.4933999999999994</v>
          </cell>
          <cell r="K99">
            <v>0.06</v>
          </cell>
          <cell r="L99">
            <v>3.18</v>
          </cell>
          <cell r="M99">
            <v>5.14</v>
          </cell>
          <cell r="N99">
            <v>2.87</v>
          </cell>
          <cell r="O99">
            <v>3.12</v>
          </cell>
          <cell r="P99">
            <v>0.25</v>
          </cell>
          <cell r="R99">
            <v>1.1000000000000001</v>
          </cell>
          <cell r="U99">
            <v>100.2034</v>
          </cell>
          <cell r="AJ99">
            <v>0.5654919958305441</v>
          </cell>
          <cell r="AK99">
            <v>5.99</v>
          </cell>
          <cell r="AL99">
            <v>1.0871080139372822</v>
          </cell>
          <cell r="AM99">
            <v>0.32634920634920633</v>
          </cell>
          <cell r="AO99">
            <v>127</v>
          </cell>
          <cell r="AP99">
            <v>168</v>
          </cell>
          <cell r="AQ99">
            <v>16</v>
          </cell>
          <cell r="AR99">
            <v>13</v>
          </cell>
          <cell r="AS99">
            <v>122</v>
          </cell>
          <cell r="AT99">
            <v>849</v>
          </cell>
          <cell r="AU99">
            <v>23</v>
          </cell>
          <cell r="AV99">
            <v>197</v>
          </cell>
          <cell r="AW99">
            <v>9</v>
          </cell>
          <cell r="AY99">
            <v>853</v>
          </cell>
          <cell r="AZ99">
            <v>59</v>
          </cell>
          <cell r="BA99">
            <v>98</v>
          </cell>
          <cell r="BP99">
            <v>46</v>
          </cell>
          <cell r="BQ99">
            <v>23</v>
          </cell>
          <cell r="CD99">
            <v>94.777777777777771</v>
          </cell>
          <cell r="CG99">
            <v>6.5555555555555554</v>
          </cell>
          <cell r="CI99">
            <v>2.1304347826086958</v>
          </cell>
          <cell r="CP99">
            <v>4.2608695652173916</v>
          </cell>
          <cell r="DE99">
            <v>5.3043478260869561</v>
          </cell>
        </row>
        <row r="100">
          <cell r="A100" t="str">
            <v>Tuscan Magmatic Province</v>
          </cell>
          <cell r="B100">
            <v>1</v>
          </cell>
          <cell r="C100" t="str">
            <v>A13</v>
          </cell>
          <cell r="D100" t="str">
            <v>Capraia</v>
          </cell>
          <cell r="E100" t="str">
            <v>vulcaniti</v>
          </cell>
          <cell r="F100">
            <v>61.63</v>
          </cell>
          <cell r="G100">
            <v>0.79</v>
          </cell>
          <cell r="H100">
            <v>15.99</v>
          </cell>
          <cell r="J100">
            <v>5.6158000000000001</v>
          </cell>
          <cell r="K100">
            <v>7.0000000000000007E-2</v>
          </cell>
          <cell r="L100">
            <v>3.63</v>
          </cell>
          <cell r="M100">
            <v>5.25</v>
          </cell>
          <cell r="N100">
            <v>2.98</v>
          </cell>
          <cell r="O100">
            <v>2.86</v>
          </cell>
          <cell r="P100">
            <v>0.26</v>
          </cell>
          <cell r="R100">
            <v>1.23</v>
          </cell>
          <cell r="U100">
            <v>100.3058</v>
          </cell>
          <cell r="AJ100">
            <v>0.59237603797511729</v>
          </cell>
          <cell r="AK100">
            <v>5.84</v>
          </cell>
          <cell r="AL100">
            <v>0.95973154362416102</v>
          </cell>
          <cell r="AM100">
            <v>0.32833020637898686</v>
          </cell>
          <cell r="AO100">
            <v>119</v>
          </cell>
          <cell r="AP100">
            <v>128</v>
          </cell>
          <cell r="AQ100">
            <v>16</v>
          </cell>
          <cell r="AR100">
            <v>18</v>
          </cell>
          <cell r="AS100">
            <v>139</v>
          </cell>
          <cell r="AT100">
            <v>694</v>
          </cell>
          <cell r="AU100">
            <v>23</v>
          </cell>
          <cell r="AV100">
            <v>174</v>
          </cell>
          <cell r="AW100">
            <v>12</v>
          </cell>
          <cell r="AY100">
            <v>726</v>
          </cell>
          <cell r="AZ100">
            <v>55</v>
          </cell>
          <cell r="BA100">
            <v>97</v>
          </cell>
          <cell r="BP100">
            <v>41</v>
          </cell>
          <cell r="BQ100">
            <v>25</v>
          </cell>
          <cell r="CD100">
            <v>60.5</v>
          </cell>
          <cell r="CG100">
            <v>4.583333333333333</v>
          </cell>
          <cell r="CI100">
            <v>2.3658536585365852</v>
          </cell>
          <cell r="CP100">
            <v>4.2173913043478262</v>
          </cell>
          <cell r="DE100">
            <v>5.56</v>
          </cell>
        </row>
        <row r="101">
          <cell r="A101" t="str">
            <v>Tuscan Magmatic Province</v>
          </cell>
          <cell r="B101">
            <v>1</v>
          </cell>
          <cell r="C101" t="str">
            <v>A13</v>
          </cell>
          <cell r="D101" t="str">
            <v>Capraia</v>
          </cell>
          <cell r="E101" t="str">
            <v>vulcaniti</v>
          </cell>
          <cell r="F101">
            <v>62.15</v>
          </cell>
          <cell r="G101">
            <v>0.71</v>
          </cell>
          <cell r="H101">
            <v>15.83</v>
          </cell>
          <cell r="J101">
            <v>5.3132000000000001</v>
          </cell>
          <cell r="K101">
            <v>0.06</v>
          </cell>
          <cell r="L101">
            <v>3.53</v>
          </cell>
          <cell r="M101">
            <v>5.35</v>
          </cell>
          <cell r="N101">
            <v>2.88</v>
          </cell>
          <cell r="O101">
            <v>3.04</v>
          </cell>
          <cell r="P101">
            <v>0.23</v>
          </cell>
          <cell r="R101">
            <v>1.1399999999999999</v>
          </cell>
          <cell r="U101">
            <v>100.2332</v>
          </cell>
          <cell r="AJ101">
            <v>0.59898831665011287</v>
          </cell>
          <cell r="AK101">
            <v>5.92</v>
          </cell>
          <cell r="AL101">
            <v>1.0555555555555556</v>
          </cell>
          <cell r="AM101">
            <v>0.33796588755527479</v>
          </cell>
          <cell r="AN101">
            <v>16</v>
          </cell>
          <cell r="AO101">
            <v>123</v>
          </cell>
          <cell r="AP101">
            <v>144</v>
          </cell>
          <cell r="AQ101">
            <v>14</v>
          </cell>
          <cell r="AR101">
            <v>13</v>
          </cell>
          <cell r="AS101">
            <v>122</v>
          </cell>
          <cell r="AT101">
            <v>852</v>
          </cell>
          <cell r="AU101">
            <v>19</v>
          </cell>
          <cell r="AV101">
            <v>198</v>
          </cell>
          <cell r="AW101">
            <v>11</v>
          </cell>
          <cell r="AY101">
            <v>866</v>
          </cell>
          <cell r="AZ101">
            <v>57</v>
          </cell>
          <cell r="BA101">
            <v>102</v>
          </cell>
          <cell r="BC101">
            <v>39</v>
          </cell>
          <cell r="BD101">
            <v>8.6</v>
          </cell>
          <cell r="BE101">
            <v>1.63</v>
          </cell>
          <cell r="BG101">
            <v>0.71</v>
          </cell>
          <cell r="BL101">
            <v>1.8</v>
          </cell>
          <cell r="BM101">
            <v>0.23</v>
          </cell>
          <cell r="BN101">
            <v>5</v>
          </cell>
          <cell r="BO101">
            <v>1.08</v>
          </cell>
          <cell r="BP101">
            <v>48</v>
          </cell>
          <cell r="BQ101">
            <v>25</v>
          </cell>
          <cell r="CD101">
            <v>78.727272727272734</v>
          </cell>
          <cell r="CG101">
            <v>5.1818181818181817</v>
          </cell>
          <cell r="CI101">
            <v>2.125</v>
          </cell>
          <cell r="CP101">
            <v>5.3684210526315788</v>
          </cell>
          <cell r="CZ101">
            <v>23.148148148148145</v>
          </cell>
          <cell r="DA101">
            <v>0.6</v>
          </cell>
          <cell r="DB101">
            <v>13.888888888888889</v>
          </cell>
          <cell r="DE101">
            <v>4.88</v>
          </cell>
          <cell r="DI101">
            <v>247.82608695652172</v>
          </cell>
          <cell r="DJ101">
            <v>21.846153846153847</v>
          </cell>
        </row>
        <row r="102">
          <cell r="A102" t="str">
            <v>Tuscan Magmatic Province</v>
          </cell>
          <cell r="B102">
            <v>1</v>
          </cell>
          <cell r="C102" t="str">
            <v>A13</v>
          </cell>
          <cell r="D102" t="str">
            <v>Capraia</v>
          </cell>
          <cell r="E102" t="str">
            <v>vulcaniti</v>
          </cell>
          <cell r="F102">
            <v>62.28</v>
          </cell>
          <cell r="G102">
            <v>0.75</v>
          </cell>
          <cell r="H102">
            <v>16.2</v>
          </cell>
          <cell r="J102">
            <v>5.5602</v>
          </cell>
          <cell r="K102">
            <v>0.06</v>
          </cell>
          <cell r="L102">
            <v>3.07</v>
          </cell>
          <cell r="M102">
            <v>4.7699999999999996</v>
          </cell>
          <cell r="N102">
            <v>3.11</v>
          </cell>
          <cell r="O102">
            <v>3.01</v>
          </cell>
          <cell r="P102">
            <v>0.21</v>
          </cell>
          <cell r="R102">
            <v>1.1599999999999999</v>
          </cell>
          <cell r="U102">
            <v>100.18019999999999</v>
          </cell>
          <cell r="AJ102">
            <v>0.55383832676623046</v>
          </cell>
          <cell r="AK102">
            <v>6.1199999999999992</v>
          </cell>
          <cell r="AL102">
            <v>0.96784565916398713</v>
          </cell>
          <cell r="AM102">
            <v>0.29444444444444445</v>
          </cell>
          <cell r="AO102">
            <v>106</v>
          </cell>
          <cell r="AP102">
            <v>130</v>
          </cell>
          <cell r="AQ102">
            <v>12</v>
          </cell>
          <cell r="AR102">
            <v>11</v>
          </cell>
          <cell r="AS102">
            <v>147</v>
          </cell>
          <cell r="AT102">
            <v>679</v>
          </cell>
          <cell r="AU102">
            <v>24</v>
          </cell>
          <cell r="AV102">
            <v>204</v>
          </cell>
          <cell r="AW102">
            <v>12</v>
          </cell>
          <cell r="AY102">
            <v>962</v>
          </cell>
          <cell r="AZ102">
            <v>77</v>
          </cell>
          <cell r="BA102">
            <v>149</v>
          </cell>
          <cell r="BP102">
            <v>39</v>
          </cell>
          <cell r="BQ102">
            <v>26</v>
          </cell>
          <cell r="CD102">
            <v>80.166666666666671</v>
          </cell>
          <cell r="CG102">
            <v>6.416666666666667</v>
          </cell>
          <cell r="CI102">
            <v>3.8205128205128207</v>
          </cell>
          <cell r="CP102">
            <v>6.208333333333333</v>
          </cell>
          <cell r="DE102">
            <v>5.6538461538461542</v>
          </cell>
        </row>
        <row r="103">
          <cell r="A103" t="str">
            <v>Tuscan Magmatic Province</v>
          </cell>
          <cell r="B103">
            <v>1</v>
          </cell>
          <cell r="C103" t="str">
            <v>A13</v>
          </cell>
          <cell r="D103" t="str">
            <v>Capraia</v>
          </cell>
          <cell r="E103" t="str">
            <v>vulcaniti</v>
          </cell>
          <cell r="F103">
            <v>62.61</v>
          </cell>
          <cell r="G103">
            <v>0.75</v>
          </cell>
          <cell r="H103">
            <v>15.75</v>
          </cell>
          <cell r="J103">
            <v>5.5074000000000005</v>
          </cell>
          <cell r="K103">
            <v>0.06</v>
          </cell>
          <cell r="L103">
            <v>3.27</v>
          </cell>
          <cell r="M103">
            <v>5.1100000000000003</v>
          </cell>
          <cell r="N103">
            <v>2.93</v>
          </cell>
          <cell r="O103">
            <v>2.98</v>
          </cell>
          <cell r="P103">
            <v>0.22</v>
          </cell>
          <cell r="R103">
            <v>1.08</v>
          </cell>
          <cell r="U103">
            <v>100.26740000000001</v>
          </cell>
          <cell r="AJ103">
            <v>0.57171341794983233</v>
          </cell>
          <cell r="AK103">
            <v>5.91</v>
          </cell>
          <cell r="AL103">
            <v>1.0170648464163823</v>
          </cell>
          <cell r="AM103">
            <v>0.32444444444444448</v>
          </cell>
          <cell r="AO103">
            <v>106</v>
          </cell>
          <cell r="AP103">
            <v>126</v>
          </cell>
          <cell r="AQ103">
            <v>15</v>
          </cell>
          <cell r="AR103">
            <v>18</v>
          </cell>
          <cell r="AS103">
            <v>142</v>
          </cell>
          <cell r="AT103">
            <v>674</v>
          </cell>
          <cell r="AU103">
            <v>23</v>
          </cell>
          <cell r="AV103">
            <v>197</v>
          </cell>
          <cell r="AW103">
            <v>12</v>
          </cell>
          <cell r="AY103">
            <v>728</v>
          </cell>
          <cell r="AZ103">
            <v>56</v>
          </cell>
          <cell r="BA103">
            <v>106</v>
          </cell>
          <cell r="BP103">
            <v>39</v>
          </cell>
          <cell r="BQ103">
            <v>27</v>
          </cell>
          <cell r="CD103">
            <v>60.666666666666664</v>
          </cell>
          <cell r="CG103">
            <v>4.666666666666667</v>
          </cell>
          <cell r="CI103">
            <v>2.7179487179487181</v>
          </cell>
          <cell r="CP103">
            <v>4.6086956521739131</v>
          </cell>
          <cell r="DE103">
            <v>5.2592592592592595</v>
          </cell>
        </row>
        <row r="104">
          <cell r="A104" t="str">
            <v>Tuscan Magmatic Province</v>
          </cell>
          <cell r="B104">
            <v>1</v>
          </cell>
          <cell r="C104" t="str">
            <v>A13</v>
          </cell>
          <cell r="D104" t="str">
            <v>Capraia</v>
          </cell>
          <cell r="E104" t="str">
            <v>vulcaniti</v>
          </cell>
          <cell r="F104">
            <v>59.05</v>
          </cell>
          <cell r="G104">
            <v>0.81</v>
          </cell>
          <cell r="H104">
            <v>16.53</v>
          </cell>
          <cell r="J104">
            <v>5.9687999999999999</v>
          </cell>
          <cell r="K104">
            <v>7.0000000000000007E-2</v>
          </cell>
          <cell r="L104">
            <v>4.16</v>
          </cell>
          <cell r="M104">
            <v>5.66</v>
          </cell>
          <cell r="N104">
            <v>3.2</v>
          </cell>
          <cell r="O104">
            <v>2.82</v>
          </cell>
          <cell r="P104">
            <v>0.26</v>
          </cell>
          <cell r="R104">
            <v>1.69</v>
          </cell>
          <cell r="U104">
            <v>100.21879999999999</v>
          </cell>
          <cell r="AJ104">
            <v>0.61042930134387441</v>
          </cell>
          <cell r="AK104">
            <v>6.02</v>
          </cell>
          <cell r="AL104">
            <v>0.88124999999999987</v>
          </cell>
          <cell r="AM104">
            <v>0.34240774349667269</v>
          </cell>
          <cell r="AN104">
            <v>17.399999999999999</v>
          </cell>
          <cell r="AO104">
            <v>101</v>
          </cell>
          <cell r="AP104">
            <v>243</v>
          </cell>
          <cell r="AQ104">
            <v>18</v>
          </cell>
          <cell r="AR104">
            <v>84</v>
          </cell>
          <cell r="AS104">
            <v>125</v>
          </cell>
          <cell r="AT104">
            <v>489</v>
          </cell>
          <cell r="AU104">
            <v>22</v>
          </cell>
          <cell r="AV104">
            <v>207</v>
          </cell>
          <cell r="AW104">
            <v>13</v>
          </cell>
          <cell r="AY104">
            <v>738</v>
          </cell>
          <cell r="AZ104">
            <v>68</v>
          </cell>
          <cell r="BA104">
            <v>106</v>
          </cell>
          <cell r="BC104">
            <v>43</v>
          </cell>
          <cell r="BE104">
            <v>1.67</v>
          </cell>
          <cell r="BG104">
            <v>0.72</v>
          </cell>
          <cell r="BL104">
            <v>2</v>
          </cell>
          <cell r="BM104">
            <v>0.36</v>
          </cell>
          <cell r="BN104">
            <v>4.5999999999999996</v>
          </cell>
          <cell r="BO104">
            <v>1.3</v>
          </cell>
          <cell r="BP104">
            <v>38</v>
          </cell>
          <cell r="BQ104">
            <v>26</v>
          </cell>
          <cell r="CD104">
            <v>56.769230769230766</v>
          </cell>
          <cell r="CG104">
            <v>5.2307692307692308</v>
          </cell>
          <cell r="CI104">
            <v>2.7894736842105261</v>
          </cell>
          <cell r="CP104">
            <v>4.8181818181818183</v>
          </cell>
          <cell r="CZ104">
            <v>20</v>
          </cell>
          <cell r="DA104">
            <v>0.65</v>
          </cell>
          <cell r="DB104">
            <v>13</v>
          </cell>
          <cell r="DE104">
            <v>4.8076923076923075</v>
          </cell>
          <cell r="DI104">
            <v>188.88888888888889</v>
          </cell>
          <cell r="DJ104">
            <v>11.372093023255815</v>
          </cell>
        </row>
        <row r="105">
          <cell r="A105" t="str">
            <v>Tuscan Magmatic Province</v>
          </cell>
          <cell r="B105">
            <v>1</v>
          </cell>
          <cell r="C105" t="str">
            <v>A13</v>
          </cell>
          <cell r="D105" t="str">
            <v>Capraia</v>
          </cell>
          <cell r="E105" t="str">
            <v>vulcaniti</v>
          </cell>
          <cell r="F105">
            <v>62.25</v>
          </cell>
          <cell r="G105">
            <v>0.84</v>
          </cell>
          <cell r="H105">
            <v>16.54</v>
          </cell>
          <cell r="J105">
            <v>5.1373999999999995</v>
          </cell>
          <cell r="K105">
            <v>0.06</v>
          </cell>
          <cell r="L105">
            <v>3.08</v>
          </cell>
          <cell r="M105">
            <v>4.34</v>
          </cell>
          <cell r="N105">
            <v>3.35</v>
          </cell>
          <cell r="O105">
            <v>3.3</v>
          </cell>
          <cell r="P105">
            <v>0.28999999999999998</v>
          </cell>
          <cell r="R105">
            <v>1.06</v>
          </cell>
          <cell r="U105">
            <v>100.2474</v>
          </cell>
          <cell r="AJ105">
            <v>0.5740832294961542</v>
          </cell>
          <cell r="AK105">
            <v>6.65</v>
          </cell>
          <cell r="AL105">
            <v>0.9850746268656716</v>
          </cell>
          <cell r="AM105">
            <v>0.26239419588875457</v>
          </cell>
          <cell r="AO105">
            <v>93</v>
          </cell>
          <cell r="AP105">
            <v>112</v>
          </cell>
          <cell r="AQ105">
            <v>13</v>
          </cell>
          <cell r="AR105">
            <v>16</v>
          </cell>
          <cell r="AS105">
            <v>148</v>
          </cell>
          <cell r="AT105">
            <v>542</v>
          </cell>
          <cell r="AU105">
            <v>21</v>
          </cell>
          <cell r="AV105">
            <v>238</v>
          </cell>
          <cell r="AW105">
            <v>16</v>
          </cell>
          <cell r="AY105">
            <v>732</v>
          </cell>
          <cell r="AZ105">
            <v>61</v>
          </cell>
          <cell r="BA105">
            <v>117</v>
          </cell>
          <cell r="BP105">
            <v>52</v>
          </cell>
          <cell r="BQ105">
            <v>39</v>
          </cell>
          <cell r="CD105">
            <v>45.75</v>
          </cell>
          <cell r="CG105">
            <v>3.8125</v>
          </cell>
          <cell r="CI105">
            <v>2.25</v>
          </cell>
          <cell r="CP105">
            <v>5.5714285714285712</v>
          </cell>
          <cell r="DE105">
            <v>3.7948717948717947</v>
          </cell>
        </row>
        <row r="106">
          <cell r="A106" t="str">
            <v>Tuscan Magmatic Province</v>
          </cell>
          <cell r="B106">
            <v>1</v>
          </cell>
          <cell r="C106" t="str">
            <v>A13</v>
          </cell>
          <cell r="D106" t="str">
            <v>Capraia</v>
          </cell>
          <cell r="E106" t="str">
            <v>vulcaniti</v>
          </cell>
          <cell r="F106">
            <v>62.91</v>
          </cell>
          <cell r="G106">
            <v>0.77</v>
          </cell>
          <cell r="H106">
            <v>16.53</v>
          </cell>
          <cell r="J106">
            <v>4.9287999999999998</v>
          </cell>
          <cell r="K106">
            <v>0.06</v>
          </cell>
          <cell r="L106">
            <v>2.83</v>
          </cell>
          <cell r="M106">
            <v>4.25</v>
          </cell>
          <cell r="N106">
            <v>3.74</v>
          </cell>
          <cell r="O106">
            <v>3.3</v>
          </cell>
          <cell r="P106">
            <v>0.23</v>
          </cell>
          <cell r="R106">
            <v>0.56000000000000005</v>
          </cell>
          <cell r="U106">
            <v>100.1088</v>
          </cell>
          <cell r="AJ106">
            <v>0.56348773916180261</v>
          </cell>
          <cell r="AK106">
            <v>7.04</v>
          </cell>
          <cell r="AL106">
            <v>0.88235294117647045</v>
          </cell>
          <cell r="AM106">
            <v>0.25710828796128249</v>
          </cell>
          <cell r="AO106">
            <v>86</v>
          </cell>
          <cell r="AP106">
            <v>123</v>
          </cell>
          <cell r="AQ106">
            <v>12</v>
          </cell>
          <cell r="AR106">
            <v>19</v>
          </cell>
          <cell r="AS106">
            <v>166</v>
          </cell>
          <cell r="AT106">
            <v>535</v>
          </cell>
          <cell r="AU106">
            <v>23</v>
          </cell>
          <cell r="AV106">
            <v>239</v>
          </cell>
          <cell r="AW106">
            <v>16</v>
          </cell>
          <cell r="AY106">
            <v>690</v>
          </cell>
          <cell r="AZ106">
            <v>59</v>
          </cell>
          <cell r="BA106">
            <v>92</v>
          </cell>
          <cell r="BP106">
            <v>40</v>
          </cell>
          <cell r="BQ106">
            <v>35</v>
          </cell>
          <cell r="CD106">
            <v>43.125</v>
          </cell>
          <cell r="CG106">
            <v>3.6875</v>
          </cell>
          <cell r="CI106">
            <v>2.2999999999999998</v>
          </cell>
          <cell r="CP106">
            <v>4</v>
          </cell>
          <cell r="DE106">
            <v>4.7428571428571429</v>
          </cell>
        </row>
        <row r="107">
          <cell r="A107" t="str">
            <v>Tuscan Magmatic Province</v>
          </cell>
          <cell r="B107">
            <v>1</v>
          </cell>
          <cell r="C107" t="str">
            <v>A13</v>
          </cell>
          <cell r="D107" t="str">
            <v>Capraia</v>
          </cell>
          <cell r="E107" t="str">
            <v>vulcaniti</v>
          </cell>
          <cell r="F107">
            <v>62.16</v>
          </cell>
          <cell r="G107">
            <v>0.79</v>
          </cell>
          <cell r="H107">
            <v>16.5</v>
          </cell>
          <cell r="J107">
            <v>5.0650000000000004</v>
          </cell>
          <cell r="K107">
            <v>7.0000000000000007E-2</v>
          </cell>
          <cell r="L107">
            <v>3.43</v>
          </cell>
          <cell r="M107">
            <v>4.4800000000000004</v>
          </cell>
          <cell r="N107">
            <v>3.36</v>
          </cell>
          <cell r="O107">
            <v>3.15</v>
          </cell>
          <cell r="P107">
            <v>0.27</v>
          </cell>
          <cell r="R107">
            <v>0.89</v>
          </cell>
          <cell r="U107">
            <v>100.16499999999999</v>
          </cell>
          <cell r="AJ107">
            <v>0.60356797345203472</v>
          </cell>
          <cell r="AK107">
            <v>6.51</v>
          </cell>
          <cell r="AL107">
            <v>0.9375</v>
          </cell>
          <cell r="AM107">
            <v>0.27151515151515154</v>
          </cell>
          <cell r="AO107">
            <v>89</v>
          </cell>
          <cell r="AP107">
            <v>128</v>
          </cell>
          <cell r="AQ107">
            <v>14</v>
          </cell>
          <cell r="AR107">
            <v>17</v>
          </cell>
          <cell r="AS107">
            <v>164</v>
          </cell>
          <cell r="AT107">
            <v>526</v>
          </cell>
          <cell r="AU107">
            <v>22</v>
          </cell>
          <cell r="AV107">
            <v>239</v>
          </cell>
          <cell r="AW107">
            <v>16</v>
          </cell>
          <cell r="AY107">
            <v>680</v>
          </cell>
          <cell r="AZ107">
            <v>57</v>
          </cell>
          <cell r="BA107">
            <v>107</v>
          </cell>
          <cell r="BP107">
            <v>43</v>
          </cell>
          <cell r="BQ107">
            <v>37</v>
          </cell>
          <cell r="CD107">
            <v>42.5</v>
          </cell>
          <cell r="CG107">
            <v>3.5625</v>
          </cell>
          <cell r="CI107">
            <v>2.4883720930232558</v>
          </cell>
          <cell r="CP107">
            <v>4.8636363636363633</v>
          </cell>
          <cell r="DE107">
            <v>4.4324324324324325</v>
          </cell>
        </row>
        <row r="108">
          <cell r="A108" t="str">
            <v>Tuscan Magmatic Province</v>
          </cell>
          <cell r="B108">
            <v>1</v>
          </cell>
          <cell r="C108" t="str">
            <v>A13</v>
          </cell>
          <cell r="D108" t="str">
            <v>Capraia</v>
          </cell>
          <cell r="E108" t="str">
            <v>vulcaniti</v>
          </cell>
          <cell r="F108">
            <v>63.3</v>
          </cell>
          <cell r="G108">
            <v>0.77</v>
          </cell>
          <cell r="H108">
            <v>16.38</v>
          </cell>
          <cell r="J108">
            <v>5.1104000000000003</v>
          </cell>
          <cell r="K108">
            <v>0.06</v>
          </cell>
          <cell r="L108">
            <v>2.78</v>
          </cell>
          <cell r="M108">
            <v>4.3</v>
          </cell>
          <cell r="N108">
            <v>3.35</v>
          </cell>
          <cell r="O108">
            <v>3.32</v>
          </cell>
          <cell r="P108">
            <v>0.23</v>
          </cell>
          <cell r="R108">
            <v>0.57999999999999996</v>
          </cell>
          <cell r="U108">
            <v>100.18039999999998</v>
          </cell>
          <cell r="AJ108">
            <v>0.55016099432032928</v>
          </cell>
          <cell r="AK108">
            <v>6.67</v>
          </cell>
          <cell r="AL108">
            <v>0.99104477611940289</v>
          </cell>
          <cell r="AM108">
            <v>0.26251526251526253</v>
          </cell>
          <cell r="AO108">
            <v>84</v>
          </cell>
          <cell r="AP108">
            <v>133</v>
          </cell>
          <cell r="AQ108">
            <v>11</v>
          </cell>
          <cell r="AR108">
            <v>18</v>
          </cell>
          <cell r="AS108">
            <v>167</v>
          </cell>
          <cell r="AT108">
            <v>535</v>
          </cell>
          <cell r="AU108">
            <v>21</v>
          </cell>
          <cell r="AV108">
            <v>239</v>
          </cell>
          <cell r="AW108">
            <v>15</v>
          </cell>
          <cell r="AY108">
            <v>711</v>
          </cell>
          <cell r="AZ108">
            <v>59</v>
          </cell>
          <cell r="BA108">
            <v>101</v>
          </cell>
          <cell r="BP108">
            <v>41</v>
          </cell>
          <cell r="BQ108">
            <v>35</v>
          </cell>
          <cell r="CD108">
            <v>47.4</v>
          </cell>
          <cell r="CG108">
            <v>3.9333333333333331</v>
          </cell>
          <cell r="CI108">
            <v>2.4634146341463414</v>
          </cell>
          <cell r="CP108">
            <v>4.8095238095238093</v>
          </cell>
          <cell r="DE108">
            <v>4.7714285714285714</v>
          </cell>
        </row>
        <row r="109">
          <cell r="A109" t="str">
            <v>Tuscan Magmatic Province</v>
          </cell>
          <cell r="B109">
            <v>1</v>
          </cell>
          <cell r="C109" t="str">
            <v>A13</v>
          </cell>
          <cell r="D109" t="str">
            <v>Capraia</v>
          </cell>
          <cell r="E109" t="str">
            <v>vulcaniti</v>
          </cell>
          <cell r="F109">
            <v>63.27</v>
          </cell>
          <cell r="G109">
            <v>0.74</v>
          </cell>
          <cell r="H109">
            <v>16.22</v>
          </cell>
          <cell r="J109">
            <v>4.7427999999999999</v>
          </cell>
          <cell r="K109">
            <v>0.06</v>
          </cell>
          <cell r="L109">
            <v>3.1</v>
          </cell>
          <cell r="M109">
            <v>4.3899999999999997</v>
          </cell>
          <cell r="N109">
            <v>3.32</v>
          </cell>
          <cell r="O109">
            <v>3.28</v>
          </cell>
          <cell r="P109">
            <v>0.24</v>
          </cell>
          <cell r="R109">
            <v>0.9</v>
          </cell>
          <cell r="U109">
            <v>100.2628</v>
          </cell>
          <cell r="AJ109">
            <v>0.59505977112202069</v>
          </cell>
          <cell r="AK109">
            <v>6.6</v>
          </cell>
          <cell r="AL109">
            <v>0.98795180722891562</v>
          </cell>
          <cell r="AM109">
            <v>0.27065351418002465</v>
          </cell>
          <cell r="AN109">
            <v>14.1</v>
          </cell>
          <cell r="AO109">
            <v>87</v>
          </cell>
          <cell r="AP109">
            <v>115</v>
          </cell>
          <cell r="AQ109">
            <v>11</v>
          </cell>
          <cell r="AR109">
            <v>18</v>
          </cell>
          <cell r="AS109">
            <v>161</v>
          </cell>
          <cell r="AT109">
            <v>538</v>
          </cell>
          <cell r="AU109">
            <v>22</v>
          </cell>
          <cell r="AV109">
            <v>240</v>
          </cell>
          <cell r="AW109">
            <v>14</v>
          </cell>
          <cell r="AY109">
            <v>682</v>
          </cell>
          <cell r="AZ109">
            <v>49</v>
          </cell>
          <cell r="BA109">
            <v>102</v>
          </cell>
          <cell r="BC109">
            <v>40</v>
          </cell>
          <cell r="BD109">
            <v>8.6</v>
          </cell>
          <cell r="BE109">
            <v>1.5</v>
          </cell>
          <cell r="BG109">
            <v>0.62</v>
          </cell>
          <cell r="BL109">
            <v>1.8</v>
          </cell>
          <cell r="BM109">
            <v>0.37</v>
          </cell>
          <cell r="BN109">
            <v>6.21</v>
          </cell>
          <cell r="BO109">
            <v>1.4</v>
          </cell>
          <cell r="BP109">
            <v>38</v>
          </cell>
          <cell r="BQ109">
            <v>34</v>
          </cell>
          <cell r="CD109">
            <v>48.714285714285715</v>
          </cell>
          <cell r="CG109">
            <v>3.5</v>
          </cell>
          <cell r="CI109">
            <v>2.6842105263157894</v>
          </cell>
          <cell r="CP109">
            <v>4.6363636363636367</v>
          </cell>
          <cell r="CZ109">
            <v>24.285714285714288</v>
          </cell>
          <cell r="DA109">
            <v>0.77777777777777768</v>
          </cell>
          <cell r="DB109">
            <v>18.888888888888889</v>
          </cell>
          <cell r="DE109">
            <v>4.7352941176470589</v>
          </cell>
          <cell r="DI109">
            <v>132.43243243243242</v>
          </cell>
          <cell r="DJ109">
            <v>13.45</v>
          </cell>
        </row>
        <row r="110">
          <cell r="A110" t="str">
            <v>Tuscan Magmatic Province</v>
          </cell>
          <cell r="B110">
            <v>1</v>
          </cell>
          <cell r="C110" t="str">
            <v>A13</v>
          </cell>
          <cell r="D110" t="str">
            <v>Capraia</v>
          </cell>
          <cell r="E110" t="str">
            <v>vulcaniti</v>
          </cell>
          <cell r="F110">
            <v>61.47</v>
          </cell>
          <cell r="G110">
            <v>0.8</v>
          </cell>
          <cell r="H110">
            <v>16.989999999999998</v>
          </cell>
          <cell r="J110">
            <v>4.9624000000000006</v>
          </cell>
          <cell r="K110">
            <v>7.0000000000000007E-2</v>
          </cell>
          <cell r="L110">
            <v>3.12</v>
          </cell>
          <cell r="M110">
            <v>4.3499999999999996</v>
          </cell>
          <cell r="N110">
            <v>4.08</v>
          </cell>
          <cell r="O110">
            <v>3.14</v>
          </cell>
          <cell r="P110">
            <v>0.25</v>
          </cell>
          <cell r="R110">
            <v>0.87</v>
          </cell>
          <cell r="U110">
            <v>100.10239999999999</v>
          </cell>
          <cell r="AJ110">
            <v>0.58566944769469398</v>
          </cell>
          <cell r="AK110">
            <v>7.2200000000000006</v>
          </cell>
          <cell r="AL110">
            <v>0.76960784313725494</v>
          </cell>
          <cell r="AM110">
            <v>0.25603296056503827</v>
          </cell>
          <cell r="AO110">
            <v>75</v>
          </cell>
          <cell r="AP110">
            <v>83</v>
          </cell>
          <cell r="AQ110">
            <v>15</v>
          </cell>
          <cell r="AR110">
            <v>12</v>
          </cell>
          <cell r="AS110">
            <v>142</v>
          </cell>
          <cell r="AT110">
            <v>509</v>
          </cell>
          <cell r="AU110">
            <v>22</v>
          </cell>
          <cell r="AV110">
            <v>241</v>
          </cell>
          <cell r="AW110">
            <v>16</v>
          </cell>
          <cell r="AY110">
            <v>702</v>
          </cell>
          <cell r="AZ110">
            <v>57</v>
          </cell>
          <cell r="BA110">
            <v>108</v>
          </cell>
          <cell r="BP110">
            <v>44</v>
          </cell>
          <cell r="BQ110">
            <v>41</v>
          </cell>
          <cell r="CD110">
            <v>43.875</v>
          </cell>
          <cell r="CG110">
            <v>3.5625</v>
          </cell>
          <cell r="CI110">
            <v>2.4545454545454546</v>
          </cell>
          <cell r="CP110">
            <v>4.9090909090909092</v>
          </cell>
          <cell r="DE110">
            <v>3.4634146341463414</v>
          </cell>
        </row>
        <row r="111">
          <cell r="A111" t="str">
            <v>Tuscan Magmatic Province</v>
          </cell>
          <cell r="B111">
            <v>1</v>
          </cell>
          <cell r="C111" t="str">
            <v>A13</v>
          </cell>
          <cell r="D111" t="str">
            <v>Capraia</v>
          </cell>
          <cell r="E111" t="str">
            <v>vulcaniti</v>
          </cell>
          <cell r="F111">
            <v>62.1</v>
          </cell>
          <cell r="G111">
            <v>0.82</v>
          </cell>
          <cell r="H111">
            <v>16.54</v>
          </cell>
          <cell r="J111">
            <v>5.0442000000000009</v>
          </cell>
          <cell r="K111">
            <v>7.0000000000000007E-2</v>
          </cell>
          <cell r="L111">
            <v>3.22</v>
          </cell>
          <cell r="M111">
            <v>4.66</v>
          </cell>
          <cell r="N111">
            <v>3.21</v>
          </cell>
          <cell r="O111">
            <v>3.41</v>
          </cell>
          <cell r="P111">
            <v>0.28000000000000003</v>
          </cell>
          <cell r="R111">
            <v>1</v>
          </cell>
          <cell r="U111">
            <v>100.35419999999999</v>
          </cell>
          <cell r="AJ111">
            <v>0.58935272916089676</v>
          </cell>
          <cell r="AK111">
            <v>6.62</v>
          </cell>
          <cell r="AL111">
            <v>1.0623052959501558</v>
          </cell>
          <cell r="AM111">
            <v>0.28174123337363971</v>
          </cell>
          <cell r="AO111">
            <v>86</v>
          </cell>
          <cell r="AP111">
            <v>102</v>
          </cell>
          <cell r="AQ111">
            <v>15</v>
          </cell>
          <cell r="AR111">
            <v>16</v>
          </cell>
          <cell r="AS111">
            <v>171</v>
          </cell>
          <cell r="AT111">
            <v>509</v>
          </cell>
          <cell r="AU111">
            <v>22</v>
          </cell>
          <cell r="AV111">
            <v>242</v>
          </cell>
          <cell r="AW111">
            <v>18</v>
          </cell>
          <cell r="AY111">
            <v>701</v>
          </cell>
          <cell r="AZ111">
            <v>55</v>
          </cell>
          <cell r="BA111">
            <v>108</v>
          </cell>
          <cell r="BP111">
            <v>42</v>
          </cell>
          <cell r="BQ111">
            <v>40</v>
          </cell>
          <cell r="CD111">
            <v>38.944444444444443</v>
          </cell>
          <cell r="CG111">
            <v>3.0555555555555554</v>
          </cell>
          <cell r="CI111">
            <v>2.5714285714285716</v>
          </cell>
          <cell r="CP111">
            <v>4.9090909090909092</v>
          </cell>
          <cell r="DE111">
            <v>4.2750000000000004</v>
          </cell>
        </row>
        <row r="112">
          <cell r="A112" t="str">
            <v>Tuscan Magmatic Province</v>
          </cell>
          <cell r="B112">
            <v>1</v>
          </cell>
          <cell r="C112" t="str">
            <v>A13</v>
          </cell>
          <cell r="D112" t="str">
            <v>Capraia</v>
          </cell>
          <cell r="E112" t="str">
            <v>vulcaniti</v>
          </cell>
          <cell r="F112">
            <v>62.33</v>
          </cell>
          <cell r="G112">
            <v>0.82</v>
          </cell>
          <cell r="H112">
            <v>16.48</v>
          </cell>
          <cell r="J112">
            <v>4.9822000000000006</v>
          </cell>
          <cell r="K112">
            <v>0.06</v>
          </cell>
          <cell r="L112">
            <v>3.02</v>
          </cell>
          <cell r="M112">
            <v>4.42</v>
          </cell>
          <cell r="N112">
            <v>3.22</v>
          </cell>
          <cell r="O112">
            <v>3.39</v>
          </cell>
          <cell r="P112">
            <v>0.27</v>
          </cell>
          <cell r="R112">
            <v>1.34</v>
          </cell>
          <cell r="U112">
            <v>100.3322</v>
          </cell>
          <cell r="AJ112">
            <v>0.57677132156466049</v>
          </cell>
          <cell r="AK112">
            <v>6.61</v>
          </cell>
          <cell r="AL112">
            <v>1.0527950310559007</v>
          </cell>
          <cell r="AM112">
            <v>0.26820388349514562</v>
          </cell>
          <cell r="AO112">
            <v>78</v>
          </cell>
          <cell r="AP112">
            <v>91</v>
          </cell>
          <cell r="AQ112">
            <v>13</v>
          </cell>
          <cell r="AR112">
            <v>19</v>
          </cell>
          <cell r="AS112">
            <v>175</v>
          </cell>
          <cell r="AT112">
            <v>504</v>
          </cell>
          <cell r="AU112">
            <v>28</v>
          </cell>
          <cell r="AV112">
            <v>241</v>
          </cell>
          <cell r="AW112">
            <v>16</v>
          </cell>
          <cell r="AY112">
            <v>702</v>
          </cell>
          <cell r="AZ112">
            <v>71</v>
          </cell>
          <cell r="BA112">
            <v>117</v>
          </cell>
          <cell r="BP112">
            <v>44</v>
          </cell>
          <cell r="BQ112">
            <v>42</v>
          </cell>
          <cell r="CD112">
            <v>43.875</v>
          </cell>
          <cell r="CG112">
            <v>4.4375</v>
          </cell>
          <cell r="CI112">
            <v>2.6590909090909092</v>
          </cell>
          <cell r="CP112">
            <v>4.1785714285714288</v>
          </cell>
          <cell r="DE112">
            <v>4.166666666666667</v>
          </cell>
        </row>
        <row r="113">
          <cell r="A113" t="str">
            <v>Tuscan Magmatic Province</v>
          </cell>
          <cell r="B113">
            <v>1</v>
          </cell>
          <cell r="C113" t="str">
            <v>A13</v>
          </cell>
          <cell r="D113" t="str">
            <v>Capraia</v>
          </cell>
          <cell r="E113" t="str">
            <v>vulcaniti</v>
          </cell>
          <cell r="F113">
            <v>63.92</v>
          </cell>
          <cell r="G113">
            <v>0.81</v>
          </cell>
          <cell r="H113">
            <v>15.78</v>
          </cell>
          <cell r="J113">
            <v>4.9459999999999997</v>
          </cell>
          <cell r="K113">
            <v>0.11</v>
          </cell>
          <cell r="L113">
            <v>2.29</v>
          </cell>
          <cell r="M113">
            <v>4.3899999999999997</v>
          </cell>
          <cell r="N113">
            <v>3.5</v>
          </cell>
          <cell r="O113">
            <v>3.3</v>
          </cell>
          <cell r="P113">
            <v>0.25</v>
          </cell>
          <cell r="R113">
            <v>0.88</v>
          </cell>
          <cell r="U113">
            <v>100.176</v>
          </cell>
          <cell r="AJ113">
            <v>0.51002880442379916</v>
          </cell>
          <cell r="AK113">
            <v>6.8</v>
          </cell>
          <cell r="AL113">
            <v>0.94285714285714284</v>
          </cell>
          <cell r="AM113">
            <v>0.2782002534854246</v>
          </cell>
          <cell r="AO113">
            <v>79.3</v>
          </cell>
          <cell r="AP113">
            <v>101.4</v>
          </cell>
          <cell r="AQ113">
            <v>13.6</v>
          </cell>
          <cell r="AR113">
            <v>19.899999999999999</v>
          </cell>
          <cell r="AS113">
            <v>183.6</v>
          </cell>
          <cell r="AT113">
            <v>520.29999999999995</v>
          </cell>
          <cell r="AU113">
            <v>25.8</v>
          </cell>
          <cell r="AV113">
            <v>242.3</v>
          </cell>
          <cell r="AW113">
            <v>17.399999999999999</v>
          </cell>
          <cell r="AY113">
            <v>721.3</v>
          </cell>
          <cell r="AZ113">
            <v>70.599999999999994</v>
          </cell>
          <cell r="BA113">
            <v>132.30000000000001</v>
          </cell>
          <cell r="BP113">
            <v>32.700000000000003</v>
          </cell>
          <cell r="BQ113">
            <v>37.299999999999997</v>
          </cell>
          <cell r="CD113">
            <v>41.454022988505749</v>
          </cell>
          <cell r="CG113">
            <v>4.0574712643678161</v>
          </cell>
          <cell r="CI113">
            <v>4.0458715596330279</v>
          </cell>
          <cell r="CP113">
            <v>5.1279069767441863</v>
          </cell>
          <cell r="DE113">
            <v>4.9222520107238612</v>
          </cell>
        </row>
        <row r="114">
          <cell r="A114" t="str">
            <v>Tuscan Magmatic Province</v>
          </cell>
          <cell r="B114">
            <v>1</v>
          </cell>
          <cell r="C114" t="str">
            <v>A13</v>
          </cell>
          <cell r="D114" t="str">
            <v>Capraia</v>
          </cell>
          <cell r="E114" t="str">
            <v>vulcaniti</v>
          </cell>
          <cell r="F114">
            <v>61.18</v>
          </cell>
          <cell r="G114">
            <v>0.89</v>
          </cell>
          <cell r="H114">
            <v>16.52</v>
          </cell>
          <cell r="J114">
            <v>5.5855999999999995</v>
          </cell>
          <cell r="K114">
            <v>0.09</v>
          </cell>
          <cell r="L114">
            <v>3.33</v>
          </cell>
          <cell r="M114">
            <v>4.8499999999999996</v>
          </cell>
          <cell r="N114">
            <v>3.52</v>
          </cell>
          <cell r="O114">
            <v>3.07</v>
          </cell>
          <cell r="P114">
            <v>0.27</v>
          </cell>
          <cell r="R114">
            <v>1.02</v>
          </cell>
          <cell r="U114">
            <v>100.32559999999998</v>
          </cell>
          <cell r="AJ114">
            <v>0.57271290129889296</v>
          </cell>
          <cell r="AK114">
            <v>6.59</v>
          </cell>
          <cell r="AL114">
            <v>0.87215909090909083</v>
          </cell>
          <cell r="AM114">
            <v>0.29358353510895885</v>
          </cell>
          <cell r="AO114">
            <v>93</v>
          </cell>
          <cell r="AP114">
            <v>105</v>
          </cell>
          <cell r="AQ114">
            <v>11.4</v>
          </cell>
          <cell r="AR114">
            <v>24.4</v>
          </cell>
          <cell r="AS114">
            <v>172.3</v>
          </cell>
          <cell r="AT114">
            <v>493.5</v>
          </cell>
          <cell r="AU114">
            <v>22.2</v>
          </cell>
          <cell r="AV114">
            <v>242.8</v>
          </cell>
          <cell r="AW114">
            <v>17.899999999999999</v>
          </cell>
          <cell r="AY114">
            <v>658.8</v>
          </cell>
          <cell r="AZ114">
            <v>55.3</v>
          </cell>
          <cell r="BA114">
            <v>113.6</v>
          </cell>
          <cell r="BP114">
            <v>35.5</v>
          </cell>
          <cell r="BQ114">
            <v>35.1</v>
          </cell>
          <cell r="CD114">
            <v>36.804469273743017</v>
          </cell>
          <cell r="CG114">
            <v>3.0893854748603351</v>
          </cell>
          <cell r="CI114">
            <v>3.1999999999999997</v>
          </cell>
          <cell r="CP114">
            <v>5.1171171171171173</v>
          </cell>
          <cell r="DE114">
            <v>4.9088319088319086</v>
          </cell>
        </row>
        <row r="115">
          <cell r="A115" t="str">
            <v>Tuscan Magmatic Province</v>
          </cell>
          <cell r="B115">
            <v>1</v>
          </cell>
          <cell r="C115" t="str">
            <v>A13</v>
          </cell>
          <cell r="D115" t="str">
            <v>Capraia</v>
          </cell>
          <cell r="E115" t="str">
            <v>vulcaniti</v>
          </cell>
          <cell r="F115">
            <v>63.34</v>
          </cell>
          <cell r="G115">
            <v>0.77</v>
          </cell>
          <cell r="H115">
            <v>15.79</v>
          </cell>
          <cell r="J115">
            <v>4.6756000000000002</v>
          </cell>
          <cell r="K115">
            <v>0.09</v>
          </cell>
          <cell r="L115">
            <v>3.33</v>
          </cell>
          <cell r="M115">
            <v>4.3099999999999996</v>
          </cell>
          <cell r="N115">
            <v>3.52</v>
          </cell>
          <cell r="O115">
            <v>3.23</v>
          </cell>
          <cell r="P115">
            <v>0.26</v>
          </cell>
          <cell r="R115">
            <v>1.02</v>
          </cell>
          <cell r="U115">
            <v>100.33560000000001</v>
          </cell>
          <cell r="AJ115">
            <v>0.61556427492347243</v>
          </cell>
          <cell r="AK115">
            <v>6.75</v>
          </cell>
          <cell r="AL115">
            <v>0.91761363636363635</v>
          </cell>
          <cell r="AM115">
            <v>0.27295756808106397</v>
          </cell>
          <cell r="AO115">
            <v>77.099999999999994</v>
          </cell>
          <cell r="AP115">
            <v>89.1</v>
          </cell>
          <cell r="AQ115">
            <v>11.3</v>
          </cell>
          <cell r="AR115">
            <v>17.600000000000001</v>
          </cell>
          <cell r="AS115">
            <v>181.7</v>
          </cell>
          <cell r="AT115">
            <v>494.4</v>
          </cell>
          <cell r="AU115">
            <v>24.4</v>
          </cell>
          <cell r="AV115">
            <v>238.2</v>
          </cell>
          <cell r="AW115">
            <v>16.7</v>
          </cell>
          <cell r="AY115">
            <v>687.5</v>
          </cell>
          <cell r="AZ115">
            <v>60.4</v>
          </cell>
          <cell r="BA115">
            <v>123.2</v>
          </cell>
          <cell r="BP115">
            <v>31.8</v>
          </cell>
          <cell r="BQ115">
            <v>36</v>
          </cell>
          <cell r="CD115">
            <v>41.167664670658681</v>
          </cell>
          <cell r="CG115">
            <v>3.6167664670658684</v>
          </cell>
          <cell r="CI115">
            <v>3.8742138364779874</v>
          </cell>
          <cell r="CP115">
            <v>5.0491803278688527</v>
          </cell>
          <cell r="DE115">
            <v>5.0472222222222216</v>
          </cell>
        </row>
        <row r="116">
          <cell r="A116" t="str">
            <v>Tuscan Magmatic Province</v>
          </cell>
          <cell r="B116">
            <v>1</v>
          </cell>
          <cell r="C116" t="str">
            <v>A13</v>
          </cell>
          <cell r="D116" t="str">
            <v>Capraia</v>
          </cell>
          <cell r="E116" t="str">
            <v>vulcaniti</v>
          </cell>
          <cell r="F116">
            <v>62.46</v>
          </cell>
          <cell r="G116">
            <v>0.82</v>
          </cell>
          <cell r="H116">
            <v>16.13</v>
          </cell>
          <cell r="J116">
            <v>5.4364000000000008</v>
          </cell>
          <cell r="K116">
            <v>0.09</v>
          </cell>
          <cell r="L116">
            <v>2.96</v>
          </cell>
          <cell r="M116">
            <v>4.3899999999999997</v>
          </cell>
          <cell r="N116">
            <v>3.51</v>
          </cell>
          <cell r="O116">
            <v>3.06</v>
          </cell>
          <cell r="P116">
            <v>0.24</v>
          </cell>
          <cell r="R116">
            <v>1.1499999999999999</v>
          </cell>
          <cell r="U116">
            <v>100.24640000000001</v>
          </cell>
          <cell r="AJ116">
            <v>0.55038345806507971</v>
          </cell>
          <cell r="AK116">
            <v>6.57</v>
          </cell>
          <cell r="AL116">
            <v>0.87179487179487192</v>
          </cell>
          <cell r="AM116">
            <v>0.27216367017978921</v>
          </cell>
          <cell r="AO116">
            <v>93.1</v>
          </cell>
          <cell r="AP116">
            <v>115</v>
          </cell>
          <cell r="AQ116">
            <v>15.9</v>
          </cell>
          <cell r="AR116">
            <v>30.2</v>
          </cell>
          <cell r="AS116">
            <v>166.1</v>
          </cell>
          <cell r="AT116">
            <v>478.6</v>
          </cell>
          <cell r="AU116">
            <v>22.6</v>
          </cell>
          <cell r="AV116">
            <v>244.9</v>
          </cell>
          <cell r="AW116">
            <v>17.399999999999999</v>
          </cell>
          <cell r="AY116">
            <v>652</v>
          </cell>
          <cell r="AZ116">
            <v>59.3</v>
          </cell>
          <cell r="BA116">
            <v>96.3</v>
          </cell>
          <cell r="BP116">
            <v>31.4</v>
          </cell>
          <cell r="BQ116">
            <v>34.5</v>
          </cell>
          <cell r="CD116">
            <v>37.471264367816097</v>
          </cell>
          <cell r="CG116">
            <v>3.4080459770114944</v>
          </cell>
          <cell r="CI116">
            <v>3.0668789808917198</v>
          </cell>
          <cell r="CP116">
            <v>4.2610619469026547</v>
          </cell>
          <cell r="DE116">
            <v>4.8144927536231883</v>
          </cell>
        </row>
        <row r="117">
          <cell r="A117" t="str">
            <v>Tuscan Magmatic Province</v>
          </cell>
          <cell r="B117">
            <v>1</v>
          </cell>
          <cell r="C117" t="str">
            <v>A13</v>
          </cell>
          <cell r="D117" t="str">
            <v>Capraia</v>
          </cell>
          <cell r="E117" t="str">
            <v>vulcaniti</v>
          </cell>
          <cell r="F117">
            <v>63.85</v>
          </cell>
          <cell r="G117">
            <v>0.79</v>
          </cell>
          <cell r="H117">
            <v>16.170000000000002</v>
          </cell>
          <cell r="J117">
            <v>4.9871999999999996</v>
          </cell>
          <cell r="K117">
            <v>0.08</v>
          </cell>
          <cell r="L117">
            <v>2.39</v>
          </cell>
          <cell r="M117">
            <v>3.96</v>
          </cell>
          <cell r="N117">
            <v>3.47</v>
          </cell>
          <cell r="O117">
            <v>3.38</v>
          </cell>
          <cell r="P117">
            <v>0.23</v>
          </cell>
          <cell r="R117">
            <v>0.87</v>
          </cell>
          <cell r="U117">
            <v>100.1772</v>
          </cell>
          <cell r="AJ117">
            <v>0.51863303869423294</v>
          </cell>
          <cell r="AK117">
            <v>6.85</v>
          </cell>
          <cell r="AL117">
            <v>0.97406340057636875</v>
          </cell>
          <cell r="AM117">
            <v>0.24489795918367344</v>
          </cell>
          <cell r="AO117">
            <v>74.7</v>
          </cell>
          <cell r="AP117">
            <v>103.4</v>
          </cell>
          <cell r="AQ117">
            <v>16.7</v>
          </cell>
          <cell r="AR117">
            <v>17.600000000000001</v>
          </cell>
          <cell r="AS117">
            <v>178.4</v>
          </cell>
          <cell r="AT117">
            <v>553.9</v>
          </cell>
          <cell r="AU117">
            <v>27.3</v>
          </cell>
          <cell r="AV117">
            <v>244.3</v>
          </cell>
          <cell r="AW117">
            <v>17</v>
          </cell>
          <cell r="AY117">
            <v>702.9</v>
          </cell>
          <cell r="AZ117">
            <v>76.5</v>
          </cell>
          <cell r="BA117">
            <v>129.80000000000001</v>
          </cell>
          <cell r="BP117">
            <v>39</v>
          </cell>
          <cell r="BQ117">
            <v>36.200000000000003</v>
          </cell>
          <cell r="CD117">
            <v>41.347058823529409</v>
          </cell>
          <cell r="CG117">
            <v>4.5</v>
          </cell>
          <cell r="CI117">
            <v>3.3282051282051284</v>
          </cell>
          <cell r="CP117">
            <v>4.7545787545787546</v>
          </cell>
          <cell r="DE117">
            <v>4.9281767955801099</v>
          </cell>
        </row>
        <row r="118">
          <cell r="A118" t="str">
            <v>Tuscan Magmatic Province</v>
          </cell>
          <cell r="B118">
            <v>1</v>
          </cell>
          <cell r="C118" t="str">
            <v>A13</v>
          </cell>
          <cell r="D118" t="str">
            <v>Capraia</v>
          </cell>
          <cell r="E118" t="str">
            <v>vulcaniti</v>
          </cell>
          <cell r="F118">
            <v>68.42</v>
          </cell>
          <cell r="G118">
            <v>0.56000000000000005</v>
          </cell>
          <cell r="H118">
            <v>14.3</v>
          </cell>
          <cell r="J118">
            <v>3.3819999999999997</v>
          </cell>
          <cell r="K118">
            <v>0.06</v>
          </cell>
          <cell r="L118">
            <v>1.33</v>
          </cell>
          <cell r="M118">
            <v>2.72</v>
          </cell>
          <cell r="N118">
            <v>3.1</v>
          </cell>
          <cell r="O118">
            <v>3.95</v>
          </cell>
          <cell r="P118">
            <v>0.18</v>
          </cell>
          <cell r="R118">
            <v>2.14</v>
          </cell>
          <cell r="U118">
            <v>100.14200000000001</v>
          </cell>
          <cell r="AJ118">
            <v>0.46925375249361601</v>
          </cell>
          <cell r="AK118">
            <v>7.0500000000000007</v>
          </cell>
          <cell r="AL118">
            <v>1.2741935483870968</v>
          </cell>
          <cell r="AM118">
            <v>0.1902097902097902</v>
          </cell>
          <cell r="AO118">
            <v>27</v>
          </cell>
          <cell r="AP118">
            <v>34</v>
          </cell>
          <cell r="AQ118">
            <v>7</v>
          </cell>
          <cell r="AR118">
            <v>9</v>
          </cell>
          <cell r="AS118">
            <v>205</v>
          </cell>
          <cell r="AT118">
            <v>383</v>
          </cell>
          <cell r="AU118">
            <v>20</v>
          </cell>
          <cell r="AV118">
            <v>176</v>
          </cell>
          <cell r="AW118">
            <v>12</v>
          </cell>
          <cell r="AY118">
            <v>650</v>
          </cell>
          <cell r="AZ118">
            <v>49</v>
          </cell>
          <cell r="BA118">
            <v>86</v>
          </cell>
          <cell r="BP118">
            <v>52</v>
          </cell>
          <cell r="BQ118">
            <v>34</v>
          </cell>
          <cell r="CD118">
            <v>54.166666666666664</v>
          </cell>
          <cell r="CG118">
            <v>4.083333333333333</v>
          </cell>
          <cell r="CI118">
            <v>1.6538461538461537</v>
          </cell>
          <cell r="CP118">
            <v>4.3</v>
          </cell>
          <cell r="DE118">
            <v>6.0294117647058822</v>
          </cell>
        </row>
        <row r="119">
          <cell r="A119" t="str">
            <v>Tuscan Magmatic Province</v>
          </cell>
          <cell r="B119">
            <v>1</v>
          </cell>
          <cell r="C119" t="str">
            <v>A13</v>
          </cell>
          <cell r="D119" t="str">
            <v>Capraia</v>
          </cell>
          <cell r="E119" t="str">
            <v>vulcaniti</v>
          </cell>
          <cell r="F119">
            <v>67.64</v>
          </cell>
          <cell r="G119">
            <v>0.51</v>
          </cell>
          <cell r="H119">
            <v>13.61</v>
          </cell>
          <cell r="J119">
            <v>3.2602000000000002</v>
          </cell>
          <cell r="K119">
            <v>0.06</v>
          </cell>
          <cell r="L119">
            <v>1.36</v>
          </cell>
          <cell r="M119">
            <v>2.42</v>
          </cell>
          <cell r="N119">
            <v>3.82</v>
          </cell>
          <cell r="O119">
            <v>3.86</v>
          </cell>
          <cell r="P119">
            <v>0.14000000000000001</v>
          </cell>
          <cell r="R119">
            <v>3.41</v>
          </cell>
          <cell r="U119">
            <v>100.0902</v>
          </cell>
          <cell r="AJ119">
            <v>0.4839665257355234</v>
          </cell>
          <cell r="AK119">
            <v>7.68</v>
          </cell>
          <cell r="AL119">
            <v>1.0104712041884816</v>
          </cell>
          <cell r="AM119">
            <v>0.17781043350477591</v>
          </cell>
          <cell r="AN119">
            <v>6.8</v>
          </cell>
          <cell r="AO119">
            <v>24</v>
          </cell>
          <cell r="AP119">
            <v>20</v>
          </cell>
          <cell r="AQ119">
            <v>8</v>
          </cell>
          <cell r="AR119">
            <v>8</v>
          </cell>
          <cell r="AS119">
            <v>182</v>
          </cell>
          <cell r="AT119">
            <v>341</v>
          </cell>
          <cell r="AU119">
            <v>18</v>
          </cell>
          <cell r="AV119">
            <v>170</v>
          </cell>
          <cell r="AW119">
            <v>10</v>
          </cell>
          <cell r="AY119">
            <v>563</v>
          </cell>
          <cell r="AZ119">
            <v>44</v>
          </cell>
          <cell r="BA119">
            <v>89</v>
          </cell>
          <cell r="BC119">
            <v>34</v>
          </cell>
          <cell r="BD119">
            <v>6.7</v>
          </cell>
          <cell r="BE119">
            <v>1.05</v>
          </cell>
          <cell r="BG119">
            <v>0.56999999999999995</v>
          </cell>
          <cell r="BL119">
            <v>1.8</v>
          </cell>
          <cell r="BM119">
            <v>0.28000000000000003</v>
          </cell>
          <cell r="BN119">
            <v>5.9</v>
          </cell>
          <cell r="BO119">
            <v>1.5</v>
          </cell>
          <cell r="BP119">
            <v>51</v>
          </cell>
          <cell r="BQ119">
            <v>34</v>
          </cell>
          <cell r="CD119">
            <v>56.3</v>
          </cell>
          <cell r="CG119">
            <v>4.4000000000000004</v>
          </cell>
          <cell r="CI119">
            <v>1.7450980392156863</v>
          </cell>
          <cell r="CP119">
            <v>4.9444444444444446</v>
          </cell>
          <cell r="CZ119">
            <v>22.666666666666668</v>
          </cell>
          <cell r="DA119">
            <v>0.83333333333333326</v>
          </cell>
          <cell r="DB119">
            <v>18.888888888888889</v>
          </cell>
          <cell r="DE119">
            <v>5.3529411764705879</v>
          </cell>
          <cell r="DI119">
            <v>157.14285714285714</v>
          </cell>
          <cell r="DJ119">
            <v>10.029411764705882</v>
          </cell>
        </row>
        <row r="120">
          <cell r="A120" t="str">
            <v>Tuscan Magmatic Province</v>
          </cell>
          <cell r="B120">
            <v>1</v>
          </cell>
          <cell r="C120" t="str">
            <v>A13</v>
          </cell>
          <cell r="D120" t="str">
            <v>Capraia</v>
          </cell>
          <cell r="E120" t="str">
            <v>vulcaniti</v>
          </cell>
          <cell r="F120">
            <v>55.23</v>
          </cell>
          <cell r="G120">
            <v>1.36</v>
          </cell>
          <cell r="H120">
            <v>17.559999999999999</v>
          </cell>
          <cell r="J120">
            <v>7.7717999999999998</v>
          </cell>
          <cell r="K120">
            <v>0.08</v>
          </cell>
          <cell r="L120">
            <v>4.28</v>
          </cell>
          <cell r="M120">
            <v>6.75</v>
          </cell>
          <cell r="N120">
            <v>3.21</v>
          </cell>
          <cell r="O120">
            <v>2.39</v>
          </cell>
          <cell r="P120">
            <v>0.41</v>
          </cell>
          <cell r="R120">
            <v>1.34</v>
          </cell>
          <cell r="U120">
            <v>100.38179999999998</v>
          </cell>
          <cell r="AJ120">
            <v>0.55319768384430945</v>
          </cell>
          <cell r="AK120">
            <v>5.6</v>
          </cell>
          <cell r="AL120">
            <v>0.74454828660436145</v>
          </cell>
          <cell r="AM120">
            <v>0.3843963553530752</v>
          </cell>
          <cell r="AO120">
            <v>134</v>
          </cell>
          <cell r="AP120">
            <v>242</v>
          </cell>
          <cell r="AQ120">
            <v>22</v>
          </cell>
          <cell r="AR120">
            <v>15</v>
          </cell>
          <cell r="AS120">
            <v>115</v>
          </cell>
          <cell r="AT120">
            <v>498</v>
          </cell>
          <cell r="AU120">
            <v>23</v>
          </cell>
          <cell r="AV120">
            <v>216</v>
          </cell>
          <cell r="AW120">
            <v>17</v>
          </cell>
          <cell r="AY120">
            <v>614</v>
          </cell>
          <cell r="AZ120">
            <v>40</v>
          </cell>
          <cell r="BA120">
            <v>65</v>
          </cell>
          <cell r="BP120">
            <v>30</v>
          </cell>
          <cell r="BQ120">
            <v>19</v>
          </cell>
          <cell r="CD120">
            <v>36.117647058823529</v>
          </cell>
          <cell r="CG120">
            <v>2.3529411764705883</v>
          </cell>
          <cell r="CI120">
            <v>2.1666666666666665</v>
          </cell>
          <cell r="CP120">
            <v>2.8260869565217392</v>
          </cell>
          <cell r="DE120">
            <v>6.0526315789473681</v>
          </cell>
        </row>
        <row r="121">
          <cell r="A121" t="str">
            <v>Tuscan Magmatic Province</v>
          </cell>
          <cell r="B121">
            <v>1</v>
          </cell>
          <cell r="C121" t="str">
            <v>A13</v>
          </cell>
          <cell r="D121" t="str">
            <v>Capraia</v>
          </cell>
          <cell r="E121" t="str">
            <v>vulcaniti</v>
          </cell>
          <cell r="F121">
            <v>50.5</v>
          </cell>
          <cell r="G121">
            <v>1.6</v>
          </cell>
          <cell r="H121">
            <v>14.9</v>
          </cell>
          <cell r="J121">
            <v>10.199999999999999</v>
          </cell>
          <cell r="K121">
            <v>0.15</v>
          </cell>
          <cell r="L121">
            <v>6.27</v>
          </cell>
          <cell r="M121">
            <v>8.0500000000000007</v>
          </cell>
          <cell r="N121">
            <v>2.78</v>
          </cell>
          <cell r="O121">
            <v>2.46</v>
          </cell>
          <cell r="P121">
            <v>0.48</v>
          </cell>
          <cell r="R121">
            <v>1.4</v>
          </cell>
          <cell r="U121">
            <v>98.79</v>
          </cell>
          <cell r="AJ121">
            <v>0.58018590225375155</v>
          </cell>
          <cell r="AK121">
            <v>5.24</v>
          </cell>
          <cell r="AL121">
            <v>0.8848920863309353</v>
          </cell>
          <cell r="AM121">
            <v>0.54026845637583898</v>
          </cell>
          <cell r="AN121">
            <v>22.8</v>
          </cell>
          <cell r="AO121">
            <v>166</v>
          </cell>
          <cell r="AP121">
            <v>400</v>
          </cell>
          <cell r="AQ121">
            <v>30</v>
          </cell>
          <cell r="AR121">
            <v>69</v>
          </cell>
          <cell r="AS121">
            <v>115</v>
          </cell>
          <cell r="AT121">
            <v>399</v>
          </cell>
          <cell r="AU121">
            <v>20</v>
          </cell>
          <cell r="AV121">
            <v>221</v>
          </cell>
          <cell r="AW121">
            <v>15</v>
          </cell>
          <cell r="AX121">
            <v>4</v>
          </cell>
          <cell r="AY121">
            <v>556</v>
          </cell>
          <cell r="AZ121">
            <v>27</v>
          </cell>
          <cell r="BA121">
            <v>57</v>
          </cell>
          <cell r="BC121">
            <v>51.9</v>
          </cell>
          <cell r="BD121">
            <v>9.6</v>
          </cell>
          <cell r="BE121">
            <v>2.09</v>
          </cell>
          <cell r="BF121">
            <v>6.21</v>
          </cell>
          <cell r="BG121">
            <v>1</v>
          </cell>
          <cell r="BL121">
            <v>2.2999999999999998</v>
          </cell>
          <cell r="BM121">
            <v>0.35</v>
          </cell>
          <cell r="BN121">
            <v>5.6</v>
          </cell>
          <cell r="BO121">
            <v>1</v>
          </cell>
          <cell r="BP121">
            <v>2</v>
          </cell>
          <cell r="BQ121">
            <v>24</v>
          </cell>
          <cell r="BR121">
            <v>3.8</v>
          </cell>
          <cell r="CD121">
            <v>37.06666666666667</v>
          </cell>
          <cell r="CG121">
            <v>1.8</v>
          </cell>
          <cell r="CI121">
            <v>28.5</v>
          </cell>
          <cell r="CP121">
            <v>2.85</v>
          </cell>
          <cell r="CZ121">
            <v>24</v>
          </cell>
          <cell r="DA121">
            <v>0.43478260869565222</v>
          </cell>
          <cell r="DB121">
            <v>10.434782608695652</v>
          </cell>
          <cell r="DD121">
            <v>0.15833333333333333</v>
          </cell>
          <cell r="DE121">
            <v>4.791666666666667</v>
          </cell>
          <cell r="DI121">
            <v>77.142857142857153</v>
          </cell>
          <cell r="DJ121">
            <v>7.6878612716763008</v>
          </cell>
          <cell r="DN121">
            <v>0.82205398220057646</v>
          </cell>
        </row>
        <row r="122">
          <cell r="A122" t="str">
            <v>Tuscan Magmatic Province</v>
          </cell>
          <cell r="B122">
            <v>1</v>
          </cell>
          <cell r="C122" t="str">
            <v>A13</v>
          </cell>
          <cell r="D122" t="str">
            <v>Capraia</v>
          </cell>
          <cell r="E122" t="str">
            <v>vulcaniti</v>
          </cell>
          <cell r="F122">
            <v>52.21</v>
          </cell>
          <cell r="G122">
            <v>1.68</v>
          </cell>
          <cell r="H122">
            <v>17.12</v>
          </cell>
          <cell r="J122">
            <v>10.8965</v>
          </cell>
          <cell r="K122">
            <v>0.15</v>
          </cell>
          <cell r="L122">
            <v>3.58</v>
          </cell>
          <cell r="M122">
            <v>6.55</v>
          </cell>
          <cell r="N122">
            <v>3.15</v>
          </cell>
          <cell r="O122">
            <v>2.33</v>
          </cell>
          <cell r="P122">
            <v>0.39</v>
          </cell>
          <cell r="R122">
            <v>1.95</v>
          </cell>
          <cell r="U122">
            <v>100.00650000000002</v>
          </cell>
          <cell r="AJ122">
            <v>0.4248411604831942</v>
          </cell>
          <cell r="AK122">
            <v>5.48</v>
          </cell>
          <cell r="AL122">
            <v>0.73968253968253972</v>
          </cell>
          <cell r="AM122">
            <v>0.38259345794392519</v>
          </cell>
          <cell r="AO122">
            <v>135.4</v>
          </cell>
          <cell r="AP122">
            <v>375.1</v>
          </cell>
          <cell r="AQ122">
            <v>36</v>
          </cell>
          <cell r="AR122">
            <v>70.2</v>
          </cell>
          <cell r="AS122">
            <v>133.69999999999999</v>
          </cell>
          <cell r="AT122">
            <v>388.2</v>
          </cell>
          <cell r="AU122">
            <v>29.2</v>
          </cell>
          <cell r="AV122">
            <v>241.4</v>
          </cell>
          <cell r="AW122">
            <v>22.5</v>
          </cell>
          <cell r="AY122">
            <v>556.79999999999995</v>
          </cell>
          <cell r="AZ122">
            <v>30.3</v>
          </cell>
          <cell r="BA122">
            <v>66.2</v>
          </cell>
          <cell r="BP122">
            <v>16.899999999999999</v>
          </cell>
          <cell r="BQ122">
            <v>24.1</v>
          </cell>
          <cell r="CD122">
            <v>24.746666666666666</v>
          </cell>
          <cell r="CG122">
            <v>1.3466666666666667</v>
          </cell>
          <cell r="CI122">
            <v>3.9171597633136099</v>
          </cell>
          <cell r="CP122">
            <v>2.2671232876712328</v>
          </cell>
          <cell r="DE122">
            <v>5.5477178423236504</v>
          </cell>
        </row>
        <row r="123">
          <cell r="A123" t="str">
            <v>Tuscan Magmatic Province</v>
          </cell>
          <cell r="B123">
            <v>1</v>
          </cell>
          <cell r="C123" t="str">
            <v>A13</v>
          </cell>
          <cell r="D123" t="str">
            <v>Capraia</v>
          </cell>
          <cell r="E123" t="str">
            <v>vulcaniti</v>
          </cell>
          <cell r="F123">
            <v>51.67</v>
          </cell>
          <cell r="G123">
            <v>1.49</v>
          </cell>
          <cell r="H123">
            <v>14.96</v>
          </cell>
          <cell r="J123">
            <v>9.1942000000000004</v>
          </cell>
          <cell r="K123">
            <v>0.13</v>
          </cell>
          <cell r="L123">
            <v>9.2200000000000006</v>
          </cell>
          <cell r="M123">
            <v>6.67</v>
          </cell>
          <cell r="N123">
            <v>2.66</v>
          </cell>
          <cell r="O123">
            <v>2.48</v>
          </cell>
          <cell r="P123">
            <v>0.54</v>
          </cell>
          <cell r="R123">
            <v>1.67</v>
          </cell>
          <cell r="U123">
            <v>100.6842</v>
          </cell>
          <cell r="AJ123">
            <v>0.69273780410883035</v>
          </cell>
          <cell r="AK123">
            <v>5.1400000000000006</v>
          </cell>
          <cell r="AL123">
            <v>0.93233082706766912</v>
          </cell>
          <cell r="AM123">
            <v>0.44585561497326198</v>
          </cell>
          <cell r="AO123">
            <v>142.5</v>
          </cell>
          <cell r="AP123">
            <v>359</v>
          </cell>
          <cell r="AQ123">
            <v>37.9</v>
          </cell>
          <cell r="AR123">
            <v>91.3</v>
          </cell>
          <cell r="AS123">
            <v>163.19999999999999</v>
          </cell>
          <cell r="AT123">
            <v>369.2</v>
          </cell>
          <cell r="AU123">
            <v>23.6</v>
          </cell>
          <cell r="AV123">
            <v>239.6</v>
          </cell>
          <cell r="AW123">
            <v>21.7</v>
          </cell>
          <cell r="AY123">
            <v>497.5</v>
          </cell>
          <cell r="AZ123">
            <v>26.5</v>
          </cell>
          <cell r="BA123">
            <v>50.3</v>
          </cell>
          <cell r="BP123">
            <v>13.5</v>
          </cell>
          <cell r="BQ123">
            <v>26.7</v>
          </cell>
          <cell r="CD123">
            <v>22.926267281105993</v>
          </cell>
          <cell r="CG123">
            <v>1.2211981566820276</v>
          </cell>
          <cell r="CI123">
            <v>3.7259259259259259</v>
          </cell>
          <cell r="CP123">
            <v>2.1313559322033897</v>
          </cell>
          <cell r="DE123">
            <v>6.1123595505617976</v>
          </cell>
        </row>
        <row r="124">
          <cell r="A124" t="str">
            <v>Tuscan Magmatic Province</v>
          </cell>
          <cell r="B124">
            <v>1</v>
          </cell>
          <cell r="C124" t="str">
            <v>A13</v>
          </cell>
          <cell r="D124" t="str">
            <v>Capraia</v>
          </cell>
          <cell r="E124" t="str">
            <v>vulcaniti</v>
          </cell>
          <cell r="F124">
            <v>63.52</v>
          </cell>
          <cell r="G124">
            <v>0.67</v>
          </cell>
          <cell r="H124">
            <v>15.46</v>
          </cell>
          <cell r="J124">
            <v>4.5289999999999999</v>
          </cell>
          <cell r="K124">
            <v>0.06</v>
          </cell>
          <cell r="L124">
            <v>3.55</v>
          </cell>
          <cell r="M124">
            <v>4.45</v>
          </cell>
          <cell r="N124">
            <v>2.91</v>
          </cell>
          <cell r="O124">
            <v>3.89</v>
          </cell>
          <cell r="P124">
            <v>0.35</v>
          </cell>
          <cell r="R124">
            <v>0.81</v>
          </cell>
          <cell r="U124">
            <v>100.199</v>
          </cell>
          <cell r="AJ124">
            <v>0.63797697740600423</v>
          </cell>
          <cell r="AK124">
            <v>6.8000000000000007</v>
          </cell>
          <cell r="AL124">
            <v>1.3367697594501717</v>
          </cell>
          <cell r="AM124">
            <v>0.28783958602846055</v>
          </cell>
          <cell r="AO124">
            <v>98</v>
          </cell>
          <cell r="AP124">
            <v>95</v>
          </cell>
          <cell r="AQ124">
            <v>15</v>
          </cell>
          <cell r="AR124">
            <v>22</v>
          </cell>
          <cell r="AS124">
            <v>147</v>
          </cell>
          <cell r="AT124">
            <v>1184</v>
          </cell>
          <cell r="AU124">
            <v>19</v>
          </cell>
          <cell r="AV124">
            <v>215</v>
          </cell>
          <cell r="AW124">
            <v>11</v>
          </cell>
          <cell r="AY124">
            <v>1558</v>
          </cell>
          <cell r="AZ124">
            <v>150</v>
          </cell>
          <cell r="BA124">
            <v>265</v>
          </cell>
          <cell r="BP124">
            <v>60</v>
          </cell>
          <cell r="BQ124">
            <v>47</v>
          </cell>
          <cell r="CD124">
            <v>141.63636363636363</v>
          </cell>
          <cell r="CG124">
            <v>13.636363636363637</v>
          </cell>
          <cell r="CI124">
            <v>4.416666666666667</v>
          </cell>
          <cell r="CP124">
            <v>13.947368421052632</v>
          </cell>
          <cell r="DE124">
            <v>3.1276595744680851</v>
          </cell>
        </row>
        <row r="125">
          <cell r="A125" t="str">
            <v>Tuscan Magmatic Province</v>
          </cell>
          <cell r="B125">
            <v>1</v>
          </cell>
          <cell r="C125" t="str">
            <v>A13</v>
          </cell>
          <cell r="D125" t="str">
            <v>Capraia</v>
          </cell>
          <cell r="E125" t="str">
            <v>vulcaniti</v>
          </cell>
          <cell r="F125">
            <v>62.97</v>
          </cell>
          <cell r="G125">
            <v>0.68</v>
          </cell>
          <cell r="H125">
            <v>15.94</v>
          </cell>
          <cell r="J125">
            <v>4.6368</v>
          </cell>
          <cell r="K125">
            <v>0.06</v>
          </cell>
          <cell r="L125">
            <v>3.35</v>
          </cell>
          <cell r="M125">
            <v>4.0599999999999996</v>
          </cell>
          <cell r="N125">
            <v>3.11</v>
          </cell>
          <cell r="O125">
            <v>4.0599999999999996</v>
          </cell>
          <cell r="P125">
            <v>0.36</v>
          </cell>
          <cell r="R125">
            <v>0.86</v>
          </cell>
          <cell r="U125">
            <v>100.0868</v>
          </cell>
          <cell r="AJ125">
            <v>0.61894762472095743</v>
          </cell>
          <cell r="AK125">
            <v>7.17</v>
          </cell>
          <cell r="AL125">
            <v>1.305466237942122</v>
          </cell>
          <cell r="AM125">
            <v>0.25470514429109159</v>
          </cell>
          <cell r="AO125">
            <v>89</v>
          </cell>
          <cell r="AP125">
            <v>101</v>
          </cell>
          <cell r="AQ125">
            <v>11</v>
          </cell>
          <cell r="AR125">
            <v>23</v>
          </cell>
          <cell r="AS125">
            <v>148</v>
          </cell>
          <cell r="AT125">
            <v>1215</v>
          </cell>
          <cell r="AU125">
            <v>21</v>
          </cell>
          <cell r="AV125">
            <v>203</v>
          </cell>
          <cell r="AW125">
            <v>12</v>
          </cell>
          <cell r="AY125">
            <v>1623</v>
          </cell>
          <cell r="AZ125">
            <v>162</v>
          </cell>
          <cell r="BA125">
            <v>277</v>
          </cell>
          <cell r="BP125">
            <v>63</v>
          </cell>
          <cell r="BQ125">
            <v>47</v>
          </cell>
          <cell r="CD125">
            <v>135.25</v>
          </cell>
          <cell r="CG125">
            <v>13.5</v>
          </cell>
          <cell r="CI125">
            <v>4.3968253968253972</v>
          </cell>
          <cell r="CP125">
            <v>13.19047619047619</v>
          </cell>
          <cell r="DE125">
            <v>3.1489361702127661</v>
          </cell>
        </row>
        <row r="126">
          <cell r="A126" t="str">
            <v>Tuscan Magmatic Province</v>
          </cell>
          <cell r="B126">
            <v>1</v>
          </cell>
          <cell r="C126" t="str">
            <v>A13</v>
          </cell>
          <cell r="D126" t="str">
            <v>Capraia</v>
          </cell>
          <cell r="E126" t="str">
            <v>vulcaniti</v>
          </cell>
          <cell r="F126">
            <v>62.99</v>
          </cell>
          <cell r="G126">
            <v>0.67</v>
          </cell>
          <cell r="H126">
            <v>15.99</v>
          </cell>
          <cell r="J126">
            <v>4.5968</v>
          </cell>
          <cell r="K126">
            <v>7.0000000000000007E-2</v>
          </cell>
          <cell r="L126">
            <v>3.38</v>
          </cell>
          <cell r="M126">
            <v>4.32</v>
          </cell>
          <cell r="N126">
            <v>3.17</v>
          </cell>
          <cell r="O126">
            <v>3.75</v>
          </cell>
          <cell r="P126">
            <v>0.28999999999999998</v>
          </cell>
          <cell r="R126">
            <v>0.88</v>
          </cell>
          <cell r="U126">
            <v>100.10679999999999</v>
          </cell>
          <cell r="AJ126">
            <v>0.62308500049100957</v>
          </cell>
          <cell r="AK126">
            <v>6.92</v>
          </cell>
          <cell r="AL126">
            <v>1.1829652996845426</v>
          </cell>
          <cell r="AM126">
            <v>0.27016885553470921</v>
          </cell>
          <cell r="AO126">
            <v>88</v>
          </cell>
          <cell r="AP126">
            <v>123</v>
          </cell>
          <cell r="AQ126">
            <v>14</v>
          </cell>
          <cell r="AR126">
            <v>26</v>
          </cell>
          <cell r="AS126">
            <v>153</v>
          </cell>
          <cell r="AT126">
            <v>1042</v>
          </cell>
          <cell r="AU126">
            <v>20</v>
          </cell>
          <cell r="AV126">
            <v>223</v>
          </cell>
          <cell r="AW126">
            <v>13</v>
          </cell>
          <cell r="AY126">
            <v>1367</v>
          </cell>
          <cell r="AZ126">
            <v>128</v>
          </cell>
          <cell r="BA126">
            <v>246</v>
          </cell>
          <cell r="BP126">
            <v>59</v>
          </cell>
          <cell r="BQ126">
            <v>46</v>
          </cell>
          <cell r="CD126">
            <v>105.15384615384616</v>
          </cell>
          <cell r="CG126">
            <v>9.8461538461538467</v>
          </cell>
          <cell r="CI126">
            <v>4.1694915254237293</v>
          </cell>
          <cell r="CP126">
            <v>12.3</v>
          </cell>
          <cell r="DE126">
            <v>3.3260869565217392</v>
          </cell>
        </row>
        <row r="127">
          <cell r="A127" t="str">
            <v>Tuscan Magmatic Province</v>
          </cell>
          <cell r="B127">
            <v>1</v>
          </cell>
          <cell r="C127" t="str">
            <v>A13</v>
          </cell>
          <cell r="D127" t="str">
            <v>Capraia</v>
          </cell>
          <cell r="E127" t="str">
            <v>vulcaniti</v>
          </cell>
          <cell r="F127">
            <v>63.77</v>
          </cell>
          <cell r="G127">
            <v>0.66</v>
          </cell>
          <cell r="H127">
            <v>15.49</v>
          </cell>
          <cell r="J127">
            <v>4.4584000000000001</v>
          </cell>
          <cell r="K127">
            <v>0.08</v>
          </cell>
          <cell r="L127">
            <v>2.92</v>
          </cell>
          <cell r="M127">
            <v>4.4800000000000004</v>
          </cell>
          <cell r="N127">
            <v>3.13</v>
          </cell>
          <cell r="O127">
            <v>3.83</v>
          </cell>
          <cell r="P127">
            <v>0.32</v>
          </cell>
          <cell r="R127">
            <v>1.02</v>
          </cell>
          <cell r="U127">
            <v>100.15839999999999</v>
          </cell>
          <cell r="AJ127">
            <v>0.59554623765598258</v>
          </cell>
          <cell r="AK127">
            <v>6.96</v>
          </cell>
          <cell r="AL127">
            <v>1.2236421725239617</v>
          </cell>
          <cell r="AM127">
            <v>0.28921885087153004</v>
          </cell>
          <cell r="AO127">
            <v>88</v>
          </cell>
          <cell r="AP127">
            <v>95</v>
          </cell>
          <cell r="AQ127">
            <v>13</v>
          </cell>
          <cell r="AR127">
            <v>23</v>
          </cell>
          <cell r="AS127">
            <v>163</v>
          </cell>
          <cell r="AT127">
            <v>1027</v>
          </cell>
          <cell r="AU127">
            <v>21</v>
          </cell>
          <cell r="AV127">
            <v>222</v>
          </cell>
          <cell r="AW127">
            <v>12</v>
          </cell>
          <cell r="AY127">
            <v>1395</v>
          </cell>
          <cell r="AZ127">
            <v>138</v>
          </cell>
          <cell r="BA127">
            <v>251</v>
          </cell>
          <cell r="BP127">
            <v>56</v>
          </cell>
          <cell r="BQ127">
            <v>46</v>
          </cell>
          <cell r="CD127">
            <v>116.25</v>
          </cell>
          <cell r="CG127">
            <v>11.5</v>
          </cell>
          <cell r="CI127">
            <v>4.4821428571428568</v>
          </cell>
          <cell r="CP127">
            <v>11.952380952380953</v>
          </cell>
          <cell r="DE127">
            <v>3.5434782608695654</v>
          </cell>
        </row>
        <row r="128">
          <cell r="A128" t="str">
            <v>Tuscan Magmatic Province</v>
          </cell>
          <cell r="B128">
            <v>1</v>
          </cell>
          <cell r="C128" t="str">
            <v>A13</v>
          </cell>
          <cell r="D128" t="str">
            <v>Capraia</v>
          </cell>
          <cell r="E128" t="str">
            <v>vulcaniti</v>
          </cell>
          <cell r="F128">
            <v>64.569999999999993</v>
          </cell>
          <cell r="G128">
            <v>0.64</v>
          </cell>
          <cell r="H128">
            <v>15.7</v>
          </cell>
          <cell r="J128">
            <v>4.3583999999999996</v>
          </cell>
          <cell r="K128">
            <v>0.06</v>
          </cell>
          <cell r="L128">
            <v>2.4500000000000002</v>
          </cell>
          <cell r="M128">
            <v>4.24</v>
          </cell>
          <cell r="N128">
            <v>3.38</v>
          </cell>
          <cell r="O128">
            <v>3.75</v>
          </cell>
          <cell r="P128">
            <v>0.28000000000000003</v>
          </cell>
          <cell r="R128">
            <v>0.72</v>
          </cell>
          <cell r="U128">
            <v>100.1484</v>
          </cell>
          <cell r="AJ128">
            <v>0.55826681299833347</v>
          </cell>
          <cell r="AK128">
            <v>7.13</v>
          </cell>
          <cell r="AL128">
            <v>1.1094674556213018</v>
          </cell>
          <cell r="AM128">
            <v>0.27006369426751597</v>
          </cell>
          <cell r="AO128">
            <v>77</v>
          </cell>
          <cell r="AP128">
            <v>81</v>
          </cell>
          <cell r="AQ128">
            <v>9</v>
          </cell>
          <cell r="AR128">
            <v>18</v>
          </cell>
          <cell r="AS128">
            <v>166</v>
          </cell>
          <cell r="AT128">
            <v>823</v>
          </cell>
          <cell r="AU128">
            <v>20</v>
          </cell>
          <cell r="AV128">
            <v>216</v>
          </cell>
          <cell r="AW128">
            <v>12</v>
          </cell>
          <cell r="AY128">
            <v>1145</v>
          </cell>
          <cell r="AZ128">
            <v>95</v>
          </cell>
          <cell r="BA128">
            <v>163</v>
          </cell>
          <cell r="BP128">
            <v>53</v>
          </cell>
          <cell r="BQ128">
            <v>36</v>
          </cell>
          <cell r="CD128">
            <v>95.416666666666671</v>
          </cell>
          <cell r="CG128">
            <v>7.916666666666667</v>
          </cell>
          <cell r="CI128">
            <v>3.0754716981132075</v>
          </cell>
          <cell r="CP128">
            <v>8.15</v>
          </cell>
          <cell r="DE128">
            <v>4.6111111111111107</v>
          </cell>
        </row>
        <row r="129">
          <cell r="A129" t="str">
            <v>Tuscan Magmatic Province</v>
          </cell>
          <cell r="B129">
            <v>1</v>
          </cell>
          <cell r="C129" t="str">
            <v>A13</v>
          </cell>
          <cell r="D129" t="str">
            <v>Capraia</v>
          </cell>
          <cell r="E129" t="str">
            <v>vulcaniti</v>
          </cell>
          <cell r="F129">
            <v>62.2</v>
          </cell>
          <cell r="G129">
            <v>0.67</v>
          </cell>
          <cell r="H129">
            <v>16</v>
          </cell>
          <cell r="J129">
            <v>4.62</v>
          </cell>
          <cell r="K129">
            <v>0.09</v>
          </cell>
          <cell r="L129">
            <v>3.06</v>
          </cell>
          <cell r="M129">
            <v>4.92</v>
          </cell>
          <cell r="N129">
            <v>3.27</v>
          </cell>
          <cell r="O129">
            <v>3.95</v>
          </cell>
          <cell r="P129">
            <v>0.28999999999999998</v>
          </cell>
          <cell r="R129">
            <v>1.1000000000000001</v>
          </cell>
          <cell r="U129">
            <v>100.17000000000002</v>
          </cell>
          <cell r="AJ129">
            <v>0.59824746164054499</v>
          </cell>
          <cell r="AK129">
            <v>7.2200000000000006</v>
          </cell>
          <cell r="AL129">
            <v>1.2079510703363914</v>
          </cell>
          <cell r="AM129">
            <v>0.3075</v>
          </cell>
          <cell r="AN129">
            <v>13.2</v>
          </cell>
          <cell r="AO129">
            <v>88</v>
          </cell>
          <cell r="AP129">
            <v>100</v>
          </cell>
          <cell r="AQ129">
            <v>8</v>
          </cell>
          <cell r="AR129">
            <v>25</v>
          </cell>
          <cell r="AS129">
            <v>164</v>
          </cell>
          <cell r="AT129">
            <v>1110</v>
          </cell>
          <cell r="AU129">
            <v>31</v>
          </cell>
          <cell r="AV129">
            <v>206</v>
          </cell>
          <cell r="AW129">
            <v>8</v>
          </cell>
          <cell r="AX129">
            <v>12</v>
          </cell>
          <cell r="AY129" t="str">
            <v>1220AA</v>
          </cell>
          <cell r="AZ129" t="str">
            <v>127AA</v>
          </cell>
          <cell r="BA129" t="str">
            <v>224AA</v>
          </cell>
          <cell r="BC129">
            <v>103</v>
          </cell>
          <cell r="BD129">
            <v>13.9</v>
          </cell>
          <cell r="BE129">
            <v>2.62</v>
          </cell>
          <cell r="BF129">
            <v>8.1</v>
          </cell>
          <cell r="BG129">
            <v>1.1000000000000001</v>
          </cell>
          <cell r="BL129">
            <v>2.2999999999999998</v>
          </cell>
          <cell r="BM129">
            <v>0.35</v>
          </cell>
          <cell r="BN129">
            <v>5.3</v>
          </cell>
          <cell r="BO129">
            <v>1</v>
          </cell>
          <cell r="BP129">
            <v>53</v>
          </cell>
          <cell r="BQ129">
            <v>44</v>
          </cell>
          <cell r="CZ129">
            <v>44</v>
          </cell>
          <cell r="DA129">
            <v>0.43478260869565222</v>
          </cell>
          <cell r="DB129">
            <v>19.130434782608699</v>
          </cell>
          <cell r="DE129">
            <v>3.7272727272727271</v>
          </cell>
          <cell r="DJ129">
            <v>10.776699029126213</v>
          </cell>
          <cell r="DN129">
            <v>0.74987150319243179</v>
          </cell>
        </row>
        <row r="130">
          <cell r="A130" t="str">
            <v>Tuscan Magmatic Province</v>
          </cell>
          <cell r="B130">
            <v>1</v>
          </cell>
          <cell r="C130" t="str">
            <v>A8</v>
          </cell>
          <cell r="D130" t="str">
            <v>Campigliese</v>
          </cell>
          <cell r="F130">
            <v>58.4</v>
          </cell>
          <cell r="G130">
            <v>0.7</v>
          </cell>
          <cell r="M130">
            <v>3.12</v>
          </cell>
          <cell r="O130">
            <v>6.64</v>
          </cell>
          <cell r="AS130">
            <v>267</v>
          </cell>
          <cell r="AT130">
            <v>452</v>
          </cell>
          <cell r="BC130">
            <v>27</v>
          </cell>
          <cell r="BD130">
            <v>5.9</v>
          </cell>
          <cell r="CV130">
            <v>45.254237288135592</v>
          </cell>
          <cell r="DJ130">
            <v>16.74074074074074</v>
          </cell>
        </row>
        <row r="131">
          <cell r="A131" t="str">
            <v>Tuscan Magmatic Province</v>
          </cell>
          <cell r="B131">
            <v>1</v>
          </cell>
          <cell r="C131" t="str">
            <v>A12</v>
          </cell>
          <cell r="D131" t="str">
            <v>Campigl.</v>
          </cell>
          <cell r="E131" t="str">
            <v>subvulc</v>
          </cell>
          <cell r="F131">
            <v>57.89</v>
          </cell>
          <cell r="G131">
            <v>0.61</v>
          </cell>
          <cell r="H131">
            <v>13.69</v>
          </cell>
          <cell r="J131">
            <v>5.7861000000000002</v>
          </cell>
          <cell r="K131">
            <v>0.11</v>
          </cell>
          <cell r="L131">
            <v>6.2</v>
          </cell>
          <cell r="M131">
            <v>3.99</v>
          </cell>
          <cell r="N131">
            <v>0.48</v>
          </cell>
          <cell r="O131">
            <v>5.98</v>
          </cell>
          <cell r="P131">
            <v>0.35</v>
          </cell>
          <cell r="R131">
            <v>5.83</v>
          </cell>
          <cell r="U131">
            <v>100.9161</v>
          </cell>
          <cell r="AJ131">
            <v>0.70666444710270959</v>
          </cell>
          <cell r="AK131">
            <v>6.4600000000000009</v>
          </cell>
          <cell r="AL131">
            <v>12.458333333333334</v>
          </cell>
          <cell r="AM131">
            <v>0.29145361577794016</v>
          </cell>
          <cell r="AR131">
            <v>114</v>
          </cell>
          <cell r="AS131">
            <v>200</v>
          </cell>
          <cell r="AT131">
            <v>313</v>
          </cell>
          <cell r="AU131">
            <v>25</v>
          </cell>
          <cell r="AV131">
            <v>157</v>
          </cell>
          <cell r="AW131">
            <v>17</v>
          </cell>
          <cell r="AY131">
            <v>0</v>
          </cell>
          <cell r="AZ131">
            <v>0</v>
          </cell>
          <cell r="BA131">
            <v>0</v>
          </cell>
          <cell r="CP131">
            <v>0</v>
          </cell>
        </row>
        <row r="132">
          <cell r="A132" t="str">
            <v>Tuscan Magmatic Province</v>
          </cell>
          <cell r="B132">
            <v>1</v>
          </cell>
          <cell r="C132" t="str">
            <v>A12</v>
          </cell>
          <cell r="D132" t="str">
            <v>Campigl.</v>
          </cell>
          <cell r="E132" t="str">
            <v>subvulc</v>
          </cell>
          <cell r="F132">
            <v>58.39</v>
          </cell>
          <cell r="G132">
            <v>0.7</v>
          </cell>
          <cell r="H132">
            <v>13.84</v>
          </cell>
          <cell r="J132">
            <v>7.7396000000000011</v>
          </cell>
          <cell r="K132">
            <v>0.53</v>
          </cell>
          <cell r="L132">
            <v>5.84</v>
          </cell>
          <cell r="M132">
            <v>3.12</v>
          </cell>
          <cell r="N132">
            <v>0.64</v>
          </cell>
          <cell r="O132">
            <v>6.64</v>
          </cell>
          <cell r="P132">
            <v>0.23</v>
          </cell>
          <cell r="R132">
            <v>2.8</v>
          </cell>
          <cell r="U132">
            <v>100.46960000000001</v>
          </cell>
          <cell r="AJ132">
            <v>0.62913989866538766</v>
          </cell>
          <cell r="AK132">
            <v>7.2799999999999994</v>
          </cell>
          <cell r="AL132">
            <v>10.375</v>
          </cell>
          <cell r="AM132">
            <v>0.22543352601156069</v>
          </cell>
          <cell r="AN132">
            <v>17</v>
          </cell>
          <cell r="AP132">
            <v>523</v>
          </cell>
          <cell r="AQ132">
            <v>26</v>
          </cell>
          <cell r="AR132">
            <v>145</v>
          </cell>
          <cell r="AS132">
            <v>267</v>
          </cell>
          <cell r="AT132">
            <v>452</v>
          </cell>
          <cell r="AU132">
            <v>28</v>
          </cell>
          <cell r="AV132">
            <v>165</v>
          </cell>
          <cell r="AW132">
            <v>15</v>
          </cell>
          <cell r="AY132">
            <v>1217</v>
          </cell>
          <cell r="AZ132">
            <v>33</v>
          </cell>
          <cell r="BA132">
            <v>61</v>
          </cell>
          <cell r="BC132">
            <v>27</v>
          </cell>
          <cell r="BD132">
            <v>5.9</v>
          </cell>
          <cell r="BE132">
            <v>1</v>
          </cell>
          <cell r="BF132">
            <v>0</v>
          </cell>
          <cell r="BG132">
            <v>0.6</v>
          </cell>
          <cell r="BL132">
            <v>2.1</v>
          </cell>
          <cell r="BM132">
            <v>0.27</v>
          </cell>
          <cell r="BN132">
            <v>3.9</v>
          </cell>
          <cell r="BO132">
            <v>0.79</v>
          </cell>
          <cell r="BQ132">
            <v>14</v>
          </cell>
          <cell r="CD132">
            <v>81.13333333333334</v>
          </cell>
          <cell r="CG132">
            <v>2.2000000000000002</v>
          </cell>
          <cell r="CP132">
            <v>2.1785714285714284</v>
          </cell>
          <cell r="CZ132">
            <v>17.721518987341771</v>
          </cell>
          <cell r="DA132">
            <v>0.37619047619047619</v>
          </cell>
          <cell r="DB132">
            <v>6.6666666666666661</v>
          </cell>
          <cell r="DE132">
            <v>19.071428571428573</v>
          </cell>
          <cell r="DI132">
            <v>122.22222222222221</v>
          </cell>
          <cell r="DJ132">
            <v>16.74074074074074</v>
          </cell>
        </row>
        <row r="133">
          <cell r="A133" t="str">
            <v>Tuscan Magmatic Province</v>
          </cell>
          <cell r="B133">
            <v>1</v>
          </cell>
          <cell r="C133" t="str">
            <v>A12</v>
          </cell>
          <cell r="D133" t="str">
            <v>Campigl.</v>
          </cell>
          <cell r="E133" t="str">
            <v>subvulc</v>
          </cell>
          <cell r="F133">
            <v>60.03</v>
          </cell>
          <cell r="G133">
            <v>0.72</v>
          </cell>
          <cell r="H133">
            <v>14.58</v>
          </cell>
          <cell r="J133">
            <v>7.0449000000000002</v>
          </cell>
          <cell r="K133">
            <v>0.31</v>
          </cell>
          <cell r="L133">
            <v>6.32</v>
          </cell>
          <cell r="M133">
            <v>3.53</v>
          </cell>
          <cell r="N133">
            <v>0.6</v>
          </cell>
          <cell r="O133">
            <v>5.75</v>
          </cell>
          <cell r="P133">
            <v>0.16</v>
          </cell>
          <cell r="R133">
            <v>1.36</v>
          </cell>
          <cell r="U133">
            <v>100.40489999999998</v>
          </cell>
          <cell r="AJ133">
            <v>0.66853426421662854</v>
          </cell>
          <cell r="AK133">
            <v>6.35</v>
          </cell>
          <cell r="AL133">
            <v>9.5833333333333339</v>
          </cell>
          <cell r="AM133">
            <v>0.24211248285322359</v>
          </cell>
          <cell r="AR133">
            <v>119</v>
          </cell>
          <cell r="AS133">
            <v>245</v>
          </cell>
          <cell r="AT133">
            <v>513</v>
          </cell>
          <cell r="AU133">
            <v>26</v>
          </cell>
          <cell r="AV133">
            <v>178</v>
          </cell>
          <cell r="AW133">
            <v>14</v>
          </cell>
          <cell r="CD133">
            <v>0</v>
          </cell>
          <cell r="CG133">
            <v>0</v>
          </cell>
          <cell r="CP133">
            <v>0</v>
          </cell>
        </row>
        <row r="134">
          <cell r="A134" t="str">
            <v>Tuscan Magmatic Province</v>
          </cell>
          <cell r="B134">
            <v>1</v>
          </cell>
          <cell r="C134" t="str">
            <v>A12</v>
          </cell>
          <cell r="D134" t="str">
            <v>Campigl.</v>
          </cell>
          <cell r="E134" t="str">
            <v>subvulc</v>
          </cell>
          <cell r="F134">
            <v>61.33</v>
          </cell>
          <cell r="G134">
            <v>0.6</v>
          </cell>
          <cell r="H134">
            <v>14.39</v>
          </cell>
          <cell r="J134">
            <v>5.3327000000000009</v>
          </cell>
          <cell r="K134">
            <v>0.12</v>
          </cell>
          <cell r="L134">
            <v>4.72</v>
          </cell>
          <cell r="M134">
            <v>2.63</v>
          </cell>
          <cell r="N134">
            <v>1.23</v>
          </cell>
          <cell r="O134">
            <v>5.93</v>
          </cell>
          <cell r="P134">
            <v>0.15</v>
          </cell>
          <cell r="R134">
            <v>3.96</v>
          </cell>
          <cell r="U134">
            <v>100.3927</v>
          </cell>
          <cell r="AJ134">
            <v>0.66554392278402774</v>
          </cell>
          <cell r="AK134">
            <v>7.16</v>
          </cell>
          <cell r="AL134">
            <v>4.821138211382114</v>
          </cell>
          <cell r="AM134">
            <v>0.18276580958999303</v>
          </cell>
          <cell r="AR134">
            <v>69</v>
          </cell>
          <cell r="AS134">
            <v>242</v>
          </cell>
          <cell r="AT134">
            <v>495</v>
          </cell>
          <cell r="AU134">
            <v>25</v>
          </cell>
          <cell r="AV134">
            <v>169</v>
          </cell>
          <cell r="AW134">
            <v>12</v>
          </cell>
          <cell r="CD134">
            <v>0</v>
          </cell>
          <cell r="CG134">
            <v>0</v>
          </cell>
          <cell r="CP134">
            <v>0</v>
          </cell>
        </row>
        <row r="135">
          <cell r="A135" t="str">
            <v>Tuscan Magmatic Province</v>
          </cell>
          <cell r="B135">
            <v>1</v>
          </cell>
          <cell r="C135" t="str">
            <v>A12</v>
          </cell>
          <cell r="D135" t="str">
            <v>Campigl.</v>
          </cell>
          <cell r="E135" t="str">
            <v>subvulc</v>
          </cell>
          <cell r="F135">
            <v>62.7</v>
          </cell>
          <cell r="G135">
            <v>0.62</v>
          </cell>
          <cell r="H135">
            <v>13.53</v>
          </cell>
          <cell r="J135">
            <v>5.9889999999999999</v>
          </cell>
          <cell r="K135">
            <v>0.21</v>
          </cell>
          <cell r="L135">
            <v>5.29</v>
          </cell>
          <cell r="M135">
            <v>0.49</v>
          </cell>
          <cell r="N135">
            <v>0.13</v>
          </cell>
          <cell r="O135">
            <v>7.39</v>
          </cell>
          <cell r="P135">
            <v>0.14000000000000001</v>
          </cell>
          <cell r="R135">
            <v>3.72</v>
          </cell>
          <cell r="U135">
            <v>100.20899999999999</v>
          </cell>
          <cell r="AJ135">
            <v>0.66508581501239417</v>
          </cell>
          <cell r="AK135">
            <v>7.52</v>
          </cell>
          <cell r="AL135">
            <v>56.84615384615384</v>
          </cell>
          <cell r="AM135">
            <v>3.6215816703621583E-2</v>
          </cell>
          <cell r="AN135">
            <v>14.4</v>
          </cell>
          <cell r="AP135">
            <v>461</v>
          </cell>
          <cell r="AQ135">
            <v>18</v>
          </cell>
          <cell r="AR135">
            <v>135</v>
          </cell>
          <cell r="AS135">
            <v>189</v>
          </cell>
          <cell r="AT135">
            <v>339</v>
          </cell>
          <cell r="AU135">
            <v>38</v>
          </cell>
          <cell r="AV135">
            <v>171</v>
          </cell>
          <cell r="AW135">
            <v>16</v>
          </cell>
          <cell r="AY135">
            <v>964</v>
          </cell>
          <cell r="AZ135">
            <v>30</v>
          </cell>
          <cell r="BA135">
            <v>53</v>
          </cell>
          <cell r="BC135">
            <v>53</v>
          </cell>
          <cell r="BD135">
            <v>5.3</v>
          </cell>
          <cell r="BE135">
            <v>0.88</v>
          </cell>
          <cell r="BF135">
            <v>0</v>
          </cell>
          <cell r="BG135">
            <v>0.4</v>
          </cell>
          <cell r="BL135">
            <v>1.9</v>
          </cell>
          <cell r="BM135">
            <v>0.21</v>
          </cell>
          <cell r="BN135">
            <v>4</v>
          </cell>
          <cell r="BO135">
            <v>0.79</v>
          </cell>
          <cell r="BQ135">
            <v>14</v>
          </cell>
          <cell r="CD135">
            <v>60.25</v>
          </cell>
          <cell r="CG135">
            <v>1.875</v>
          </cell>
          <cell r="CP135">
            <v>1.3947368421052631</v>
          </cell>
          <cell r="CZ135">
            <v>17.721518987341771</v>
          </cell>
          <cell r="DA135">
            <v>0.41578947368421054</v>
          </cell>
          <cell r="DB135">
            <v>7.3684210526315796</v>
          </cell>
          <cell r="DE135">
            <v>13.5</v>
          </cell>
          <cell r="DI135">
            <v>142.85714285714286</v>
          </cell>
          <cell r="DJ135">
            <v>6.3962264150943398</v>
          </cell>
        </row>
        <row r="136">
          <cell r="A136" t="str">
            <v>Tuscan Magmatic Province</v>
          </cell>
          <cell r="B136">
            <v>1</v>
          </cell>
          <cell r="C136" t="str">
            <v>A14</v>
          </cell>
          <cell r="D136" t="str">
            <v>Campiglia</v>
          </cell>
          <cell r="E136" t="str">
            <v>porfido</v>
          </cell>
          <cell r="F136">
            <v>69.53</v>
          </cell>
          <cell r="G136">
            <v>0.41</v>
          </cell>
          <cell r="H136">
            <v>14.82</v>
          </cell>
          <cell r="J136">
            <v>1.17</v>
          </cell>
          <cell r="K136">
            <v>0.06</v>
          </cell>
          <cell r="L136">
            <v>1.21</v>
          </cell>
          <cell r="M136">
            <v>1.81</v>
          </cell>
          <cell r="N136">
            <v>3.15</v>
          </cell>
          <cell r="O136">
            <v>3.69</v>
          </cell>
          <cell r="P136">
            <v>0.38</v>
          </cell>
          <cell r="R136">
            <v>3.35</v>
          </cell>
          <cell r="U136">
            <v>99.579999999999984</v>
          </cell>
          <cell r="AJ136">
            <v>0.69925748316898129</v>
          </cell>
          <cell r="AK136">
            <v>6.84</v>
          </cell>
          <cell r="AL136">
            <v>1.1714285714285715</v>
          </cell>
          <cell r="AM136">
            <v>0.12213225371120108</v>
          </cell>
        </row>
        <row r="137">
          <cell r="A137" t="str">
            <v>Tuscan Magmatic Province</v>
          </cell>
          <cell r="B137">
            <v>1</v>
          </cell>
          <cell r="C137" t="str">
            <v>A14</v>
          </cell>
          <cell r="D137" t="str">
            <v>Campiglia</v>
          </cell>
          <cell r="E137" t="str">
            <v>porfido</v>
          </cell>
          <cell r="F137">
            <v>70.2</v>
          </cell>
          <cell r="G137">
            <v>0.5</v>
          </cell>
          <cell r="H137">
            <v>14.65</v>
          </cell>
          <cell r="J137">
            <v>1.3631</v>
          </cell>
          <cell r="K137">
            <v>7.0000000000000007E-2</v>
          </cell>
          <cell r="L137">
            <v>1.1599999999999999</v>
          </cell>
          <cell r="M137">
            <v>0.56000000000000005</v>
          </cell>
          <cell r="N137">
            <v>1.58</v>
          </cell>
          <cell r="O137">
            <v>6.67</v>
          </cell>
          <cell r="P137">
            <v>0.27</v>
          </cell>
          <cell r="R137">
            <v>2.48</v>
          </cell>
          <cell r="U137">
            <v>99.503100000000003</v>
          </cell>
          <cell r="AJ137">
            <v>0.65674144573301685</v>
          </cell>
          <cell r="AK137">
            <v>8.25</v>
          </cell>
          <cell r="AL137">
            <v>4.2215189873417716</v>
          </cell>
          <cell r="AM137">
            <v>3.822525597269625E-2</v>
          </cell>
        </row>
        <row r="138">
          <cell r="A138" t="str">
            <v>Tuscan Magmatic Province</v>
          </cell>
          <cell r="B138">
            <v>1</v>
          </cell>
          <cell r="C138" t="str">
            <v>A14</v>
          </cell>
          <cell r="D138" t="str">
            <v>Campiglia</v>
          </cell>
          <cell r="E138" t="str">
            <v>porfido</v>
          </cell>
          <cell r="F138">
            <v>69.650000000000006</v>
          </cell>
          <cell r="G138">
            <v>0.5</v>
          </cell>
          <cell r="H138">
            <v>15.04</v>
          </cell>
          <cell r="J138">
            <v>1.9985999999999999</v>
          </cell>
          <cell r="K138">
            <v>7.0000000000000007E-2</v>
          </cell>
          <cell r="L138">
            <v>0.76</v>
          </cell>
          <cell r="M138">
            <v>0.7</v>
          </cell>
          <cell r="N138">
            <v>1.71</v>
          </cell>
          <cell r="O138">
            <v>5.84</v>
          </cell>
          <cell r="P138">
            <v>0.31</v>
          </cell>
          <cell r="R138">
            <v>2.93</v>
          </cell>
          <cell r="U138">
            <v>99.508600000000001</v>
          </cell>
          <cell r="AJ138">
            <v>0.46089606214761569</v>
          </cell>
          <cell r="AK138">
            <v>7.55</v>
          </cell>
          <cell r="AL138">
            <v>3.4152046783625729</v>
          </cell>
          <cell r="AM138">
            <v>4.6542553191489359E-2</v>
          </cell>
        </row>
        <row r="139">
          <cell r="A139" t="str">
            <v>Tuscan Magmatic Province</v>
          </cell>
          <cell r="B139">
            <v>1</v>
          </cell>
          <cell r="C139" t="str">
            <v>A14</v>
          </cell>
          <cell r="D139" t="str">
            <v>Campiglia</v>
          </cell>
          <cell r="E139" t="str">
            <v>porfido</v>
          </cell>
          <cell r="F139">
            <v>68.650000000000006</v>
          </cell>
          <cell r="G139">
            <v>0</v>
          </cell>
          <cell r="H139">
            <v>14.97</v>
          </cell>
          <cell r="J139">
            <v>2.1466000000000003</v>
          </cell>
          <cell r="K139">
            <v>0</v>
          </cell>
          <cell r="L139">
            <v>1.06</v>
          </cell>
          <cell r="M139">
            <v>2.0299999999999998</v>
          </cell>
          <cell r="N139">
            <v>2.02</v>
          </cell>
          <cell r="O139">
            <v>5.33</v>
          </cell>
          <cell r="P139">
            <v>0.37</v>
          </cell>
          <cell r="R139">
            <v>3.2</v>
          </cell>
          <cell r="U139">
            <v>99.776600000000016</v>
          </cell>
          <cell r="AJ139">
            <v>0.52610914584614665</v>
          </cell>
          <cell r="AK139">
            <v>7.35</v>
          </cell>
          <cell r="AL139">
            <v>2.6386138613861387</v>
          </cell>
          <cell r="AM139">
            <v>0.13560454241816966</v>
          </cell>
        </row>
        <row r="140">
          <cell r="A140" t="str">
            <v>Tuscan Magmatic Province</v>
          </cell>
          <cell r="B140">
            <v>1</v>
          </cell>
          <cell r="C140" t="str">
            <v>A14</v>
          </cell>
          <cell r="D140" t="str">
            <v>Campiglia</v>
          </cell>
          <cell r="E140" t="str">
            <v>porfido</v>
          </cell>
          <cell r="F140">
            <v>68.95</v>
          </cell>
          <cell r="G140">
            <v>0</v>
          </cell>
          <cell r="H140">
            <v>14.91</v>
          </cell>
          <cell r="J140">
            <v>2.09</v>
          </cell>
          <cell r="K140">
            <v>0</v>
          </cell>
          <cell r="L140">
            <v>1.06</v>
          </cell>
          <cell r="M140">
            <v>2.38</v>
          </cell>
          <cell r="N140">
            <v>1.91</v>
          </cell>
          <cell r="O140">
            <v>5.19</v>
          </cell>
          <cell r="P140">
            <v>0.23</v>
          </cell>
          <cell r="R140">
            <v>3.25</v>
          </cell>
          <cell r="U140">
            <v>99.97</v>
          </cell>
          <cell r="AJ140">
            <v>0.5327661721799597</v>
          </cell>
          <cell r="AK140">
            <v>7.1000000000000005</v>
          </cell>
          <cell r="AL140">
            <v>2.7172774869109952</v>
          </cell>
          <cell r="AM140">
            <v>0.15962441314553991</v>
          </cell>
        </row>
        <row r="141">
          <cell r="A141" t="str">
            <v>Tuscan Magmatic Province</v>
          </cell>
          <cell r="B141">
            <v>1</v>
          </cell>
          <cell r="C141" t="str">
            <v>A14</v>
          </cell>
          <cell r="D141" t="str">
            <v>Campiglia</v>
          </cell>
          <cell r="E141" t="str">
            <v>porfido</v>
          </cell>
          <cell r="F141">
            <v>69.7</v>
          </cell>
          <cell r="G141">
            <v>0.4</v>
          </cell>
          <cell r="H141">
            <v>14.78</v>
          </cell>
          <cell r="J141">
            <v>1.48</v>
          </cell>
          <cell r="K141">
            <v>0</v>
          </cell>
          <cell r="L141">
            <v>0.61</v>
          </cell>
          <cell r="M141">
            <v>0.56000000000000005</v>
          </cell>
          <cell r="N141">
            <v>0.4</v>
          </cell>
          <cell r="O141">
            <v>8.43</v>
          </cell>
          <cell r="P141">
            <v>0.54</v>
          </cell>
          <cell r="R141">
            <v>2.5499999999999998</v>
          </cell>
          <cell r="U141">
            <v>99.450000000000017</v>
          </cell>
          <cell r="AJ141">
            <v>0.48096159403835836</v>
          </cell>
          <cell r="AK141">
            <v>8.83</v>
          </cell>
          <cell r="AL141">
            <v>21.074999999999999</v>
          </cell>
          <cell r="AM141">
            <v>3.7889039242219223E-2</v>
          </cell>
        </row>
        <row r="142">
          <cell r="A142" t="str">
            <v>Tuscan Magmatic Province</v>
          </cell>
          <cell r="B142">
            <v>1</v>
          </cell>
          <cell r="C142" t="str">
            <v>A14</v>
          </cell>
          <cell r="D142" t="str">
            <v>Campiglia</v>
          </cell>
          <cell r="E142" t="str">
            <v>porfido</v>
          </cell>
          <cell r="F142">
            <v>67.7</v>
          </cell>
          <cell r="G142">
            <v>0.43</v>
          </cell>
          <cell r="H142">
            <v>15.39</v>
          </cell>
          <cell r="J142">
            <v>1.56</v>
          </cell>
          <cell r="K142">
            <v>0</v>
          </cell>
          <cell r="L142">
            <v>0.86</v>
          </cell>
          <cell r="M142">
            <v>0.42</v>
          </cell>
          <cell r="N142">
            <v>0.43</v>
          </cell>
          <cell r="O142">
            <v>10.15</v>
          </cell>
          <cell r="P142">
            <v>0.37</v>
          </cell>
          <cell r="R142">
            <v>2.06</v>
          </cell>
          <cell r="U142">
            <v>99.370000000000033</v>
          </cell>
          <cell r="AJ142">
            <v>0.55345474548432883</v>
          </cell>
          <cell r="AK142">
            <v>10.58</v>
          </cell>
          <cell r="AL142">
            <v>23.604651162790699</v>
          </cell>
          <cell r="AM142">
            <v>2.7290448343079921E-2</v>
          </cell>
        </row>
        <row r="143">
          <cell r="A143" t="str">
            <v>Tuscan Magmatic Province</v>
          </cell>
          <cell r="B143">
            <v>1</v>
          </cell>
          <cell r="C143" t="str">
            <v>A14</v>
          </cell>
          <cell r="D143" t="str">
            <v>Campiglia</v>
          </cell>
          <cell r="E143" t="str">
            <v>porfido</v>
          </cell>
          <cell r="F143">
            <v>70.3</v>
          </cell>
          <cell r="G143">
            <v>0.35</v>
          </cell>
          <cell r="H143">
            <v>14.91</v>
          </cell>
          <cell r="J143">
            <v>2.0723000000000003</v>
          </cell>
          <cell r="K143">
            <v>0</v>
          </cell>
          <cell r="L143">
            <v>0.4</v>
          </cell>
          <cell r="M143">
            <v>0.56000000000000005</v>
          </cell>
          <cell r="N143">
            <v>0.32</v>
          </cell>
          <cell r="O143">
            <v>9.19</v>
          </cell>
          <cell r="P143">
            <v>0.21</v>
          </cell>
          <cell r="R143">
            <v>2.1</v>
          </cell>
          <cell r="U143">
            <v>100.41229999999997</v>
          </cell>
          <cell r="AJ143">
            <v>0.30263069556732941</v>
          </cell>
          <cell r="AK143">
            <v>9.51</v>
          </cell>
          <cell r="AL143">
            <v>28.718749999999996</v>
          </cell>
          <cell r="AM143">
            <v>3.7558685446009391E-2</v>
          </cell>
        </row>
        <row r="144">
          <cell r="A144" t="str">
            <v>Tuscan Magmatic Province</v>
          </cell>
          <cell r="B144">
            <v>1</v>
          </cell>
          <cell r="C144" t="str">
            <v>A14</v>
          </cell>
          <cell r="D144" t="str">
            <v>Campiglia</v>
          </cell>
          <cell r="E144" t="str">
            <v>porfido</v>
          </cell>
          <cell r="F144">
            <v>70.3</v>
          </cell>
          <cell r="G144">
            <v>0.4</v>
          </cell>
          <cell r="H144">
            <v>14.87</v>
          </cell>
          <cell r="J144">
            <v>1.1200000000000001</v>
          </cell>
          <cell r="K144">
            <v>0</v>
          </cell>
          <cell r="L144">
            <v>0.32</v>
          </cell>
          <cell r="M144">
            <v>0.45</v>
          </cell>
          <cell r="N144">
            <v>0.3</v>
          </cell>
          <cell r="O144">
            <v>10.48</v>
          </cell>
          <cell r="P144">
            <v>0.23</v>
          </cell>
          <cell r="R144">
            <v>1.75</v>
          </cell>
          <cell r="U144">
            <v>100.22000000000001</v>
          </cell>
          <cell r="AJ144">
            <v>0.391118039417991</v>
          </cell>
          <cell r="AK144">
            <v>10.780000000000001</v>
          </cell>
          <cell r="AL144">
            <v>34.933333333333337</v>
          </cell>
          <cell r="AM144">
            <v>3.0262273032952255E-2</v>
          </cell>
        </row>
        <row r="145">
          <cell r="A145" t="str">
            <v>Tuscan Magmatic Province</v>
          </cell>
          <cell r="B145">
            <v>1</v>
          </cell>
          <cell r="C145" t="str">
            <v>A14</v>
          </cell>
          <cell r="D145" t="str">
            <v>Campiglia</v>
          </cell>
          <cell r="E145" t="str">
            <v>porfido</v>
          </cell>
          <cell r="F145">
            <v>68.7</v>
          </cell>
          <cell r="G145">
            <v>0.55000000000000004</v>
          </cell>
          <cell r="H145">
            <v>14.72</v>
          </cell>
          <cell r="J145">
            <v>1.3199000000000001</v>
          </cell>
          <cell r="K145">
            <v>7.0000000000000007E-2</v>
          </cell>
          <cell r="L145">
            <v>0.5</v>
          </cell>
          <cell r="M145">
            <v>0.77</v>
          </cell>
          <cell r="N145">
            <v>0.37</v>
          </cell>
          <cell r="O145">
            <v>10.88</v>
          </cell>
          <cell r="P145">
            <v>0.18</v>
          </cell>
          <cell r="R145">
            <v>1.48</v>
          </cell>
          <cell r="U145">
            <v>99.539900000000003</v>
          </cell>
          <cell r="AJ145">
            <v>0.45994720140033252</v>
          </cell>
          <cell r="AK145">
            <v>11.25</v>
          </cell>
          <cell r="AL145">
            <v>29.405405405405407</v>
          </cell>
          <cell r="AM145">
            <v>5.2309782608695649E-2</v>
          </cell>
        </row>
        <row r="146">
          <cell r="A146" t="str">
            <v>Tuscan Magmatic Province</v>
          </cell>
          <cell r="B146">
            <v>1</v>
          </cell>
          <cell r="C146" t="str">
            <v>A12</v>
          </cell>
          <cell r="D146" t="str">
            <v>Campigl.</v>
          </cell>
          <cell r="E146" t="str">
            <v>subvulc</v>
          </cell>
          <cell r="F146">
            <v>68.86</v>
          </cell>
          <cell r="G146">
            <v>0.3</v>
          </cell>
          <cell r="H146">
            <v>15.9</v>
          </cell>
          <cell r="J146">
            <v>1.3672</v>
          </cell>
          <cell r="K146">
            <v>0.05</v>
          </cell>
          <cell r="L146">
            <v>0.89</v>
          </cell>
          <cell r="M146">
            <v>0.27</v>
          </cell>
          <cell r="N146">
            <v>0.26</v>
          </cell>
          <cell r="O146">
            <v>10.83</v>
          </cell>
          <cell r="P146">
            <v>0.17</v>
          </cell>
          <cell r="R146">
            <v>1.1599999999999999</v>
          </cell>
          <cell r="U146">
            <v>100.05719999999999</v>
          </cell>
          <cell r="AJ146">
            <v>0.59407792284431771</v>
          </cell>
          <cell r="AK146">
            <v>11.09</v>
          </cell>
          <cell r="AL146">
            <v>41.653846153846153</v>
          </cell>
          <cell r="AM146">
            <v>1.6981132075471698E-2</v>
          </cell>
          <cell r="AR146">
            <v>6</v>
          </cell>
          <cell r="AS146">
            <v>370</v>
          </cell>
          <cell r="AT146">
            <v>461</v>
          </cell>
          <cell r="AU146">
            <v>16</v>
          </cell>
          <cell r="AV146">
            <v>118</v>
          </cell>
          <cell r="AW146">
            <v>12</v>
          </cell>
        </row>
        <row r="147">
          <cell r="A147" t="str">
            <v>Tuscan Magmatic Province</v>
          </cell>
          <cell r="B147">
            <v>1</v>
          </cell>
          <cell r="C147" t="str">
            <v>A15</v>
          </cell>
          <cell r="D147" t="str">
            <v>Campiglia</v>
          </cell>
          <cell r="E147" t="str">
            <v>granito</v>
          </cell>
          <cell r="F147">
            <v>69.84</v>
          </cell>
          <cell r="G147">
            <v>0.28999999999999998</v>
          </cell>
          <cell r="H147">
            <v>15.46</v>
          </cell>
          <cell r="J147">
            <v>0.52190000000000003</v>
          </cell>
          <cell r="K147">
            <v>0.02</v>
          </cell>
          <cell r="L147">
            <v>0.68</v>
          </cell>
          <cell r="M147">
            <v>3.57</v>
          </cell>
          <cell r="N147">
            <v>3.95</v>
          </cell>
          <cell r="O147">
            <v>4.88</v>
          </cell>
          <cell r="P147">
            <v>0</v>
          </cell>
          <cell r="R147">
            <v>0.91</v>
          </cell>
          <cell r="U147">
            <v>100.1219</v>
          </cell>
          <cell r="AJ147">
            <v>0.74550198293396364</v>
          </cell>
          <cell r="AK147">
            <v>8.83</v>
          </cell>
          <cell r="AL147">
            <v>1.2354430379746835</v>
          </cell>
          <cell r="AM147">
            <v>0.23091849935316944</v>
          </cell>
          <cell r="BP147">
            <v>24</v>
          </cell>
        </row>
        <row r="148">
          <cell r="A148" t="str">
            <v>Tuscan Magmatic Province</v>
          </cell>
          <cell r="B148">
            <v>1</v>
          </cell>
          <cell r="C148" t="str">
            <v>A15</v>
          </cell>
          <cell r="D148" t="str">
            <v>Campiglia</v>
          </cell>
          <cell r="E148" t="str">
            <v>granito</v>
          </cell>
          <cell r="F148">
            <v>71.17</v>
          </cell>
          <cell r="G148">
            <v>0.25</v>
          </cell>
          <cell r="H148">
            <v>15.74</v>
          </cell>
          <cell r="J148">
            <v>9.9900000000000003E-2</v>
          </cell>
          <cell r="K148">
            <v>0.01</v>
          </cell>
          <cell r="L148">
            <v>0.48</v>
          </cell>
          <cell r="M148">
            <v>2</v>
          </cell>
          <cell r="N148">
            <v>4.04</v>
          </cell>
          <cell r="O148">
            <v>5.5</v>
          </cell>
          <cell r="P148">
            <v>0</v>
          </cell>
          <cell r="R148">
            <v>0.8</v>
          </cell>
          <cell r="U148">
            <v>100.08990000000001</v>
          </cell>
          <cell r="AJ148">
            <v>0.91527116285373644</v>
          </cell>
          <cell r="AK148">
            <v>9.5399999999999991</v>
          </cell>
          <cell r="AL148">
            <v>1.3613861386138615</v>
          </cell>
          <cell r="AM148">
            <v>0.12706480304955528</v>
          </cell>
          <cell r="BP148">
            <v>30</v>
          </cell>
        </row>
        <row r="149">
          <cell r="A149" t="str">
            <v>Tuscan Magmatic Province</v>
          </cell>
          <cell r="B149">
            <v>1</v>
          </cell>
          <cell r="C149" t="str">
            <v>A15</v>
          </cell>
          <cell r="D149" t="str">
            <v>Campiglia</v>
          </cell>
          <cell r="E149" t="str">
            <v>granito</v>
          </cell>
          <cell r="F149">
            <v>70.16</v>
          </cell>
          <cell r="G149">
            <v>0.34</v>
          </cell>
          <cell r="H149">
            <v>15.82</v>
          </cell>
          <cell r="J149">
            <v>0.24420000000000003</v>
          </cell>
          <cell r="K149">
            <v>0.01</v>
          </cell>
          <cell r="L149">
            <v>0.83</v>
          </cell>
          <cell r="M149">
            <v>2.96</v>
          </cell>
          <cell r="N149">
            <v>4.22</v>
          </cell>
          <cell r="O149">
            <v>4.55</v>
          </cell>
          <cell r="P149">
            <v>0</v>
          </cell>
          <cell r="R149">
            <v>0.96</v>
          </cell>
          <cell r="U149">
            <v>100.09419999999999</v>
          </cell>
          <cell r="AJ149">
            <v>0.88427854842984033</v>
          </cell>
          <cell r="AK149">
            <v>8.77</v>
          </cell>
          <cell r="AL149">
            <v>1.0781990521327014</v>
          </cell>
          <cell r="AM149">
            <v>0.18710493046776233</v>
          </cell>
          <cell r="BP149">
            <v>26</v>
          </cell>
        </row>
        <row r="150">
          <cell r="A150" t="str">
            <v>Tuscan Magmatic Province</v>
          </cell>
          <cell r="B150">
            <v>1</v>
          </cell>
          <cell r="C150" t="str">
            <v>A10</v>
          </cell>
          <cell r="D150" t="str">
            <v>Radicofani</v>
          </cell>
          <cell r="E150" t="str">
            <v>Latite</v>
          </cell>
          <cell r="AT150">
            <v>352</v>
          </cell>
        </row>
        <row r="151">
          <cell r="A151" t="str">
            <v>Tuscan Magmatic Province</v>
          </cell>
          <cell r="B151">
            <v>1</v>
          </cell>
          <cell r="C151" t="str">
            <v>A8</v>
          </cell>
          <cell r="D151" t="str">
            <v>Radicofani</v>
          </cell>
          <cell r="F151">
            <v>56.4</v>
          </cell>
          <cell r="G151">
            <v>1.17</v>
          </cell>
          <cell r="M151">
            <v>5.37</v>
          </cell>
          <cell r="O151">
            <v>4.96</v>
          </cell>
          <cell r="AS151">
            <v>379</v>
          </cell>
          <cell r="AT151">
            <v>401</v>
          </cell>
          <cell r="BC151">
            <v>88</v>
          </cell>
          <cell r="BD151">
            <v>15.2</v>
          </cell>
          <cell r="CV151">
            <v>24.934210526315791</v>
          </cell>
          <cell r="DJ151">
            <v>4.5568181818181817</v>
          </cell>
        </row>
        <row r="152">
          <cell r="A152" t="str">
            <v>Tuscan Magmatic Province</v>
          </cell>
          <cell r="B152">
            <v>1</v>
          </cell>
          <cell r="C152" t="str">
            <v>A8</v>
          </cell>
          <cell r="D152" t="str">
            <v>Radicofani</v>
          </cell>
          <cell r="F152">
            <v>55</v>
          </cell>
          <cell r="G152">
            <v>0.96</v>
          </cell>
          <cell r="M152">
            <v>6.86</v>
          </cell>
          <cell r="O152">
            <v>3.87</v>
          </cell>
          <cell r="AS152">
            <v>279</v>
          </cell>
          <cell r="AT152">
            <v>348</v>
          </cell>
          <cell r="BC152">
            <v>65</v>
          </cell>
          <cell r="BD152">
            <v>11.7</v>
          </cell>
          <cell r="CV152">
            <v>23.846153846153847</v>
          </cell>
          <cell r="DJ152">
            <v>5.3538461538461535</v>
          </cell>
        </row>
        <row r="153">
          <cell r="A153" t="str">
            <v>Tuscan Magmatic Province</v>
          </cell>
          <cell r="B153">
            <v>1</v>
          </cell>
          <cell r="C153" t="str">
            <v>A8</v>
          </cell>
          <cell r="D153" t="str">
            <v>Radicofani</v>
          </cell>
          <cell r="F153">
            <v>54.1</v>
          </cell>
          <cell r="G153">
            <v>1.1100000000000001</v>
          </cell>
          <cell r="M153">
            <v>7.31</v>
          </cell>
          <cell r="O153">
            <v>4.62</v>
          </cell>
          <cell r="AS153">
            <v>264</v>
          </cell>
          <cell r="AT153">
            <v>346</v>
          </cell>
          <cell r="BC153">
            <v>67</v>
          </cell>
          <cell r="BD153">
            <v>10.9</v>
          </cell>
          <cell r="CV153">
            <v>24.220183486238533</v>
          </cell>
          <cell r="DJ153">
            <v>5.1641791044776122</v>
          </cell>
        </row>
        <row r="154">
          <cell r="A154" t="str">
            <v>Tuscan Magmatic Province</v>
          </cell>
          <cell r="B154">
            <v>1</v>
          </cell>
          <cell r="C154" t="str">
            <v>A8</v>
          </cell>
          <cell r="D154" t="str">
            <v>Radicofani</v>
          </cell>
          <cell r="F154">
            <v>53.1</v>
          </cell>
          <cell r="G154">
            <v>0.96</v>
          </cell>
          <cell r="M154">
            <v>8.06</v>
          </cell>
          <cell r="O154">
            <v>3.22</v>
          </cell>
          <cell r="AS154">
            <v>201</v>
          </cell>
          <cell r="AT154">
            <v>335</v>
          </cell>
          <cell r="BC154">
            <v>50</v>
          </cell>
          <cell r="BD154">
            <v>7.4</v>
          </cell>
          <cell r="CV154">
            <v>27.162162162162161</v>
          </cell>
          <cell r="DJ154">
            <v>6.7</v>
          </cell>
        </row>
        <row r="155">
          <cell r="A155" t="str">
            <v>Tuscan Magmatic Province</v>
          </cell>
          <cell r="B155">
            <v>1</v>
          </cell>
          <cell r="C155" t="str">
            <v>A8</v>
          </cell>
          <cell r="D155" t="str">
            <v>Radicofani</v>
          </cell>
          <cell r="F155">
            <v>53.6</v>
          </cell>
          <cell r="G155">
            <v>0.89</v>
          </cell>
          <cell r="M155">
            <v>7.48</v>
          </cell>
          <cell r="O155">
            <v>2.95</v>
          </cell>
          <cell r="AS155">
            <v>188</v>
          </cell>
          <cell r="AT155">
            <v>323</v>
          </cell>
          <cell r="BC155">
            <v>37</v>
          </cell>
          <cell r="BD155">
            <v>8.3000000000000007</v>
          </cell>
          <cell r="CV155">
            <v>22.650602409638552</v>
          </cell>
          <cell r="DJ155">
            <v>8.7297297297297298</v>
          </cell>
        </row>
        <row r="156">
          <cell r="A156" t="str">
            <v>Tuscan Magmatic Province</v>
          </cell>
          <cell r="B156">
            <v>1</v>
          </cell>
          <cell r="C156" t="str">
            <v>A9</v>
          </cell>
          <cell r="D156" t="str">
            <v>Radicofani</v>
          </cell>
          <cell r="F156">
            <v>54.34</v>
          </cell>
          <cell r="G156">
            <v>0.91</v>
          </cell>
          <cell r="H156">
            <v>17.21</v>
          </cell>
          <cell r="J156">
            <v>6.7289000000000012</v>
          </cell>
          <cell r="K156">
            <v>0.11</v>
          </cell>
          <cell r="L156">
            <v>7.77</v>
          </cell>
          <cell r="M156">
            <v>7.59</v>
          </cell>
          <cell r="N156">
            <v>2.02</v>
          </cell>
          <cell r="O156">
            <v>2.89</v>
          </cell>
          <cell r="P156">
            <v>0.25</v>
          </cell>
          <cell r="R156">
            <v>0.84</v>
          </cell>
          <cell r="U156">
            <v>100.6589</v>
          </cell>
          <cell r="AJ156">
            <v>0.72192018952161718</v>
          </cell>
          <cell r="AK156">
            <v>4.91</v>
          </cell>
          <cell r="AL156">
            <v>1.4306930693069306</v>
          </cell>
          <cell r="AM156">
            <v>0.44102266124346307</v>
          </cell>
          <cell r="AO156">
            <v>173</v>
          </cell>
          <cell r="AP156">
            <v>417</v>
          </cell>
          <cell r="AQ156">
            <v>29.4</v>
          </cell>
          <cell r="AR156">
            <v>124</v>
          </cell>
          <cell r="AS156">
            <v>168</v>
          </cell>
          <cell r="AT156">
            <v>339</v>
          </cell>
          <cell r="AU156">
            <v>22.6</v>
          </cell>
          <cell r="AV156">
            <v>216</v>
          </cell>
          <cell r="AW156">
            <v>11.7</v>
          </cell>
          <cell r="AX156">
            <v>9.4600000000000009</v>
          </cell>
          <cell r="AY156">
            <v>579</v>
          </cell>
          <cell r="AZ156">
            <v>41.4</v>
          </cell>
          <cell r="BA156">
            <v>92.6</v>
          </cell>
          <cell r="BB156">
            <v>11.1</v>
          </cell>
          <cell r="BC156">
            <v>43.6</v>
          </cell>
          <cell r="BD156">
            <v>7.66</v>
          </cell>
          <cell r="BE156">
            <v>1.75</v>
          </cell>
          <cell r="BF156">
            <v>5.81</v>
          </cell>
          <cell r="BG156">
            <v>0.81</v>
          </cell>
          <cell r="BH156">
            <v>4.16</v>
          </cell>
          <cell r="BI156">
            <v>0.75</v>
          </cell>
          <cell r="BJ156">
            <v>2.12</v>
          </cell>
          <cell r="BK156">
            <v>0.31</v>
          </cell>
          <cell r="BL156">
            <v>1.97</v>
          </cell>
          <cell r="BM156">
            <v>0.32</v>
          </cell>
          <cell r="BN156">
            <v>5.48</v>
          </cell>
          <cell r="BO156">
            <v>0.95</v>
          </cell>
          <cell r="BP156">
            <v>25</v>
          </cell>
          <cell r="BQ156">
            <v>24.7</v>
          </cell>
          <cell r="BR156">
            <v>4.62</v>
          </cell>
          <cell r="CD156">
            <v>49.487179487179489</v>
          </cell>
          <cell r="CG156">
            <v>3.5384615384615388</v>
          </cell>
          <cell r="CI156">
            <v>3.7039999999999997</v>
          </cell>
          <cell r="CP156">
            <v>4.0973451327433628</v>
          </cell>
          <cell r="CQ156">
            <v>2.5324675324675323</v>
          </cell>
          <cell r="CV156">
            <v>21.932114882506529</v>
          </cell>
          <cell r="CW156">
            <v>18.461538461538463</v>
          </cell>
          <cell r="CZ156">
            <v>26</v>
          </cell>
          <cell r="DA156">
            <v>0.48223350253807107</v>
          </cell>
          <cell r="DB156">
            <v>12.538071065989847</v>
          </cell>
          <cell r="DD156">
            <v>0.18704453441295549</v>
          </cell>
          <cell r="DE156">
            <v>6.8016194331983808</v>
          </cell>
          <cell r="DI156">
            <v>129.375</v>
          </cell>
          <cell r="DJ156">
            <v>7.7752293577981648</v>
          </cell>
          <cell r="DN156">
            <v>0.79665642978837981</v>
          </cell>
        </row>
        <row r="157">
          <cell r="A157" t="str">
            <v>Tuscan Magmatic Province</v>
          </cell>
          <cell r="B157">
            <v>1</v>
          </cell>
          <cell r="C157" t="str">
            <v>A4</v>
          </cell>
          <cell r="D157" t="str">
            <v>Radicofani</v>
          </cell>
          <cell r="E157" t="str">
            <v>Latite</v>
          </cell>
          <cell r="AS157">
            <v>202</v>
          </cell>
          <cell r="AT157">
            <v>348</v>
          </cell>
          <cell r="BP157">
            <v>27</v>
          </cell>
          <cell r="CI157">
            <v>0</v>
          </cell>
        </row>
        <row r="158">
          <cell r="A158" t="str">
            <v>Tuscan Magmatic Province</v>
          </cell>
          <cell r="B158">
            <v>1</v>
          </cell>
          <cell r="C158" t="str">
            <v>A11</v>
          </cell>
          <cell r="D158" t="str">
            <v>Radicofani</v>
          </cell>
          <cell r="F158">
            <v>54.95</v>
          </cell>
          <cell r="G158">
            <v>0.89</v>
          </cell>
          <cell r="H158">
            <v>16.649999999999999</v>
          </cell>
          <cell r="J158">
            <v>6.6895000000000007</v>
          </cell>
          <cell r="K158">
            <v>0.1</v>
          </cell>
          <cell r="L158">
            <v>6.83</v>
          </cell>
          <cell r="M158">
            <v>7</v>
          </cell>
          <cell r="N158">
            <v>1.93</v>
          </cell>
          <cell r="O158">
            <v>3.1</v>
          </cell>
          <cell r="P158">
            <v>0.23</v>
          </cell>
          <cell r="R158">
            <v>1.9</v>
          </cell>
          <cell r="U158">
            <v>100.26950000000001</v>
          </cell>
          <cell r="AJ158">
            <v>0.69655227534343211</v>
          </cell>
          <cell r="AK158">
            <v>5.03</v>
          </cell>
          <cell r="AL158">
            <v>1.606217616580311</v>
          </cell>
          <cell r="AM158">
            <v>0.42042042042042044</v>
          </cell>
          <cell r="AO158">
            <v>154</v>
          </cell>
          <cell r="AP158">
            <v>369</v>
          </cell>
          <cell r="AR158">
            <v>105</v>
          </cell>
          <cell r="AS158">
            <v>189</v>
          </cell>
          <cell r="AT158">
            <v>343</v>
          </cell>
          <cell r="AU158">
            <v>21</v>
          </cell>
          <cell r="AV158">
            <v>224</v>
          </cell>
          <cell r="AW158">
            <v>13</v>
          </cell>
          <cell r="AY158">
            <v>647</v>
          </cell>
          <cell r="AZ158">
            <v>47</v>
          </cell>
          <cell r="BA158">
            <v>100</v>
          </cell>
          <cell r="CD158">
            <v>49.769230769230766</v>
          </cell>
          <cell r="CG158">
            <v>3.6153846153846154</v>
          </cell>
          <cell r="CP158">
            <v>4.7619047619047619</v>
          </cell>
        </row>
        <row r="159">
          <cell r="A159" t="str">
            <v>Tuscan Magmatic Province</v>
          </cell>
          <cell r="B159">
            <v>1</v>
          </cell>
          <cell r="C159" t="str">
            <v>A11</v>
          </cell>
          <cell r="D159" t="str">
            <v>Radicofani</v>
          </cell>
          <cell r="F159">
            <v>56.28</v>
          </cell>
          <cell r="G159">
            <v>0.98</v>
          </cell>
          <cell r="H159">
            <v>17.52</v>
          </cell>
          <cell r="J159">
            <v>6.7315000000000005</v>
          </cell>
          <cell r="K159">
            <v>0.1</v>
          </cell>
          <cell r="L159">
            <v>5.09</v>
          </cell>
          <cell r="M159">
            <v>6.98</v>
          </cell>
          <cell r="N159">
            <v>2.11</v>
          </cell>
          <cell r="O159">
            <v>3.54</v>
          </cell>
          <cell r="P159">
            <v>0.24</v>
          </cell>
          <cell r="R159">
            <v>0.61</v>
          </cell>
          <cell r="U159">
            <v>100.1815</v>
          </cell>
          <cell r="AJ159">
            <v>0.62962951959451952</v>
          </cell>
          <cell r="AK159">
            <v>5.65</v>
          </cell>
          <cell r="AL159">
            <v>1.6777251184834125</v>
          </cell>
          <cell r="AM159">
            <v>0.39840182648401828</v>
          </cell>
          <cell r="AO159">
            <v>156</v>
          </cell>
          <cell r="AP159">
            <v>372</v>
          </cell>
          <cell r="AR159">
            <v>106</v>
          </cell>
          <cell r="AS159">
            <v>213</v>
          </cell>
          <cell r="AT159">
            <v>354</v>
          </cell>
          <cell r="AU159">
            <v>21</v>
          </cell>
          <cell r="AV159">
            <v>242</v>
          </cell>
          <cell r="AW159">
            <v>13</v>
          </cell>
          <cell r="AY159">
            <v>702</v>
          </cell>
          <cell r="AZ159">
            <v>52</v>
          </cell>
          <cell r="BA159">
            <v>98</v>
          </cell>
          <cell r="CD159">
            <v>54</v>
          </cell>
          <cell r="CG159">
            <v>4</v>
          </cell>
          <cell r="CP159">
            <v>4.666666666666667</v>
          </cell>
        </row>
        <row r="160">
          <cell r="A160" t="str">
            <v>Tuscan Magmatic Province</v>
          </cell>
          <cell r="B160">
            <v>1</v>
          </cell>
          <cell r="C160" t="str">
            <v>A11</v>
          </cell>
          <cell r="D160" t="str">
            <v>Radicofani</v>
          </cell>
          <cell r="F160">
            <v>55.52</v>
          </cell>
          <cell r="G160">
            <v>0.93</v>
          </cell>
          <cell r="H160">
            <v>17.62</v>
          </cell>
          <cell r="J160">
            <v>6.76</v>
          </cell>
          <cell r="K160">
            <v>0.1</v>
          </cell>
          <cell r="L160">
            <v>5.28</v>
          </cell>
          <cell r="M160">
            <v>7.06</v>
          </cell>
          <cell r="N160">
            <v>2.1</v>
          </cell>
          <cell r="O160">
            <v>3.27</v>
          </cell>
          <cell r="P160">
            <v>0.21</v>
          </cell>
          <cell r="R160">
            <v>1.1299999999999999</v>
          </cell>
          <cell r="U160">
            <v>99.97999999999999</v>
          </cell>
          <cell r="AJ160">
            <v>0.63715822495812757</v>
          </cell>
          <cell r="AK160">
            <v>5.37</v>
          </cell>
          <cell r="AL160">
            <v>1.5571428571428572</v>
          </cell>
          <cell r="AM160">
            <v>0.40068104426787737</v>
          </cell>
          <cell r="AO160">
            <v>156</v>
          </cell>
          <cell r="AP160">
            <v>390</v>
          </cell>
          <cell r="AR160">
            <v>107</v>
          </cell>
          <cell r="AS160">
            <v>190</v>
          </cell>
          <cell r="AT160">
            <v>353</v>
          </cell>
          <cell r="AU160">
            <v>21</v>
          </cell>
          <cell r="AV160">
            <v>226</v>
          </cell>
          <cell r="AW160">
            <v>13</v>
          </cell>
          <cell r="AY160">
            <v>673</v>
          </cell>
          <cell r="AZ160">
            <v>45</v>
          </cell>
          <cell r="BA160">
            <v>105</v>
          </cell>
          <cell r="CD160">
            <v>51.769230769230766</v>
          </cell>
          <cell r="CG160">
            <v>3.4615384615384617</v>
          </cell>
          <cell r="CP160">
            <v>5</v>
          </cell>
        </row>
        <row r="161">
          <cell r="A161" t="str">
            <v>Tuscan Magmatic Province</v>
          </cell>
          <cell r="B161">
            <v>1</v>
          </cell>
          <cell r="C161" t="str">
            <v>A11</v>
          </cell>
          <cell r="D161" t="str">
            <v>Radicofani</v>
          </cell>
          <cell r="F161">
            <v>53.76</v>
          </cell>
          <cell r="G161">
            <v>0.84</v>
          </cell>
          <cell r="H161">
            <v>16.86</v>
          </cell>
          <cell r="J161">
            <v>6.16</v>
          </cell>
          <cell r="K161">
            <v>0.09</v>
          </cell>
          <cell r="L161">
            <v>5.62</v>
          </cell>
          <cell r="M161">
            <v>6.58</v>
          </cell>
          <cell r="N161">
            <v>1.86</v>
          </cell>
          <cell r="O161">
            <v>3.38</v>
          </cell>
          <cell r="P161">
            <v>0.23</v>
          </cell>
          <cell r="R161">
            <v>4.62</v>
          </cell>
          <cell r="U161">
            <v>100.00000000000001</v>
          </cell>
          <cell r="AJ161">
            <v>0.67225521385217368</v>
          </cell>
          <cell r="AK161">
            <v>5.24</v>
          </cell>
          <cell r="AL161">
            <v>1.8172043010752688</v>
          </cell>
          <cell r="AM161">
            <v>0.39027283511269278</v>
          </cell>
          <cell r="AO161">
            <v>149</v>
          </cell>
          <cell r="AP161">
            <v>393</v>
          </cell>
          <cell r="AR161">
            <v>115</v>
          </cell>
          <cell r="AS161">
            <v>216</v>
          </cell>
          <cell r="AT161">
            <v>352</v>
          </cell>
          <cell r="AU161">
            <v>21</v>
          </cell>
          <cell r="AV161">
            <v>265</v>
          </cell>
          <cell r="AW161">
            <v>13</v>
          </cell>
          <cell r="AY161">
            <v>686</v>
          </cell>
          <cell r="AZ161">
            <v>49</v>
          </cell>
          <cell r="BA161">
            <v>112</v>
          </cell>
          <cell r="CD161">
            <v>52.769230769230766</v>
          </cell>
          <cell r="CG161">
            <v>3.7692307692307692</v>
          </cell>
          <cell r="CP161">
            <v>5.333333333333333</v>
          </cell>
        </row>
        <row r="162">
          <cell r="A162" t="str">
            <v>Tuscan Magmatic Province</v>
          </cell>
          <cell r="B162">
            <v>1</v>
          </cell>
          <cell r="C162" t="str">
            <v>A11</v>
          </cell>
          <cell r="D162" t="str">
            <v>Radicofani</v>
          </cell>
          <cell r="F162">
            <v>56.36</v>
          </cell>
          <cell r="G162">
            <v>0.93</v>
          </cell>
          <cell r="H162">
            <v>17.28</v>
          </cell>
          <cell r="J162">
            <v>6.5936000000000003</v>
          </cell>
          <cell r="K162">
            <v>0.1</v>
          </cell>
          <cell r="L162">
            <v>5.66</v>
          </cell>
          <cell r="M162">
            <v>7.08</v>
          </cell>
          <cell r="N162">
            <v>2.0499999999999998</v>
          </cell>
          <cell r="O162">
            <v>3.5</v>
          </cell>
          <cell r="P162">
            <v>0.24</v>
          </cell>
          <cell r="R162">
            <v>0.4</v>
          </cell>
          <cell r="U162">
            <v>100.19359999999998</v>
          </cell>
          <cell r="AJ162">
            <v>0.65869236098418826</v>
          </cell>
          <cell r="AK162">
            <v>5.55</v>
          </cell>
          <cell r="AL162">
            <v>1.7073170731707319</v>
          </cell>
          <cell r="AM162">
            <v>0.40972222222222221</v>
          </cell>
          <cell r="AO162">
            <v>153</v>
          </cell>
          <cell r="AP162">
            <v>416</v>
          </cell>
          <cell r="AR162">
            <v>116</v>
          </cell>
          <cell r="AS162">
            <v>218</v>
          </cell>
          <cell r="AT162">
            <v>347</v>
          </cell>
          <cell r="AU162">
            <v>20</v>
          </cell>
          <cell r="AV162">
            <v>249</v>
          </cell>
          <cell r="AW162">
            <v>13</v>
          </cell>
          <cell r="AY162">
            <v>664</v>
          </cell>
          <cell r="AZ162">
            <v>44</v>
          </cell>
          <cell r="BA162">
            <v>106</v>
          </cell>
          <cell r="CD162">
            <v>51.07692307692308</v>
          </cell>
          <cell r="CG162">
            <v>3.3846153846153846</v>
          </cell>
          <cell r="CP162">
            <v>5.3</v>
          </cell>
        </row>
        <row r="163">
          <cell r="A163" t="str">
            <v>Tuscan Magmatic Province</v>
          </cell>
          <cell r="B163">
            <v>1</v>
          </cell>
          <cell r="C163" t="str">
            <v>A11</v>
          </cell>
          <cell r="D163" t="str">
            <v>Radicofani</v>
          </cell>
          <cell r="F163">
            <v>53.57</v>
          </cell>
          <cell r="G163">
            <v>1.01</v>
          </cell>
          <cell r="H163">
            <v>17.97</v>
          </cell>
          <cell r="J163">
            <v>7.1359000000000004</v>
          </cell>
          <cell r="K163">
            <v>0.11</v>
          </cell>
          <cell r="L163">
            <v>6.71</v>
          </cell>
          <cell r="M163">
            <v>7.2</v>
          </cell>
          <cell r="N163">
            <v>1.71</v>
          </cell>
          <cell r="O163">
            <v>3.2</v>
          </cell>
          <cell r="P163">
            <v>0.23</v>
          </cell>
          <cell r="R163">
            <v>1.25</v>
          </cell>
          <cell r="U163">
            <v>100.0959</v>
          </cell>
          <cell r="AJ163">
            <v>0.67887542694108927</v>
          </cell>
          <cell r="AK163">
            <v>4.91</v>
          </cell>
          <cell r="AL163">
            <v>1.8713450292397662</v>
          </cell>
          <cell r="AM163">
            <v>0.40066777963272121</v>
          </cell>
          <cell r="AO163">
            <v>166</v>
          </cell>
          <cell r="AP163">
            <v>502</v>
          </cell>
          <cell r="AR163">
            <v>144</v>
          </cell>
          <cell r="AS163">
            <v>193</v>
          </cell>
          <cell r="AT163">
            <v>366</v>
          </cell>
          <cell r="AU163">
            <v>23</v>
          </cell>
          <cell r="AV163">
            <v>283</v>
          </cell>
          <cell r="AW163">
            <v>13</v>
          </cell>
          <cell r="AY163">
            <v>719</v>
          </cell>
          <cell r="AZ163">
            <v>62</v>
          </cell>
          <cell r="BA163">
            <v>104</v>
          </cell>
          <cell r="CD163">
            <v>55.307692307692307</v>
          </cell>
          <cell r="CG163">
            <v>4.7692307692307692</v>
          </cell>
          <cell r="CP163">
            <v>4.5217391304347823</v>
          </cell>
        </row>
        <row r="164">
          <cell r="A164" t="str">
            <v>Tuscan Magmatic Province</v>
          </cell>
          <cell r="B164">
            <v>1</v>
          </cell>
          <cell r="C164" t="str">
            <v>A11</v>
          </cell>
          <cell r="D164" t="str">
            <v>Radicofani</v>
          </cell>
          <cell r="F164">
            <v>55.46</v>
          </cell>
          <cell r="G164">
            <v>0.96</v>
          </cell>
          <cell r="H164">
            <v>17.52</v>
          </cell>
          <cell r="J164">
            <v>6.9332000000000011</v>
          </cell>
          <cell r="K164">
            <v>0.11</v>
          </cell>
          <cell r="L164">
            <v>5.79</v>
          </cell>
          <cell r="M164">
            <v>7.22</v>
          </cell>
          <cell r="N164">
            <v>1.91</v>
          </cell>
          <cell r="O164">
            <v>3.41</v>
          </cell>
          <cell r="P164">
            <v>0.22</v>
          </cell>
          <cell r="R164">
            <v>0.57999999999999996</v>
          </cell>
          <cell r="U164">
            <v>100.11319999999999</v>
          </cell>
          <cell r="AJ164">
            <v>0.65248011439524234</v>
          </cell>
          <cell r="AK164">
            <v>5.32</v>
          </cell>
          <cell r="AL164">
            <v>1.7853403141361257</v>
          </cell>
          <cell r="AM164">
            <v>0.41210045662100458</v>
          </cell>
          <cell r="AO164">
            <v>152</v>
          </cell>
          <cell r="AP164">
            <v>398</v>
          </cell>
          <cell r="AR164">
            <v>107</v>
          </cell>
          <cell r="AS164">
            <v>206</v>
          </cell>
          <cell r="AT164">
            <v>352</v>
          </cell>
          <cell r="AU164">
            <v>21</v>
          </cell>
          <cell r="AV164">
            <v>243</v>
          </cell>
          <cell r="AW164">
            <v>13</v>
          </cell>
          <cell r="AY164">
            <v>661</v>
          </cell>
          <cell r="AZ164">
            <v>45</v>
          </cell>
          <cell r="BA164">
            <v>98</v>
          </cell>
          <cell r="CD164">
            <v>50.846153846153847</v>
          </cell>
          <cell r="CG164">
            <v>3.4615384615384617</v>
          </cell>
          <cell r="CP164">
            <v>4.666666666666667</v>
          </cell>
        </row>
        <row r="165">
          <cell r="A165" t="str">
            <v>Tuscan Magmatic Province</v>
          </cell>
          <cell r="B165">
            <v>1</v>
          </cell>
          <cell r="C165" t="str">
            <v>A11</v>
          </cell>
          <cell r="D165" t="str">
            <v>Radicofani</v>
          </cell>
          <cell r="F165">
            <v>55.36</v>
          </cell>
          <cell r="G165">
            <v>0.95</v>
          </cell>
          <cell r="H165">
            <v>16.63</v>
          </cell>
          <cell r="J165">
            <v>6.02</v>
          </cell>
          <cell r="K165">
            <v>0.09</v>
          </cell>
          <cell r="L165">
            <v>5.34</v>
          </cell>
          <cell r="M165">
            <v>6.35</v>
          </cell>
          <cell r="N165">
            <v>1.91</v>
          </cell>
          <cell r="O165">
            <v>3.8</v>
          </cell>
          <cell r="P165">
            <v>0.25</v>
          </cell>
          <cell r="R165">
            <v>3.29</v>
          </cell>
          <cell r="U165">
            <v>99.99</v>
          </cell>
          <cell r="AJ165">
            <v>0.66603062231326338</v>
          </cell>
          <cell r="AK165">
            <v>5.71</v>
          </cell>
          <cell r="AL165">
            <v>1.9895287958115184</v>
          </cell>
          <cell r="AM165">
            <v>0.38184004810583283</v>
          </cell>
          <cell r="AO165">
            <v>146</v>
          </cell>
          <cell r="AP165">
            <v>426</v>
          </cell>
          <cell r="AR165">
            <v>124</v>
          </cell>
          <cell r="AS165">
            <v>267</v>
          </cell>
          <cell r="AT165">
            <v>354</v>
          </cell>
          <cell r="AU165">
            <v>20</v>
          </cell>
          <cell r="AV165">
            <v>295</v>
          </cell>
          <cell r="AW165">
            <v>13</v>
          </cell>
          <cell r="AY165">
            <v>691</v>
          </cell>
          <cell r="AZ165">
            <v>60</v>
          </cell>
          <cell r="BA165">
            <v>111</v>
          </cell>
          <cell r="CD165">
            <v>53.153846153846153</v>
          </cell>
          <cell r="CG165">
            <v>4.615384615384615</v>
          </cell>
          <cell r="CP165">
            <v>5.55</v>
          </cell>
        </row>
        <row r="166">
          <cell r="A166" t="str">
            <v>Tuscan Magmatic Province</v>
          </cell>
          <cell r="B166">
            <v>1</v>
          </cell>
          <cell r="C166" t="str">
            <v>A11</v>
          </cell>
          <cell r="D166" t="str">
            <v>Radicofani</v>
          </cell>
          <cell r="F166">
            <v>54.99</v>
          </cell>
          <cell r="G166">
            <v>0.93</v>
          </cell>
          <cell r="H166">
            <v>16.66</v>
          </cell>
          <cell r="J166">
            <v>6.71</v>
          </cell>
          <cell r="K166">
            <v>0.09</v>
          </cell>
          <cell r="L166">
            <v>6.89</v>
          </cell>
          <cell r="M166">
            <v>7.04</v>
          </cell>
          <cell r="N166">
            <v>1.89</v>
          </cell>
          <cell r="O166">
            <v>3.17</v>
          </cell>
          <cell r="P166">
            <v>0.22</v>
          </cell>
          <cell r="R166">
            <v>1.41</v>
          </cell>
          <cell r="U166">
            <v>100</v>
          </cell>
          <cell r="AJ166">
            <v>0.69775288950608372</v>
          </cell>
          <cell r="AK166">
            <v>5.0599999999999996</v>
          </cell>
          <cell r="AL166">
            <v>1.6772486772486772</v>
          </cell>
          <cell r="AM166">
            <v>0.42256902761104442</v>
          </cell>
          <cell r="AO166">
            <v>155</v>
          </cell>
          <cell r="AP166">
            <v>387</v>
          </cell>
          <cell r="AR166">
            <v>108</v>
          </cell>
          <cell r="AS166">
            <v>201</v>
          </cell>
          <cell r="AT166">
            <v>343</v>
          </cell>
          <cell r="AU166">
            <v>21</v>
          </cell>
          <cell r="AV166">
            <v>230</v>
          </cell>
          <cell r="AW166">
            <v>13</v>
          </cell>
          <cell r="AY166">
            <v>646</v>
          </cell>
          <cell r="AZ166">
            <v>50</v>
          </cell>
          <cell r="BA166">
            <v>103</v>
          </cell>
          <cell r="CD166">
            <v>49.692307692307693</v>
          </cell>
          <cell r="CG166">
            <v>3.8461538461538463</v>
          </cell>
          <cell r="CP166">
            <v>4.9047619047619051</v>
          </cell>
        </row>
        <row r="167">
          <cell r="A167" t="str">
            <v>Tuscan Magmatic Province</v>
          </cell>
          <cell r="B167">
            <v>1</v>
          </cell>
          <cell r="C167" t="str">
            <v>A11</v>
          </cell>
          <cell r="D167" t="str">
            <v>Radicofani</v>
          </cell>
          <cell r="F167">
            <v>52.95</v>
          </cell>
          <cell r="G167">
            <v>0.93</v>
          </cell>
          <cell r="H167">
            <v>16.43</v>
          </cell>
          <cell r="J167">
            <v>6.6479000000000008</v>
          </cell>
          <cell r="K167">
            <v>0.12</v>
          </cell>
          <cell r="L167">
            <v>8.51</v>
          </cell>
          <cell r="M167">
            <v>7.92</v>
          </cell>
          <cell r="N167">
            <v>1.9</v>
          </cell>
          <cell r="O167">
            <v>3.26</v>
          </cell>
          <cell r="P167">
            <v>0.27</v>
          </cell>
          <cell r="R167">
            <v>1.2</v>
          </cell>
          <cell r="U167">
            <v>100.13790000000003</v>
          </cell>
          <cell r="AJ167">
            <v>0.74213383305574754</v>
          </cell>
          <cell r="AK167">
            <v>5.16</v>
          </cell>
          <cell r="AL167">
            <v>1.7157894736842105</v>
          </cell>
          <cell r="AM167">
            <v>0.48204503956177724</v>
          </cell>
          <cell r="AN167">
            <v>26</v>
          </cell>
          <cell r="AO167">
            <v>167</v>
          </cell>
          <cell r="AP167">
            <v>407</v>
          </cell>
          <cell r="AQ167">
            <v>33</v>
          </cell>
          <cell r="AR167">
            <v>97</v>
          </cell>
          <cell r="AS167">
            <v>201</v>
          </cell>
          <cell r="AT167">
            <v>335</v>
          </cell>
          <cell r="AV167">
            <v>211</v>
          </cell>
          <cell r="AX167">
            <v>13</v>
          </cell>
          <cell r="AY167">
            <v>610</v>
          </cell>
          <cell r="AZ167">
            <v>46</v>
          </cell>
          <cell r="BA167">
            <v>105</v>
          </cell>
          <cell r="BC167">
            <v>50</v>
          </cell>
          <cell r="BD167">
            <v>7.4</v>
          </cell>
          <cell r="BE167">
            <v>1.81</v>
          </cell>
          <cell r="BG167">
            <v>0.8</v>
          </cell>
          <cell r="BL167">
            <v>1.94</v>
          </cell>
          <cell r="BM167">
            <v>0.36</v>
          </cell>
          <cell r="BN167">
            <v>7.2</v>
          </cell>
          <cell r="BO167">
            <v>1</v>
          </cell>
          <cell r="BP167">
            <v>27</v>
          </cell>
          <cell r="BQ167">
            <v>35</v>
          </cell>
          <cell r="CI167">
            <v>3.8888888888888888</v>
          </cell>
          <cell r="CZ167">
            <v>35</v>
          </cell>
          <cell r="DA167">
            <v>0.51546391752577325</v>
          </cell>
          <cell r="DB167">
            <v>18.041237113402062</v>
          </cell>
          <cell r="DE167">
            <v>5.7428571428571429</v>
          </cell>
          <cell r="DI167">
            <v>127.77777777777779</v>
          </cell>
          <cell r="DJ167">
            <v>6.7</v>
          </cell>
        </row>
        <row r="168">
          <cell r="A168" t="str">
            <v>Tuscan Magmatic Province</v>
          </cell>
          <cell r="B168">
            <v>1</v>
          </cell>
          <cell r="C168" t="str">
            <v>A11</v>
          </cell>
          <cell r="D168" t="str">
            <v>Radicofani</v>
          </cell>
          <cell r="F168">
            <v>53.2</v>
          </cell>
          <cell r="G168">
            <v>1.2</v>
          </cell>
          <cell r="H168">
            <v>16.059999999999999</v>
          </cell>
          <cell r="J168">
            <v>7.099400000000001</v>
          </cell>
          <cell r="K168">
            <v>0.1</v>
          </cell>
          <cell r="L168">
            <v>8.77</v>
          </cell>
          <cell r="M168">
            <v>8.1300000000000008</v>
          </cell>
          <cell r="N168">
            <v>1.87</v>
          </cell>
          <cell r="O168">
            <v>3.53</v>
          </cell>
          <cell r="P168">
            <v>0.3</v>
          </cell>
          <cell r="R168">
            <v>0.55000000000000004</v>
          </cell>
          <cell r="U168">
            <v>100.8094</v>
          </cell>
          <cell r="AJ168">
            <v>0.73525971136073709</v>
          </cell>
          <cell r="AK168">
            <v>5.4</v>
          </cell>
          <cell r="AL168">
            <v>1.8877005347593581</v>
          </cell>
          <cell r="AM168">
            <v>0.50622665006226664</v>
          </cell>
          <cell r="AN168">
            <v>27</v>
          </cell>
          <cell r="AO168">
            <v>161</v>
          </cell>
          <cell r="AP168">
            <v>515</v>
          </cell>
          <cell r="AQ168">
            <v>36</v>
          </cell>
          <cell r="AR168">
            <v>98</v>
          </cell>
          <cell r="AS168">
            <v>210</v>
          </cell>
          <cell r="AT168">
            <v>354</v>
          </cell>
          <cell r="AV168">
            <v>230</v>
          </cell>
          <cell r="AX168">
            <v>10</v>
          </cell>
          <cell r="AY168">
            <v>637</v>
          </cell>
          <cell r="AZ168">
            <v>49</v>
          </cell>
          <cell r="BA168">
            <v>129</v>
          </cell>
          <cell r="BC168">
            <v>60</v>
          </cell>
          <cell r="BD168">
            <v>9.8000000000000007</v>
          </cell>
          <cell r="BE168">
            <v>1.93</v>
          </cell>
          <cell r="BF168">
            <v>0.8</v>
          </cell>
          <cell r="BG168">
            <v>0.8</v>
          </cell>
          <cell r="BL168">
            <v>2.33</v>
          </cell>
          <cell r="BM168">
            <v>0.33</v>
          </cell>
          <cell r="BN168">
            <v>7.9</v>
          </cell>
          <cell r="BO168">
            <v>0.9</v>
          </cell>
          <cell r="BQ168">
            <v>32</v>
          </cell>
          <cell r="CZ168">
            <v>35.555555555555557</v>
          </cell>
          <cell r="DA168">
            <v>0.38626609442060084</v>
          </cell>
          <cell r="DB168">
            <v>13.733905579399142</v>
          </cell>
          <cell r="DE168">
            <v>6.5625</v>
          </cell>
          <cell r="DI168">
            <v>148.48484848484847</v>
          </cell>
          <cell r="DJ168">
            <v>5.9</v>
          </cell>
          <cell r="DN168">
            <v>2.0933157721219873</v>
          </cell>
        </row>
        <row r="169">
          <cell r="A169" t="str">
            <v>Tuscan Magmatic Province</v>
          </cell>
          <cell r="B169">
            <v>1</v>
          </cell>
          <cell r="C169" t="str">
            <v>A11</v>
          </cell>
          <cell r="D169" t="str">
            <v>Radicofani</v>
          </cell>
          <cell r="F169">
            <v>53.95</v>
          </cell>
          <cell r="G169">
            <v>1.28</v>
          </cell>
          <cell r="H169">
            <v>15.45</v>
          </cell>
          <cell r="J169">
            <v>6.8535000000000004</v>
          </cell>
          <cell r="K169">
            <v>0.1</v>
          </cell>
          <cell r="L169">
            <v>9.1300000000000008</v>
          </cell>
          <cell r="M169">
            <v>7.15</v>
          </cell>
          <cell r="N169">
            <v>1.71</v>
          </cell>
          <cell r="O169">
            <v>4.21</v>
          </cell>
          <cell r="P169">
            <v>0.47</v>
          </cell>
          <cell r="R169">
            <v>0.45</v>
          </cell>
          <cell r="U169">
            <v>100.75349999999999</v>
          </cell>
          <cell r="AJ169">
            <v>0.74968897464169715</v>
          </cell>
          <cell r="AK169">
            <v>5.92</v>
          </cell>
          <cell r="AL169">
            <v>2.4619883040935675</v>
          </cell>
          <cell r="AM169">
            <v>0.46278317152103565</v>
          </cell>
          <cell r="AN169">
            <v>25</v>
          </cell>
          <cell r="AO169">
            <v>177</v>
          </cell>
          <cell r="AP169">
            <v>585</v>
          </cell>
          <cell r="AQ169">
            <v>40</v>
          </cell>
          <cell r="AR169">
            <v>171</v>
          </cell>
          <cell r="AS169">
            <v>264</v>
          </cell>
          <cell r="AT169">
            <v>346</v>
          </cell>
          <cell r="AV169">
            <v>269</v>
          </cell>
          <cell r="AX169">
            <v>14</v>
          </cell>
          <cell r="AY169">
            <v>669</v>
          </cell>
          <cell r="AZ169">
            <v>53</v>
          </cell>
          <cell r="BA169">
            <v>146</v>
          </cell>
          <cell r="BC169">
            <v>67</v>
          </cell>
          <cell r="BD169">
            <v>10.9</v>
          </cell>
          <cell r="BE169">
            <v>2</v>
          </cell>
          <cell r="BG169">
            <v>0.8</v>
          </cell>
          <cell r="BL169">
            <v>1.76</v>
          </cell>
          <cell r="BM169">
            <v>0.31</v>
          </cell>
          <cell r="BN169">
            <v>8.9</v>
          </cell>
          <cell r="BO169">
            <v>1.1000000000000001</v>
          </cell>
          <cell r="BQ169">
            <v>36</v>
          </cell>
          <cell r="CZ169">
            <v>32.727272727272727</v>
          </cell>
          <cell r="DA169">
            <v>0.625</v>
          </cell>
          <cell r="DB169">
            <v>20.454545454545453</v>
          </cell>
          <cell r="DE169">
            <v>7.333333333333333</v>
          </cell>
          <cell r="DI169">
            <v>170.96774193548387</v>
          </cell>
          <cell r="DJ169">
            <v>5.1641791044776122</v>
          </cell>
        </row>
        <row r="170">
          <cell r="A170" t="str">
            <v>Tuscan Magmatic Province</v>
          </cell>
          <cell r="B170">
            <v>1</v>
          </cell>
          <cell r="C170" t="str">
            <v>A11</v>
          </cell>
          <cell r="D170" t="str">
            <v>Radicofani</v>
          </cell>
          <cell r="F170">
            <v>54.15</v>
          </cell>
          <cell r="G170">
            <v>1.4</v>
          </cell>
          <cell r="H170">
            <v>15.74</v>
          </cell>
          <cell r="J170">
            <v>7.1239999999999997</v>
          </cell>
          <cell r="K170">
            <v>0.09</v>
          </cell>
          <cell r="L170">
            <v>7.05</v>
          </cell>
          <cell r="M170">
            <v>7.01</v>
          </cell>
          <cell r="N170">
            <v>1.82</v>
          </cell>
          <cell r="O170">
            <v>4.8099999999999996</v>
          </cell>
          <cell r="P170">
            <v>0.4</v>
          </cell>
          <cell r="R170">
            <v>0.47</v>
          </cell>
          <cell r="U170">
            <v>100.06399999999999</v>
          </cell>
          <cell r="AJ170">
            <v>0.6899116312673067</v>
          </cell>
          <cell r="AK170">
            <v>6.63</v>
          </cell>
          <cell r="AL170">
            <v>2.6428571428571423</v>
          </cell>
          <cell r="AM170">
            <v>0.44536213468869124</v>
          </cell>
          <cell r="AN170">
            <v>25</v>
          </cell>
          <cell r="AO170">
            <v>166</v>
          </cell>
          <cell r="AP170">
            <v>479</v>
          </cell>
          <cell r="AQ170">
            <v>34</v>
          </cell>
          <cell r="AR170">
            <v>100</v>
          </cell>
          <cell r="AS170">
            <v>334</v>
          </cell>
          <cell r="AT170">
            <v>378</v>
          </cell>
          <cell r="AV170">
            <v>386</v>
          </cell>
          <cell r="AX170">
            <v>20</v>
          </cell>
          <cell r="AY170">
            <v>668</v>
          </cell>
          <cell r="AZ170">
            <v>52</v>
          </cell>
          <cell r="BA170">
            <v>160</v>
          </cell>
          <cell r="BC170">
            <v>79</v>
          </cell>
          <cell r="BD170">
            <v>10</v>
          </cell>
          <cell r="BE170">
            <v>2.25</v>
          </cell>
          <cell r="BG170">
            <v>0.8</v>
          </cell>
          <cell r="BL170">
            <v>2.08</v>
          </cell>
          <cell r="BM170">
            <v>0.32</v>
          </cell>
          <cell r="BN170">
            <v>11.4</v>
          </cell>
          <cell r="BO170">
            <v>1.4</v>
          </cell>
          <cell r="BQ170">
            <v>54</v>
          </cell>
          <cell r="CZ170">
            <v>38.571428571428577</v>
          </cell>
          <cell r="DA170">
            <v>0.67307692307692302</v>
          </cell>
          <cell r="DB170">
            <v>25.96153846153846</v>
          </cell>
          <cell r="DE170">
            <v>6.1851851851851851</v>
          </cell>
          <cell r="DI170">
            <v>162.5</v>
          </cell>
          <cell r="DJ170">
            <v>4.7848101265822782</v>
          </cell>
        </row>
        <row r="171">
          <cell r="A171" t="str">
            <v>Tuscan Magmatic Province</v>
          </cell>
          <cell r="B171">
            <v>1</v>
          </cell>
          <cell r="C171" t="str">
            <v>A16</v>
          </cell>
          <cell r="D171" t="str">
            <v>Radicofani</v>
          </cell>
          <cell r="E171" t="str">
            <v>trachibas</v>
          </cell>
          <cell r="F171">
            <v>52.95</v>
          </cell>
          <cell r="G171">
            <v>0.93</v>
          </cell>
          <cell r="H171">
            <v>16.43</v>
          </cell>
          <cell r="J171">
            <v>6.6479000000000008</v>
          </cell>
          <cell r="K171">
            <v>0.12</v>
          </cell>
          <cell r="L171">
            <v>8.51</v>
          </cell>
          <cell r="M171">
            <v>7.92</v>
          </cell>
          <cell r="N171">
            <v>1.9</v>
          </cell>
          <cell r="O171">
            <v>3.26</v>
          </cell>
          <cell r="P171">
            <v>0.27</v>
          </cell>
          <cell r="R171">
            <v>1.2</v>
          </cell>
          <cell r="U171">
            <v>100.13790000000003</v>
          </cell>
          <cell r="AJ171">
            <v>0.74213383305574754</v>
          </cell>
          <cell r="AK171">
            <v>5.16</v>
          </cell>
          <cell r="AL171">
            <v>1.7157894736842105</v>
          </cell>
          <cell r="AM171">
            <v>0.48204503956177724</v>
          </cell>
          <cell r="AN171">
            <v>26</v>
          </cell>
          <cell r="AO171">
            <v>167</v>
          </cell>
          <cell r="AP171">
            <v>407</v>
          </cell>
          <cell r="AQ171">
            <v>33</v>
          </cell>
          <cell r="AR171">
            <v>97</v>
          </cell>
          <cell r="AS171">
            <v>201</v>
          </cell>
          <cell r="AT171">
            <v>335</v>
          </cell>
          <cell r="AV171">
            <v>211</v>
          </cell>
          <cell r="AX171">
            <v>13</v>
          </cell>
          <cell r="AY171">
            <v>610</v>
          </cell>
          <cell r="AZ171">
            <v>46</v>
          </cell>
          <cell r="BA171">
            <v>105</v>
          </cell>
          <cell r="BC171">
            <v>50</v>
          </cell>
          <cell r="BD171">
            <v>7.4</v>
          </cell>
          <cell r="BE171">
            <v>1.81</v>
          </cell>
          <cell r="BG171">
            <v>0.8</v>
          </cell>
          <cell r="BL171">
            <v>1.94</v>
          </cell>
          <cell r="BM171">
            <v>0.36</v>
          </cell>
          <cell r="BN171">
            <v>7.2</v>
          </cell>
          <cell r="BO171">
            <v>1</v>
          </cell>
          <cell r="BQ171">
            <v>35</v>
          </cell>
          <cell r="CZ171">
            <v>35</v>
          </cell>
          <cell r="DA171">
            <v>0.51546391752577325</v>
          </cell>
          <cell r="DB171">
            <v>18.041237113402062</v>
          </cell>
          <cell r="DE171">
            <v>5.7428571428571429</v>
          </cell>
          <cell r="DI171">
            <v>127.77777777777779</v>
          </cell>
          <cell r="DJ171">
            <v>6.7</v>
          </cell>
        </row>
        <row r="172">
          <cell r="A172" t="str">
            <v>Tuscan Magmatic Province</v>
          </cell>
          <cell r="B172">
            <v>1</v>
          </cell>
          <cell r="C172" t="str">
            <v>A16</v>
          </cell>
          <cell r="D172" t="str">
            <v>Radicofani</v>
          </cell>
          <cell r="E172" t="str">
            <v>trachibas</v>
          </cell>
          <cell r="F172">
            <v>53.2</v>
          </cell>
          <cell r="G172">
            <v>1.2</v>
          </cell>
          <cell r="H172">
            <v>16.059999999999999</v>
          </cell>
          <cell r="J172">
            <v>7.099400000000001</v>
          </cell>
          <cell r="K172">
            <v>0.1</v>
          </cell>
          <cell r="L172">
            <v>8.77</v>
          </cell>
          <cell r="M172">
            <v>8.1300000000000008</v>
          </cell>
          <cell r="N172">
            <v>1.87</v>
          </cell>
          <cell r="O172">
            <v>3.53</v>
          </cell>
          <cell r="P172">
            <v>0.3</v>
          </cell>
          <cell r="R172">
            <v>0.55000000000000004</v>
          </cell>
          <cell r="U172">
            <v>100.8094</v>
          </cell>
          <cell r="AJ172">
            <v>0.73525971136073709</v>
          </cell>
          <cell r="AK172">
            <v>5.4</v>
          </cell>
          <cell r="AL172">
            <v>1.8877005347593581</v>
          </cell>
          <cell r="AM172">
            <v>0.50622665006226664</v>
          </cell>
          <cell r="AN172">
            <v>27</v>
          </cell>
          <cell r="AO172">
            <v>161</v>
          </cell>
          <cell r="AP172">
            <v>515</v>
          </cell>
          <cell r="AQ172">
            <v>36</v>
          </cell>
          <cell r="AR172">
            <v>98</v>
          </cell>
          <cell r="AS172">
            <v>210</v>
          </cell>
          <cell r="AT172">
            <v>354</v>
          </cell>
          <cell r="AV172">
            <v>230</v>
          </cell>
          <cell r="AX172">
            <v>10</v>
          </cell>
          <cell r="AY172">
            <v>637</v>
          </cell>
          <cell r="AZ172">
            <v>49</v>
          </cell>
          <cell r="BA172">
            <v>129</v>
          </cell>
          <cell r="BC172">
            <v>60</v>
          </cell>
          <cell r="BD172">
            <v>9.8000000000000007</v>
          </cell>
          <cell r="BE172">
            <v>1.93</v>
          </cell>
          <cell r="BG172">
            <v>0.8</v>
          </cell>
          <cell r="BL172">
            <v>2.33</v>
          </cell>
          <cell r="BM172">
            <v>0.33</v>
          </cell>
          <cell r="BN172">
            <v>7.9</v>
          </cell>
          <cell r="BO172">
            <v>0.9</v>
          </cell>
          <cell r="BQ172">
            <v>32</v>
          </cell>
          <cell r="CZ172">
            <v>35.555555555555557</v>
          </cell>
          <cell r="DA172">
            <v>0.38626609442060084</v>
          </cell>
          <cell r="DB172">
            <v>13.733905579399142</v>
          </cell>
          <cell r="DE172">
            <v>6.5625</v>
          </cell>
          <cell r="DI172">
            <v>148.48484848484847</v>
          </cell>
          <cell r="DJ172">
            <v>5.9</v>
          </cell>
        </row>
        <row r="173">
          <cell r="A173" t="str">
            <v>Tuscan Magmatic Province</v>
          </cell>
          <cell r="B173">
            <v>1</v>
          </cell>
          <cell r="C173" t="str">
            <v>A16</v>
          </cell>
          <cell r="D173" t="str">
            <v>Radicofani</v>
          </cell>
          <cell r="E173" t="str">
            <v>latite</v>
          </cell>
          <cell r="F173">
            <v>52.95</v>
          </cell>
          <cell r="G173">
            <v>1.28</v>
          </cell>
          <cell r="H173">
            <v>15.45</v>
          </cell>
          <cell r="J173">
            <v>6.8535000000000004</v>
          </cell>
          <cell r="K173">
            <v>0.1</v>
          </cell>
          <cell r="L173">
            <v>9.1300000000000008</v>
          </cell>
          <cell r="M173">
            <v>7.15</v>
          </cell>
          <cell r="N173">
            <v>1.71</v>
          </cell>
          <cell r="O173">
            <v>4.21</v>
          </cell>
          <cell r="P173">
            <v>0.47</v>
          </cell>
          <cell r="R173">
            <v>0.45</v>
          </cell>
          <cell r="U173">
            <v>99.753499999999988</v>
          </cell>
          <cell r="AJ173">
            <v>0.74968897464169715</v>
          </cell>
          <cell r="AK173">
            <v>5.92</v>
          </cell>
          <cell r="AL173">
            <v>2.4619883040935675</v>
          </cell>
          <cell r="AM173">
            <v>0.46278317152103565</v>
          </cell>
          <cell r="AN173">
            <v>25</v>
          </cell>
          <cell r="AO173">
            <v>177</v>
          </cell>
          <cell r="AP173">
            <v>585</v>
          </cell>
          <cell r="AQ173">
            <v>40</v>
          </cell>
          <cell r="AR173">
            <v>171</v>
          </cell>
          <cell r="AS173">
            <v>264</v>
          </cell>
          <cell r="AT173">
            <v>346</v>
          </cell>
          <cell r="AV173">
            <v>269</v>
          </cell>
          <cell r="AX173">
            <v>14</v>
          </cell>
          <cell r="AY173">
            <v>669</v>
          </cell>
          <cell r="AZ173">
            <v>53</v>
          </cell>
          <cell r="BA173">
            <v>146</v>
          </cell>
          <cell r="BC173">
            <v>67</v>
          </cell>
          <cell r="BD173">
            <v>10.9</v>
          </cell>
          <cell r="BE173">
            <v>2</v>
          </cell>
          <cell r="BG173">
            <v>0.8</v>
          </cell>
          <cell r="BL173">
            <v>1.79</v>
          </cell>
          <cell r="BM173">
            <v>0.31</v>
          </cell>
          <cell r="BN173">
            <v>8.9</v>
          </cell>
          <cell r="BO173">
            <v>1.1000000000000001</v>
          </cell>
          <cell r="BQ173">
            <v>36</v>
          </cell>
          <cell r="CZ173">
            <v>32.727272727272727</v>
          </cell>
          <cell r="DA173">
            <v>0.61452513966480449</v>
          </cell>
          <cell r="DB173">
            <v>20.11173184357542</v>
          </cell>
          <cell r="DE173">
            <v>7.333333333333333</v>
          </cell>
          <cell r="DI173">
            <v>170.96774193548387</v>
          </cell>
          <cell r="DJ173">
            <v>5.1641791044776122</v>
          </cell>
        </row>
        <row r="174">
          <cell r="A174" t="str">
            <v>Tuscan Magmatic Province</v>
          </cell>
          <cell r="B174">
            <v>1</v>
          </cell>
          <cell r="C174" t="str">
            <v>A16</v>
          </cell>
          <cell r="D174" t="str">
            <v>Radicofani</v>
          </cell>
          <cell r="E174" t="str">
            <v>trachite</v>
          </cell>
          <cell r="F174">
            <v>54.15</v>
          </cell>
          <cell r="G174">
            <v>1.4</v>
          </cell>
          <cell r="H174">
            <v>15.74</v>
          </cell>
          <cell r="J174">
            <v>7.1239999999999997</v>
          </cell>
          <cell r="K174">
            <v>0.09</v>
          </cell>
          <cell r="L174">
            <v>7.05</v>
          </cell>
          <cell r="M174">
            <v>7.01</v>
          </cell>
          <cell r="N174">
            <v>1.82</v>
          </cell>
          <cell r="O174">
            <v>4.8099999999999996</v>
          </cell>
          <cell r="P174">
            <v>0.4</v>
          </cell>
          <cell r="R174">
            <v>0.47</v>
          </cell>
          <cell r="U174">
            <v>100.06399999999999</v>
          </cell>
          <cell r="AJ174">
            <v>0.6899116312673067</v>
          </cell>
          <cell r="AK174">
            <v>6.63</v>
          </cell>
          <cell r="AL174">
            <v>2.6428571428571423</v>
          </cell>
          <cell r="AM174">
            <v>0.44536213468869124</v>
          </cell>
          <cell r="AN174">
            <v>25</v>
          </cell>
          <cell r="AO174">
            <v>166</v>
          </cell>
          <cell r="AP174">
            <v>479</v>
          </cell>
          <cell r="AQ174">
            <v>34</v>
          </cell>
          <cell r="AR174">
            <v>100</v>
          </cell>
          <cell r="AS174">
            <v>334</v>
          </cell>
          <cell r="AT174">
            <v>378</v>
          </cell>
          <cell r="AV174">
            <v>386</v>
          </cell>
          <cell r="AX174">
            <v>20</v>
          </cell>
          <cell r="AY174">
            <v>668</v>
          </cell>
          <cell r="AZ174">
            <v>52</v>
          </cell>
          <cell r="BA174">
            <v>160</v>
          </cell>
          <cell r="BC174">
            <v>79</v>
          </cell>
          <cell r="BD174">
            <v>10</v>
          </cell>
          <cell r="BE174">
            <v>2.25</v>
          </cell>
          <cell r="BG174">
            <v>0.8</v>
          </cell>
          <cell r="BL174">
            <v>2.08</v>
          </cell>
          <cell r="BM174">
            <v>0.32</v>
          </cell>
          <cell r="BN174">
            <v>11.4</v>
          </cell>
          <cell r="BO174">
            <v>1.4</v>
          </cell>
          <cell r="BQ174">
            <v>54</v>
          </cell>
          <cell r="CZ174">
            <v>38.571428571428577</v>
          </cell>
          <cell r="DA174">
            <v>0.67307692307692302</v>
          </cell>
          <cell r="DB174">
            <v>25.96153846153846</v>
          </cell>
          <cell r="DE174">
            <v>6.1851851851851851</v>
          </cell>
          <cell r="DI174">
            <v>162.5</v>
          </cell>
          <cell r="DJ174">
            <v>4.7848101265822782</v>
          </cell>
        </row>
        <row r="175">
          <cell r="A175" t="str">
            <v>Tuscan Magmatic Province</v>
          </cell>
          <cell r="B175">
            <v>1</v>
          </cell>
          <cell r="C175" t="str">
            <v>A10</v>
          </cell>
          <cell r="D175" t="str">
            <v>Roccastrada</v>
          </cell>
          <cell r="E175" t="str">
            <v>Rhyolite</v>
          </cell>
          <cell r="AS175">
            <v>562</v>
          </cell>
          <cell r="AT175">
            <v>49.3</v>
          </cell>
        </row>
        <row r="176">
          <cell r="A176" t="str">
            <v>Tuscan Magmatic Province</v>
          </cell>
          <cell r="B176">
            <v>1</v>
          </cell>
          <cell r="C176" t="str">
            <v>A10</v>
          </cell>
          <cell r="D176" t="str">
            <v>Roccastrada</v>
          </cell>
          <cell r="E176" t="str">
            <v>Rhyolite</v>
          </cell>
          <cell r="AS176">
            <v>594</v>
          </cell>
          <cell r="AT176">
            <v>52.6</v>
          </cell>
        </row>
        <row r="177">
          <cell r="A177" t="str">
            <v>Tuscan Magmatic Province</v>
          </cell>
          <cell r="B177">
            <v>1</v>
          </cell>
          <cell r="C177" t="str">
            <v>A26</v>
          </cell>
          <cell r="D177" t="str">
            <v>Roccastr</v>
          </cell>
          <cell r="E177" t="str">
            <v>rioliti</v>
          </cell>
          <cell r="F177">
            <v>72.099999999999994</v>
          </cell>
          <cell r="G177">
            <v>0.09</v>
          </cell>
          <cell r="H177">
            <v>13.57</v>
          </cell>
          <cell r="J177">
            <v>2.0727000000000002</v>
          </cell>
          <cell r="K177">
            <v>0.03</v>
          </cell>
          <cell r="L177">
            <v>0.36</v>
          </cell>
          <cell r="M177">
            <v>1.1399999999999999</v>
          </cell>
          <cell r="N177">
            <v>3.08</v>
          </cell>
          <cell r="O177">
            <v>4.92</v>
          </cell>
          <cell r="P177">
            <v>0.2</v>
          </cell>
          <cell r="R177">
            <v>2.1</v>
          </cell>
          <cell r="U177">
            <v>99.662699999999987</v>
          </cell>
          <cell r="AJ177">
            <v>0.28082855849852156</v>
          </cell>
          <cell r="AK177">
            <v>8</v>
          </cell>
          <cell r="AL177">
            <v>1.5974025974025974</v>
          </cell>
          <cell r="AM177">
            <v>8.400884303610906E-2</v>
          </cell>
        </row>
        <row r="178">
          <cell r="A178" t="str">
            <v>Tuscan Magmatic Province</v>
          </cell>
          <cell r="B178">
            <v>1</v>
          </cell>
          <cell r="C178" t="str">
            <v>A26</v>
          </cell>
          <cell r="D178" t="str">
            <v>Roccastr</v>
          </cell>
          <cell r="E178" t="str">
            <v>rioliti</v>
          </cell>
          <cell r="F178">
            <v>71.3</v>
          </cell>
          <cell r="G178">
            <v>0.3</v>
          </cell>
          <cell r="H178">
            <v>13.83</v>
          </cell>
          <cell r="J178">
            <v>2.5641000000000003</v>
          </cell>
          <cell r="K178">
            <v>0.05</v>
          </cell>
          <cell r="L178">
            <v>0.4</v>
          </cell>
          <cell r="M178">
            <v>0.91</v>
          </cell>
          <cell r="N178">
            <v>2.36</v>
          </cell>
          <cell r="O178">
            <v>4.88</v>
          </cell>
          <cell r="P178">
            <v>0.22</v>
          </cell>
          <cell r="R178">
            <v>1.75</v>
          </cell>
          <cell r="U178">
            <v>98.564099999999982</v>
          </cell>
          <cell r="AJ178">
            <v>0.25965733475389857</v>
          </cell>
          <cell r="AK178">
            <v>7.24</v>
          </cell>
          <cell r="AL178">
            <v>2.0677966101694918</v>
          </cell>
          <cell r="AM178">
            <v>6.5798987707881423E-2</v>
          </cell>
        </row>
        <row r="179">
          <cell r="A179" t="str">
            <v>Tuscan Magmatic Province</v>
          </cell>
          <cell r="B179">
            <v>1</v>
          </cell>
          <cell r="C179" t="str">
            <v>A26</v>
          </cell>
          <cell r="D179" t="str">
            <v>Roccastr</v>
          </cell>
          <cell r="E179" t="str">
            <v>rioliti</v>
          </cell>
          <cell r="F179">
            <v>71.88</v>
          </cell>
          <cell r="G179">
            <v>0.19</v>
          </cell>
          <cell r="H179">
            <v>13.8</v>
          </cell>
          <cell r="J179">
            <v>1.4784000000000002</v>
          </cell>
          <cell r="K179">
            <v>0.03</v>
          </cell>
          <cell r="L179">
            <v>0.33</v>
          </cell>
          <cell r="M179">
            <v>1.1499999999999999</v>
          </cell>
          <cell r="N179">
            <v>2.88</v>
          </cell>
          <cell r="O179">
            <v>4.7</v>
          </cell>
          <cell r="P179">
            <v>0.2</v>
          </cell>
          <cell r="R179">
            <v>2.4</v>
          </cell>
          <cell r="U179">
            <v>99.038399999999996</v>
          </cell>
          <cell r="AJ179">
            <v>0.33414985085012439</v>
          </cell>
          <cell r="AK179">
            <v>7.58</v>
          </cell>
          <cell r="AL179">
            <v>1.6319444444444446</v>
          </cell>
          <cell r="AM179">
            <v>8.3333333333333329E-2</v>
          </cell>
        </row>
        <row r="180">
          <cell r="A180" t="str">
            <v>Tuscan Magmatic Province</v>
          </cell>
          <cell r="B180">
            <v>1</v>
          </cell>
          <cell r="C180" t="str">
            <v>A26</v>
          </cell>
          <cell r="D180" t="str">
            <v>Roccastr</v>
          </cell>
          <cell r="E180" t="str">
            <v>rioliti</v>
          </cell>
          <cell r="F180">
            <v>72.680000000000007</v>
          </cell>
          <cell r="G180">
            <v>0.65</v>
          </cell>
          <cell r="H180">
            <v>14.4</v>
          </cell>
          <cell r="J180">
            <v>1.6539000000000001</v>
          </cell>
          <cell r="K180">
            <v>0.01</v>
          </cell>
          <cell r="L180">
            <v>0.2</v>
          </cell>
          <cell r="M180">
            <v>0.56000000000000005</v>
          </cell>
          <cell r="N180">
            <v>1.58</v>
          </cell>
          <cell r="O180">
            <v>4.9000000000000004</v>
          </cell>
          <cell r="P180">
            <v>0.11</v>
          </cell>
          <cell r="R180">
            <v>1.9</v>
          </cell>
          <cell r="U180">
            <v>98.643900000000031</v>
          </cell>
          <cell r="AJ180">
            <v>0.21375699184892719</v>
          </cell>
          <cell r="AK180">
            <v>6.48</v>
          </cell>
          <cell r="AL180">
            <v>3.1012658227848102</v>
          </cell>
          <cell r="AM180">
            <v>3.888888888888889E-2</v>
          </cell>
        </row>
        <row r="181">
          <cell r="A181" t="str">
            <v>Tuscan Magmatic Province</v>
          </cell>
          <cell r="B181">
            <v>1</v>
          </cell>
          <cell r="C181" t="str">
            <v>A26</v>
          </cell>
          <cell r="D181" t="str">
            <v>Roccastr</v>
          </cell>
          <cell r="E181" t="str">
            <v>rioliti</v>
          </cell>
          <cell r="F181">
            <v>70.099999999999994</v>
          </cell>
          <cell r="G181">
            <v>0</v>
          </cell>
          <cell r="H181">
            <v>16.309999999999999</v>
          </cell>
          <cell r="J181">
            <v>1.9817</v>
          </cell>
          <cell r="K181">
            <v>0.01</v>
          </cell>
          <cell r="L181">
            <v>0</v>
          </cell>
          <cell r="M181">
            <v>0.52</v>
          </cell>
          <cell r="N181">
            <v>2.09</v>
          </cell>
          <cell r="O181">
            <v>5.26</v>
          </cell>
          <cell r="P181">
            <v>0</v>
          </cell>
          <cell r="R181">
            <v>3.05</v>
          </cell>
          <cell r="U181">
            <v>99.321700000000007</v>
          </cell>
          <cell r="AJ181">
            <v>0</v>
          </cell>
          <cell r="AK181">
            <v>7.35</v>
          </cell>
          <cell r="AL181">
            <v>2.5167464114832536</v>
          </cell>
          <cell r="AM181">
            <v>3.1882280809319437E-2</v>
          </cell>
        </row>
        <row r="182">
          <cell r="A182" t="str">
            <v>Tuscan Magmatic Province</v>
          </cell>
          <cell r="B182">
            <v>1</v>
          </cell>
          <cell r="C182" t="str">
            <v>A26</v>
          </cell>
          <cell r="D182" t="str">
            <v>Roccastr</v>
          </cell>
          <cell r="E182" t="str">
            <v>rioliti</v>
          </cell>
          <cell r="F182">
            <v>72.16</v>
          </cell>
          <cell r="G182">
            <v>0.2</v>
          </cell>
          <cell r="H182">
            <v>14.1</v>
          </cell>
          <cell r="J182">
            <v>1.1890000000000001</v>
          </cell>
          <cell r="K182">
            <v>0.04</v>
          </cell>
          <cell r="L182">
            <v>0.3</v>
          </cell>
          <cell r="M182">
            <v>1.02</v>
          </cell>
          <cell r="N182">
            <v>2.92</v>
          </cell>
          <cell r="O182">
            <v>5.12</v>
          </cell>
          <cell r="P182">
            <v>0.22</v>
          </cell>
          <cell r="R182">
            <v>2.42</v>
          </cell>
          <cell r="U182">
            <v>99.689000000000007</v>
          </cell>
          <cell r="AJ182">
            <v>0.36194378709754188</v>
          </cell>
          <cell r="AK182">
            <v>8.0399999999999991</v>
          </cell>
          <cell r="AL182">
            <v>1.7534246575342467</v>
          </cell>
          <cell r="AM182">
            <v>7.2340425531914901E-2</v>
          </cell>
        </row>
        <row r="183">
          <cell r="A183" t="str">
            <v>Tuscan Magmatic Province</v>
          </cell>
          <cell r="B183">
            <v>1</v>
          </cell>
          <cell r="C183" t="str">
            <v>A26</v>
          </cell>
          <cell r="D183" t="str">
            <v>Roccastr</v>
          </cell>
          <cell r="E183" t="str">
            <v>rioliti</v>
          </cell>
          <cell r="F183">
            <v>71.849999999999994</v>
          </cell>
          <cell r="G183">
            <v>0.4</v>
          </cell>
          <cell r="H183">
            <v>13.66</v>
          </cell>
          <cell r="J183">
            <v>1.7092000000000001</v>
          </cell>
          <cell r="K183">
            <v>0.03</v>
          </cell>
          <cell r="L183">
            <v>0.35</v>
          </cell>
          <cell r="M183">
            <v>1</v>
          </cell>
          <cell r="N183">
            <v>2.81</v>
          </cell>
          <cell r="O183">
            <v>4.9800000000000004</v>
          </cell>
          <cell r="P183">
            <v>0.26</v>
          </cell>
          <cell r="R183">
            <v>2.5</v>
          </cell>
          <cell r="U183">
            <v>99.549199999999999</v>
          </cell>
          <cell r="AJ183">
            <v>0.31524746012915988</v>
          </cell>
          <cell r="AK183">
            <v>7.7900000000000009</v>
          </cell>
          <cell r="AL183">
            <v>1.7722419928825623</v>
          </cell>
          <cell r="AM183">
            <v>7.320644216691069E-2</v>
          </cell>
        </row>
        <row r="184">
          <cell r="A184" t="str">
            <v>Tuscan Magmatic Province</v>
          </cell>
          <cell r="B184">
            <v>1</v>
          </cell>
          <cell r="C184" t="str">
            <v>A26</v>
          </cell>
          <cell r="D184" t="str">
            <v>Roccastr</v>
          </cell>
          <cell r="E184" t="str">
            <v>rioliti</v>
          </cell>
          <cell r="F184">
            <v>72.03</v>
          </cell>
          <cell r="G184">
            <v>0.25</v>
          </cell>
          <cell r="H184">
            <v>13.9</v>
          </cell>
          <cell r="J184">
            <v>1.3795000000000002</v>
          </cell>
          <cell r="K184">
            <v>0.02</v>
          </cell>
          <cell r="L184">
            <v>0.28000000000000003</v>
          </cell>
          <cell r="M184">
            <v>1.08</v>
          </cell>
          <cell r="N184">
            <v>2.77</v>
          </cell>
          <cell r="O184">
            <v>5.04</v>
          </cell>
          <cell r="P184">
            <v>0.18</v>
          </cell>
          <cell r="R184">
            <v>2.7</v>
          </cell>
          <cell r="U184">
            <v>99.629500000000021</v>
          </cell>
          <cell r="AJ184">
            <v>0.31334248743838955</v>
          </cell>
          <cell r="AK184">
            <v>7.8100000000000005</v>
          </cell>
          <cell r="AL184">
            <v>1.8194945848375452</v>
          </cell>
          <cell r="AM184">
            <v>7.7697841726618713E-2</v>
          </cell>
        </row>
        <row r="185">
          <cell r="A185" t="str">
            <v>Tuscan Magmatic Province</v>
          </cell>
          <cell r="B185">
            <v>1</v>
          </cell>
          <cell r="C185" t="str">
            <v>A26</v>
          </cell>
          <cell r="D185" t="str">
            <v>Roccastr</v>
          </cell>
          <cell r="E185" t="str">
            <v>rioliti</v>
          </cell>
          <cell r="F185">
            <v>72.400000000000006</v>
          </cell>
          <cell r="G185">
            <v>0</v>
          </cell>
          <cell r="H185">
            <v>12.91</v>
          </cell>
          <cell r="J185">
            <v>1.1324000000000001</v>
          </cell>
          <cell r="K185">
            <v>0.01</v>
          </cell>
          <cell r="L185">
            <v>0</v>
          </cell>
          <cell r="M185">
            <v>0.84</v>
          </cell>
          <cell r="N185">
            <v>3.06</v>
          </cell>
          <cell r="O185">
            <v>5.3</v>
          </cell>
          <cell r="P185">
            <v>0</v>
          </cell>
          <cell r="R185">
            <v>4.37</v>
          </cell>
          <cell r="U185">
            <v>100.02240000000002</v>
          </cell>
          <cell r="AJ185">
            <v>0</v>
          </cell>
          <cell r="AK185">
            <v>8.36</v>
          </cell>
          <cell r="AL185">
            <v>1.7320261437908495</v>
          </cell>
          <cell r="AM185">
            <v>6.5065840433772268E-2</v>
          </cell>
        </row>
        <row r="186">
          <cell r="A186" t="str">
            <v>Tuscan Magmatic Province</v>
          </cell>
          <cell r="B186">
            <v>1</v>
          </cell>
          <cell r="C186" t="str">
            <v>A26</v>
          </cell>
          <cell r="D186" t="str">
            <v>Roccastr</v>
          </cell>
          <cell r="E186" t="str">
            <v>rioliti</v>
          </cell>
          <cell r="F186">
            <v>73.25</v>
          </cell>
          <cell r="G186">
            <v>0.27</v>
          </cell>
          <cell r="H186">
            <v>13.76</v>
          </cell>
          <cell r="J186">
            <v>1.9473</v>
          </cell>
          <cell r="K186">
            <v>0.03</v>
          </cell>
          <cell r="L186">
            <v>0.35</v>
          </cell>
          <cell r="M186">
            <v>1.08</v>
          </cell>
          <cell r="N186">
            <v>3.02</v>
          </cell>
          <cell r="O186">
            <v>4.79</v>
          </cell>
          <cell r="P186">
            <v>0.21</v>
          </cell>
          <cell r="R186">
            <v>1.04</v>
          </cell>
          <cell r="U186">
            <v>99.747299999999996</v>
          </cell>
          <cell r="AJ186">
            <v>0.28779487661864961</v>
          </cell>
          <cell r="AK186">
            <v>7.8100000000000005</v>
          </cell>
          <cell r="AL186">
            <v>1.5860927152317881</v>
          </cell>
          <cell r="AM186">
            <v>7.8488372093023256E-2</v>
          </cell>
        </row>
        <row r="187">
          <cell r="A187" t="str">
            <v>Tuscan Magmatic Province</v>
          </cell>
          <cell r="B187">
            <v>1</v>
          </cell>
          <cell r="C187" t="str">
            <v>A26</v>
          </cell>
          <cell r="D187" t="str">
            <v>Roccastr</v>
          </cell>
          <cell r="E187" t="str">
            <v>rioliti</v>
          </cell>
          <cell r="F187">
            <v>72.08</v>
          </cell>
          <cell r="G187">
            <v>0.15</v>
          </cell>
          <cell r="H187">
            <v>13.38</v>
          </cell>
          <cell r="J187">
            <v>2.0358000000000001</v>
          </cell>
          <cell r="K187">
            <v>0.02</v>
          </cell>
          <cell r="L187">
            <v>0.3</v>
          </cell>
          <cell r="M187">
            <v>1.03</v>
          </cell>
          <cell r="N187">
            <v>3.08</v>
          </cell>
          <cell r="O187">
            <v>4.93</v>
          </cell>
          <cell r="P187">
            <v>0.19</v>
          </cell>
          <cell r="R187">
            <v>2.09</v>
          </cell>
          <cell r="U187">
            <v>99.285799999999995</v>
          </cell>
          <cell r="AJ187">
            <v>0.24885772823824545</v>
          </cell>
          <cell r="AK187">
            <v>8.01</v>
          </cell>
          <cell r="AL187">
            <v>1.6006493506493504</v>
          </cell>
          <cell r="AM187">
            <v>7.6980568011958142E-2</v>
          </cell>
        </row>
        <row r="188">
          <cell r="A188" t="str">
            <v>Tuscan Magmatic Province</v>
          </cell>
          <cell r="B188">
            <v>1</v>
          </cell>
          <cell r="C188" t="str">
            <v>A26</v>
          </cell>
          <cell r="D188" t="str">
            <v>Roccastr</v>
          </cell>
          <cell r="E188" t="str">
            <v>rioliti</v>
          </cell>
          <cell r="F188">
            <v>72</v>
          </cell>
          <cell r="G188">
            <v>0.25</v>
          </cell>
          <cell r="H188">
            <v>13.74</v>
          </cell>
          <cell r="J188">
            <v>1.9585000000000001</v>
          </cell>
          <cell r="K188">
            <v>0.04</v>
          </cell>
          <cell r="L188">
            <v>0.33</v>
          </cell>
          <cell r="M188">
            <v>1</v>
          </cell>
          <cell r="N188">
            <v>3.1</v>
          </cell>
          <cell r="O188">
            <v>4.79</v>
          </cell>
          <cell r="P188">
            <v>0.21</v>
          </cell>
          <cell r="R188">
            <v>2.04</v>
          </cell>
          <cell r="U188">
            <v>99.458500000000001</v>
          </cell>
          <cell r="AJ188">
            <v>0.27474228485543767</v>
          </cell>
          <cell r="AK188">
            <v>7.8900000000000006</v>
          </cell>
          <cell r="AL188">
            <v>1.5451612903225806</v>
          </cell>
          <cell r="AM188">
            <v>7.2780203784570591E-2</v>
          </cell>
        </row>
        <row r="189">
          <cell r="A189" t="str">
            <v>Tuscan Magmatic Province</v>
          </cell>
          <cell r="B189">
            <v>1</v>
          </cell>
          <cell r="C189" t="str">
            <v>A26</v>
          </cell>
          <cell r="D189" t="str">
            <v>Roccastr</v>
          </cell>
          <cell r="E189" t="str">
            <v>rioliti</v>
          </cell>
          <cell r="F189">
            <v>72.67</v>
          </cell>
          <cell r="G189">
            <v>0.11</v>
          </cell>
          <cell r="H189">
            <v>13.33</v>
          </cell>
          <cell r="J189">
            <v>1.2544999999999999</v>
          </cell>
          <cell r="K189">
            <v>0</v>
          </cell>
          <cell r="L189">
            <v>0.15</v>
          </cell>
          <cell r="M189">
            <v>0.56000000000000005</v>
          </cell>
          <cell r="N189">
            <v>3.23</v>
          </cell>
          <cell r="O189">
            <v>4.99</v>
          </cell>
          <cell r="P189">
            <v>0</v>
          </cell>
          <cell r="R189">
            <v>2.0699999999999998</v>
          </cell>
          <cell r="U189">
            <v>98.364499999999992</v>
          </cell>
          <cell r="AJ189">
            <v>0.21186683575950568</v>
          </cell>
          <cell r="AK189">
            <v>8.2200000000000006</v>
          </cell>
          <cell r="AL189">
            <v>1.5448916408668731</v>
          </cell>
          <cell r="AM189">
            <v>4.2010502625656421E-2</v>
          </cell>
        </row>
        <row r="190">
          <cell r="A190" t="str">
            <v>Tuscan Magmatic Province</v>
          </cell>
          <cell r="B190">
            <v>1</v>
          </cell>
          <cell r="C190" t="str">
            <v>A26</v>
          </cell>
          <cell r="D190" t="str">
            <v>Roccastr</v>
          </cell>
          <cell r="E190" t="str">
            <v>rioliti</v>
          </cell>
          <cell r="F190">
            <v>71.92</v>
          </cell>
          <cell r="G190">
            <v>0.26</v>
          </cell>
          <cell r="H190">
            <v>13.4</v>
          </cell>
          <cell r="J190">
            <v>1.7753000000000001</v>
          </cell>
          <cell r="K190">
            <v>0.03</v>
          </cell>
          <cell r="L190">
            <v>0.3</v>
          </cell>
          <cell r="M190">
            <v>1.06</v>
          </cell>
          <cell r="N190">
            <v>2.88</v>
          </cell>
          <cell r="O190">
            <v>4.8899999999999997</v>
          </cell>
          <cell r="P190">
            <v>0.16</v>
          </cell>
          <cell r="R190">
            <v>2.35</v>
          </cell>
          <cell r="U190">
            <v>99.025300000000001</v>
          </cell>
          <cell r="AJ190">
            <v>0.27532036783350589</v>
          </cell>
          <cell r="AK190">
            <v>7.77</v>
          </cell>
          <cell r="AL190">
            <v>1.6979166666666665</v>
          </cell>
          <cell r="AM190">
            <v>7.9104477611940296E-2</v>
          </cell>
        </row>
        <row r="191">
          <cell r="A191" t="str">
            <v>Tuscan Magmatic Province</v>
          </cell>
          <cell r="B191">
            <v>1</v>
          </cell>
          <cell r="C191" t="str">
            <v>A26</v>
          </cell>
          <cell r="D191" t="str">
            <v>Roccastr</v>
          </cell>
          <cell r="E191" t="str">
            <v>rioliti</v>
          </cell>
          <cell r="F191">
            <v>71.88</v>
          </cell>
          <cell r="G191">
            <v>0.13</v>
          </cell>
          <cell r="H191">
            <v>13.9</v>
          </cell>
          <cell r="J191">
            <v>2.2208000000000001</v>
          </cell>
          <cell r="K191">
            <v>0.04</v>
          </cell>
          <cell r="L191">
            <v>0.19</v>
          </cell>
          <cell r="M191">
            <v>1.05</v>
          </cell>
          <cell r="N191">
            <v>2.99</v>
          </cell>
          <cell r="O191">
            <v>4.7300000000000004</v>
          </cell>
          <cell r="P191">
            <v>0.26</v>
          </cell>
          <cell r="R191">
            <v>1.91</v>
          </cell>
          <cell r="U191">
            <v>99.300799999999995</v>
          </cell>
          <cell r="AJ191">
            <v>0.16131844534845693</v>
          </cell>
          <cell r="AK191">
            <v>7.7200000000000006</v>
          </cell>
          <cell r="AL191">
            <v>1.5819397993311037</v>
          </cell>
          <cell r="AM191">
            <v>7.5539568345323743E-2</v>
          </cell>
        </row>
        <row r="192">
          <cell r="A192" t="str">
            <v>Tuscan Magmatic Province</v>
          </cell>
          <cell r="B192">
            <v>1</v>
          </cell>
          <cell r="C192" t="str">
            <v>A26</v>
          </cell>
          <cell r="D192" t="str">
            <v>Roccastr</v>
          </cell>
          <cell r="E192" t="str">
            <v>rioliti</v>
          </cell>
          <cell r="F192">
            <v>72.099999999999994</v>
          </cell>
          <cell r="G192">
            <v>0.19</v>
          </cell>
          <cell r="H192">
            <v>14.47</v>
          </cell>
          <cell r="J192">
            <v>2.3950999999999998</v>
          </cell>
          <cell r="K192">
            <v>0.03</v>
          </cell>
          <cell r="L192">
            <v>0.54</v>
          </cell>
          <cell r="M192">
            <v>1.04</v>
          </cell>
          <cell r="N192">
            <v>2.8</v>
          </cell>
          <cell r="O192">
            <v>4.6100000000000003</v>
          </cell>
          <cell r="P192">
            <v>0.32</v>
          </cell>
          <cell r="R192">
            <v>1.1399999999999999</v>
          </cell>
          <cell r="U192">
            <v>99.635099999999994</v>
          </cell>
          <cell r="AJ192">
            <v>0.33638112735228676</v>
          </cell>
          <cell r="AK192">
            <v>7.41</v>
          </cell>
          <cell r="AL192">
            <v>1.6464285714285716</v>
          </cell>
          <cell r="AM192">
            <v>7.1872840359364198E-2</v>
          </cell>
        </row>
        <row r="193">
          <cell r="A193" t="str">
            <v>Tuscan Magmatic Province</v>
          </cell>
          <cell r="B193">
            <v>1</v>
          </cell>
          <cell r="C193" t="str">
            <v>A26</v>
          </cell>
          <cell r="D193" t="str">
            <v>Roccastr</v>
          </cell>
          <cell r="E193" t="str">
            <v>rioliti</v>
          </cell>
          <cell r="F193">
            <v>72.290000000000006</v>
          </cell>
          <cell r="G193">
            <v>0</v>
          </cell>
          <cell r="H193">
            <v>14.4</v>
          </cell>
          <cell r="J193">
            <v>2.0341</v>
          </cell>
          <cell r="K193">
            <v>0</v>
          </cell>
          <cell r="L193">
            <v>0.48</v>
          </cell>
          <cell r="M193">
            <v>1.34</v>
          </cell>
          <cell r="N193">
            <v>2.67</v>
          </cell>
          <cell r="O193">
            <v>4.18</v>
          </cell>
          <cell r="P193">
            <v>0</v>
          </cell>
          <cell r="R193">
            <v>2.39</v>
          </cell>
          <cell r="U193">
            <v>99.784100000000009</v>
          </cell>
          <cell r="AJ193">
            <v>0.34663248450061884</v>
          </cell>
          <cell r="AK193">
            <v>6.85</v>
          </cell>
          <cell r="AL193">
            <v>1.5655430711610485</v>
          </cell>
          <cell r="AM193">
            <v>9.3055555555555558E-2</v>
          </cell>
        </row>
        <row r="194">
          <cell r="A194" t="str">
            <v>Tuscan Magmatic Province</v>
          </cell>
          <cell r="B194">
            <v>1</v>
          </cell>
          <cell r="C194" t="str">
            <v>A20</v>
          </cell>
          <cell r="D194" t="str">
            <v>Rocstrada</v>
          </cell>
          <cell r="E194" t="str">
            <v>lava ignim</v>
          </cell>
          <cell r="F194">
            <v>72.48</v>
          </cell>
          <cell r="G194">
            <v>0.24</v>
          </cell>
          <cell r="H194">
            <v>13.56</v>
          </cell>
          <cell r="J194">
            <v>2.0099999999999998</v>
          </cell>
          <cell r="K194">
            <v>0.03</v>
          </cell>
          <cell r="L194">
            <v>0.36</v>
          </cell>
          <cell r="M194">
            <v>1.02</v>
          </cell>
          <cell r="N194">
            <v>2.61</v>
          </cell>
          <cell r="O194">
            <v>4.8600000000000003</v>
          </cell>
          <cell r="P194">
            <v>0.14000000000000001</v>
          </cell>
          <cell r="R194">
            <v>1.56</v>
          </cell>
          <cell r="U194">
            <v>98.87</v>
          </cell>
          <cell r="AJ194">
            <v>0.28707391536046944</v>
          </cell>
          <cell r="AK194">
            <v>7.4700000000000006</v>
          </cell>
          <cell r="AL194">
            <v>1.8620689655172415</v>
          </cell>
          <cell r="AM194">
            <v>7.5221238938053089E-2</v>
          </cell>
          <cell r="AN194">
            <v>5</v>
          </cell>
          <cell r="AO194">
            <v>12</v>
          </cell>
          <cell r="AP194">
            <v>10</v>
          </cell>
          <cell r="AQ194">
            <v>3</v>
          </cell>
          <cell r="AR194">
            <v>19</v>
          </cell>
          <cell r="AS194">
            <v>395</v>
          </cell>
          <cell r="AT194">
            <v>68</v>
          </cell>
          <cell r="AU194">
            <v>33</v>
          </cell>
          <cell r="AV194">
            <v>113</v>
          </cell>
          <cell r="AW194">
            <v>14</v>
          </cell>
          <cell r="AY194">
            <v>172</v>
          </cell>
          <cell r="AZ194">
            <v>30.5</v>
          </cell>
          <cell r="BA194">
            <v>68.099999999999994</v>
          </cell>
          <cell r="BC194">
            <v>28.8</v>
          </cell>
          <cell r="BD194">
            <v>6.8</v>
          </cell>
          <cell r="BE194">
            <v>0.55000000000000004</v>
          </cell>
          <cell r="BG194">
            <v>1.1200000000000001</v>
          </cell>
          <cell r="BL194">
            <v>3.09</v>
          </cell>
          <cell r="BM194">
            <v>0.33</v>
          </cell>
          <cell r="BN194">
            <v>3.8</v>
          </cell>
          <cell r="BP194">
            <v>45</v>
          </cell>
          <cell r="BQ194">
            <v>24</v>
          </cell>
          <cell r="BR194">
            <v>17</v>
          </cell>
          <cell r="CD194">
            <v>12.285714285714286</v>
          </cell>
          <cell r="CG194">
            <v>2.1785714285714284</v>
          </cell>
          <cell r="CI194">
            <v>1.5133333333333332</v>
          </cell>
          <cell r="CP194">
            <v>2.0636363636363635</v>
          </cell>
          <cell r="DB194">
            <v>7.766990291262136</v>
          </cell>
          <cell r="DD194">
            <v>0.70833333333333337</v>
          </cell>
          <cell r="DE194">
            <v>16.458333333333332</v>
          </cell>
          <cell r="DI194">
            <v>92.424242424242422</v>
          </cell>
          <cell r="DJ194">
            <v>2.3611111111111112</v>
          </cell>
        </row>
        <row r="195">
          <cell r="A195" t="str">
            <v>Tuscan Magmatic Province</v>
          </cell>
          <cell r="B195">
            <v>1</v>
          </cell>
          <cell r="C195" t="str">
            <v>A20</v>
          </cell>
          <cell r="D195" t="str">
            <v>Rocstrada</v>
          </cell>
          <cell r="E195" t="str">
            <v>lava ignim</v>
          </cell>
          <cell r="F195">
            <v>73.48</v>
          </cell>
          <cell r="G195">
            <v>0.2</v>
          </cell>
          <cell r="H195">
            <v>13.23</v>
          </cell>
          <cell r="J195">
            <v>1.9</v>
          </cell>
          <cell r="K195">
            <v>0.04</v>
          </cell>
          <cell r="L195">
            <v>0.32</v>
          </cell>
          <cell r="M195">
            <v>0.82</v>
          </cell>
          <cell r="N195">
            <v>2.79</v>
          </cell>
          <cell r="O195">
            <v>4.6900000000000004</v>
          </cell>
          <cell r="P195">
            <v>0.16</v>
          </cell>
          <cell r="R195">
            <v>1.56</v>
          </cell>
          <cell r="U195">
            <v>99.190000000000012</v>
          </cell>
          <cell r="AJ195">
            <v>0.27465329066815608</v>
          </cell>
          <cell r="AK195">
            <v>7.48</v>
          </cell>
          <cell r="AL195">
            <v>1.6810035842293909</v>
          </cell>
          <cell r="AM195">
            <v>6.1980347694633404E-2</v>
          </cell>
          <cell r="AN195">
            <v>5</v>
          </cell>
          <cell r="AO195">
            <v>13</v>
          </cell>
          <cell r="AQ195">
            <v>3</v>
          </cell>
          <cell r="AS195">
            <v>447</v>
          </cell>
          <cell r="AT195">
            <v>51</v>
          </cell>
          <cell r="AU195">
            <v>30</v>
          </cell>
          <cell r="AV195">
            <v>97</v>
          </cell>
          <cell r="AW195">
            <v>14</v>
          </cell>
          <cell r="AY195">
            <v>95</v>
          </cell>
          <cell r="AZ195">
            <v>24.8</v>
          </cell>
          <cell r="BA195">
            <v>52</v>
          </cell>
          <cell r="BC195">
            <v>24.3</v>
          </cell>
          <cell r="BD195">
            <v>5.69</v>
          </cell>
          <cell r="BE195">
            <v>0.4</v>
          </cell>
          <cell r="BG195">
            <v>0.9</v>
          </cell>
          <cell r="BL195">
            <v>2.38</v>
          </cell>
          <cell r="BM195">
            <v>0.28000000000000003</v>
          </cell>
          <cell r="BN195">
            <v>3.1</v>
          </cell>
          <cell r="BP195">
            <v>38</v>
          </cell>
          <cell r="BQ195">
            <v>19</v>
          </cell>
          <cell r="BR195">
            <v>20</v>
          </cell>
          <cell r="CD195">
            <v>6.7857142857142856</v>
          </cell>
          <cell r="CG195">
            <v>1.7714285714285716</v>
          </cell>
          <cell r="CI195">
            <v>1.368421052631579</v>
          </cell>
          <cell r="CP195">
            <v>1.7333333333333334</v>
          </cell>
          <cell r="DB195">
            <v>7.9831932773109244</v>
          </cell>
          <cell r="DD195">
            <v>1.0526315789473684</v>
          </cell>
          <cell r="DE195">
            <v>23.526315789473685</v>
          </cell>
          <cell r="DI195">
            <v>88.571428571428569</v>
          </cell>
          <cell r="DJ195">
            <v>2.0987654320987654</v>
          </cell>
        </row>
        <row r="196">
          <cell r="A196" t="str">
            <v>Tuscan Magmatic Province</v>
          </cell>
          <cell r="B196">
            <v>1</v>
          </cell>
          <cell r="C196" t="str">
            <v>A20</v>
          </cell>
          <cell r="D196" t="str">
            <v>Rocstrada</v>
          </cell>
          <cell r="E196" t="str">
            <v>lava ignim</v>
          </cell>
          <cell r="F196">
            <v>73.95</v>
          </cell>
          <cell r="G196">
            <v>0.21</v>
          </cell>
          <cell r="H196">
            <v>13.5</v>
          </cell>
          <cell r="J196">
            <v>1.63</v>
          </cell>
          <cell r="K196">
            <v>0.02</v>
          </cell>
          <cell r="L196">
            <v>0.27</v>
          </cell>
          <cell r="M196">
            <v>0.65</v>
          </cell>
          <cell r="N196">
            <v>2.42</v>
          </cell>
          <cell r="O196">
            <v>4.8600000000000003</v>
          </cell>
          <cell r="P196">
            <v>0.12</v>
          </cell>
          <cell r="R196">
            <v>1.26</v>
          </cell>
          <cell r="U196">
            <v>98.89</v>
          </cell>
          <cell r="AJ196">
            <v>0.27135368189244158</v>
          </cell>
          <cell r="AK196">
            <v>7.28</v>
          </cell>
          <cell r="AL196">
            <v>2.0082644628099175</v>
          </cell>
          <cell r="AM196">
            <v>4.8148148148148148E-2</v>
          </cell>
          <cell r="AO196">
            <v>13</v>
          </cell>
          <cell r="AQ196">
            <v>0</v>
          </cell>
          <cell r="AS196">
            <v>449</v>
          </cell>
          <cell r="AT196">
            <v>48</v>
          </cell>
          <cell r="AU196">
            <v>26</v>
          </cell>
          <cell r="AV196">
            <v>95</v>
          </cell>
          <cell r="AW196">
            <v>15</v>
          </cell>
          <cell r="AY196">
            <v>110</v>
          </cell>
          <cell r="BP196">
            <v>42</v>
          </cell>
          <cell r="BQ196">
            <v>20</v>
          </cell>
          <cell r="CD196">
            <v>7.333333333333333</v>
          </cell>
          <cell r="CG196">
            <v>0</v>
          </cell>
          <cell r="CI196">
            <v>0</v>
          </cell>
          <cell r="DE196">
            <v>22.45</v>
          </cell>
        </row>
        <row r="197">
          <cell r="A197" t="str">
            <v>Tuscan Magmatic Province</v>
          </cell>
          <cell r="B197">
            <v>1</v>
          </cell>
          <cell r="C197" t="str">
            <v>A20</v>
          </cell>
          <cell r="D197" t="str">
            <v>Rocstrada</v>
          </cell>
          <cell r="E197" t="str">
            <v>lava ignim</v>
          </cell>
          <cell r="F197">
            <v>73.260000000000005</v>
          </cell>
          <cell r="G197">
            <v>0.24</v>
          </cell>
          <cell r="H197">
            <v>13.8</v>
          </cell>
          <cell r="J197">
            <v>1.76</v>
          </cell>
          <cell r="K197">
            <v>0.02</v>
          </cell>
          <cell r="L197">
            <v>0.32</v>
          </cell>
          <cell r="M197">
            <v>0.84</v>
          </cell>
          <cell r="N197">
            <v>2.44</v>
          </cell>
          <cell r="O197">
            <v>5.09</v>
          </cell>
          <cell r="P197">
            <v>0.13</v>
          </cell>
          <cell r="R197">
            <v>1</v>
          </cell>
          <cell r="U197">
            <v>98.899999999999991</v>
          </cell>
          <cell r="AJ197">
            <v>0.29016143258504029</v>
          </cell>
          <cell r="AK197">
            <v>7.5299999999999994</v>
          </cell>
          <cell r="AL197">
            <v>2.0860655737704916</v>
          </cell>
          <cell r="AM197">
            <v>6.08695652173913E-2</v>
          </cell>
          <cell r="AO197">
            <v>17</v>
          </cell>
          <cell r="AQ197">
            <v>0</v>
          </cell>
          <cell r="AS197">
            <v>403</v>
          </cell>
          <cell r="AT197">
            <v>66</v>
          </cell>
          <cell r="AU197">
            <v>29</v>
          </cell>
          <cell r="AV197">
            <v>108</v>
          </cell>
          <cell r="AW197">
            <v>14</v>
          </cell>
          <cell r="AY197">
            <v>165</v>
          </cell>
          <cell r="BP197">
            <v>44</v>
          </cell>
          <cell r="BQ197">
            <v>21</v>
          </cell>
          <cell r="CD197">
            <v>11.785714285714286</v>
          </cell>
          <cell r="CG197">
            <v>0</v>
          </cell>
          <cell r="CI197">
            <v>0</v>
          </cell>
          <cell r="DE197">
            <v>19.19047619047619</v>
          </cell>
        </row>
        <row r="198">
          <cell r="A198" t="str">
            <v>Tuscan Magmatic Province</v>
          </cell>
          <cell r="B198">
            <v>1</v>
          </cell>
          <cell r="C198" t="str">
            <v>A20</v>
          </cell>
          <cell r="D198" t="str">
            <v>Rocstrada</v>
          </cell>
          <cell r="E198" t="str">
            <v>lava ignim</v>
          </cell>
          <cell r="F198">
            <v>73.260000000000005</v>
          </cell>
          <cell r="G198">
            <v>0.24</v>
          </cell>
          <cell r="H198">
            <v>13.61</v>
          </cell>
          <cell r="J198">
            <v>1.91</v>
          </cell>
          <cell r="K198">
            <v>0.02</v>
          </cell>
          <cell r="L198">
            <v>0.34</v>
          </cell>
          <cell r="M198">
            <v>0.98</v>
          </cell>
          <cell r="N198">
            <v>2.61</v>
          </cell>
          <cell r="O198">
            <v>5</v>
          </cell>
          <cell r="P198">
            <v>0.13</v>
          </cell>
          <cell r="R198">
            <v>1.1299999999999999</v>
          </cell>
          <cell r="U198">
            <v>99.22999999999999</v>
          </cell>
          <cell r="AJ198">
            <v>0.28582159954214725</v>
          </cell>
          <cell r="AK198">
            <v>7.6099999999999994</v>
          </cell>
          <cell r="AL198">
            <v>1.9157088122605366</v>
          </cell>
          <cell r="AM198">
            <v>7.2005878030859657E-2</v>
          </cell>
          <cell r="AN198">
            <v>5</v>
          </cell>
          <cell r="AO198">
            <v>13</v>
          </cell>
          <cell r="AQ198">
            <v>3</v>
          </cell>
          <cell r="AS198">
            <v>382</v>
          </cell>
          <cell r="AT198">
            <v>70</v>
          </cell>
          <cell r="AU198">
            <v>33</v>
          </cell>
          <cell r="AV198">
            <v>113</v>
          </cell>
          <cell r="AW198">
            <v>14</v>
          </cell>
          <cell r="AY198">
            <v>165</v>
          </cell>
          <cell r="AZ198">
            <v>29.2</v>
          </cell>
          <cell r="BA198">
            <v>61.6</v>
          </cell>
          <cell r="BC198">
            <v>28</v>
          </cell>
          <cell r="BD198">
            <v>6.3</v>
          </cell>
          <cell r="BE198">
            <v>0.55000000000000004</v>
          </cell>
          <cell r="BG198">
            <v>1.1000000000000001</v>
          </cell>
          <cell r="BL198">
            <v>3.03</v>
          </cell>
          <cell r="BM198">
            <v>0.32</v>
          </cell>
          <cell r="BN198">
            <v>3.5</v>
          </cell>
          <cell r="BP198">
            <v>45</v>
          </cell>
          <cell r="BQ198">
            <v>22</v>
          </cell>
          <cell r="BR198">
            <v>15</v>
          </cell>
          <cell r="CD198">
            <v>11.785714285714286</v>
          </cell>
          <cell r="CG198">
            <v>2.0857142857142859</v>
          </cell>
          <cell r="CI198">
            <v>1.3688888888888888</v>
          </cell>
          <cell r="CP198">
            <v>1.8666666666666667</v>
          </cell>
          <cell r="DB198">
            <v>7.2607260726072615</v>
          </cell>
          <cell r="DD198">
            <v>0.68181818181818177</v>
          </cell>
          <cell r="DE198">
            <v>17.363636363636363</v>
          </cell>
          <cell r="DI198">
            <v>91.25</v>
          </cell>
          <cell r="DJ198">
            <v>2.5</v>
          </cell>
        </row>
        <row r="199">
          <cell r="A199" t="str">
            <v>Tuscan Magmatic Province</v>
          </cell>
          <cell r="B199">
            <v>1</v>
          </cell>
          <cell r="C199" t="str">
            <v>A20</v>
          </cell>
          <cell r="D199" t="str">
            <v>Rocstrada</v>
          </cell>
          <cell r="E199" t="str">
            <v>lava ignim</v>
          </cell>
          <cell r="F199">
            <v>72.33</v>
          </cell>
          <cell r="G199">
            <v>0.22</v>
          </cell>
          <cell r="H199">
            <v>16.649999999999999</v>
          </cell>
          <cell r="J199">
            <v>2.04</v>
          </cell>
          <cell r="K199">
            <v>0.03</v>
          </cell>
          <cell r="L199">
            <v>0.36</v>
          </cell>
          <cell r="M199">
            <v>1.02</v>
          </cell>
          <cell r="N199">
            <v>2.63</v>
          </cell>
          <cell r="O199">
            <v>4.9400000000000004</v>
          </cell>
          <cell r="P199">
            <v>0.14000000000000001</v>
          </cell>
          <cell r="R199">
            <v>1.62</v>
          </cell>
          <cell r="U199">
            <v>101.97999999999999</v>
          </cell>
          <cell r="AJ199">
            <v>0.28405141294749942</v>
          </cell>
          <cell r="AK199">
            <v>7.57</v>
          </cell>
          <cell r="AL199">
            <v>1.8783269961977189</v>
          </cell>
          <cell r="AM199">
            <v>6.1261261261261267E-2</v>
          </cell>
          <cell r="AN199">
            <v>5</v>
          </cell>
          <cell r="AO199">
            <v>14</v>
          </cell>
          <cell r="AQ199">
            <v>3</v>
          </cell>
          <cell r="AS199">
            <v>390</v>
          </cell>
          <cell r="AT199">
            <v>70</v>
          </cell>
          <cell r="AU199">
            <v>32</v>
          </cell>
          <cell r="AV199">
            <v>107</v>
          </cell>
          <cell r="AW199">
            <v>14</v>
          </cell>
          <cell r="AY199">
            <v>160</v>
          </cell>
          <cell r="AZ199">
            <v>34.1</v>
          </cell>
          <cell r="BA199">
            <v>71.2</v>
          </cell>
          <cell r="BC199">
            <v>34</v>
          </cell>
          <cell r="BD199">
            <v>7.19</v>
          </cell>
          <cell r="BE199">
            <v>0.53</v>
          </cell>
          <cell r="BG199">
            <v>1.23</v>
          </cell>
          <cell r="BL199">
            <v>3.25</v>
          </cell>
          <cell r="BM199">
            <v>0.35</v>
          </cell>
          <cell r="BN199">
            <v>3.9</v>
          </cell>
          <cell r="BP199">
            <v>47</v>
          </cell>
          <cell r="BQ199">
            <v>25</v>
          </cell>
          <cell r="BR199">
            <v>15</v>
          </cell>
          <cell r="CD199">
            <v>11.428571428571429</v>
          </cell>
          <cell r="CG199">
            <v>2.4357142857142859</v>
          </cell>
          <cell r="CI199">
            <v>1.5148936170212766</v>
          </cell>
          <cell r="CP199">
            <v>2.2250000000000001</v>
          </cell>
          <cell r="DB199">
            <v>7.6923076923076925</v>
          </cell>
          <cell r="DD199">
            <v>0.6</v>
          </cell>
          <cell r="DE199">
            <v>15.6</v>
          </cell>
          <cell r="DI199">
            <v>97.428571428571445</v>
          </cell>
          <cell r="DJ199">
            <v>2.0588235294117645</v>
          </cell>
        </row>
        <row r="200">
          <cell r="A200" t="str">
            <v>Tuscan Magmatic Province</v>
          </cell>
          <cell r="B200">
            <v>1</v>
          </cell>
          <cell r="C200" t="str">
            <v>A20</v>
          </cell>
          <cell r="D200" t="str">
            <v>Rocstrada</v>
          </cell>
          <cell r="E200" t="str">
            <v>lava ignim</v>
          </cell>
          <cell r="F200">
            <v>72.98</v>
          </cell>
          <cell r="G200">
            <v>0.19</v>
          </cell>
          <cell r="H200">
            <v>13.26</v>
          </cell>
          <cell r="J200">
            <v>1.76</v>
          </cell>
          <cell r="K200">
            <v>0.03</v>
          </cell>
          <cell r="L200">
            <v>0.26</v>
          </cell>
          <cell r="M200">
            <v>0.72</v>
          </cell>
          <cell r="N200">
            <v>2.71</v>
          </cell>
          <cell r="O200">
            <v>4.78</v>
          </cell>
          <cell r="P200">
            <v>0.14000000000000001</v>
          </cell>
          <cell r="R200">
            <v>2.0499999999999998</v>
          </cell>
          <cell r="U200">
            <v>98.88000000000001</v>
          </cell>
          <cell r="AJ200">
            <v>0.24932051348119685</v>
          </cell>
          <cell r="AK200">
            <v>7.49</v>
          </cell>
          <cell r="AL200">
            <v>1.7638376383763839</v>
          </cell>
          <cell r="AM200">
            <v>5.4298642533936653E-2</v>
          </cell>
          <cell r="AO200">
            <v>12</v>
          </cell>
          <cell r="AQ200">
            <v>0</v>
          </cell>
          <cell r="AS200">
            <v>470</v>
          </cell>
          <cell r="AT200">
            <v>45</v>
          </cell>
          <cell r="AU200">
            <v>31</v>
          </cell>
          <cell r="AV200">
            <v>89</v>
          </cell>
          <cell r="AW200">
            <v>16</v>
          </cell>
          <cell r="AY200">
            <v>90</v>
          </cell>
          <cell r="BP200">
            <v>42</v>
          </cell>
          <cell r="BQ200">
            <v>19</v>
          </cell>
          <cell r="CD200">
            <v>5.625</v>
          </cell>
          <cell r="CG200">
            <v>0</v>
          </cell>
          <cell r="CI200">
            <v>0</v>
          </cell>
          <cell r="DE200">
            <v>24.736842105263158</v>
          </cell>
        </row>
        <row r="201">
          <cell r="A201" t="str">
            <v>Tuscan Magmatic Province</v>
          </cell>
          <cell r="B201">
            <v>1</v>
          </cell>
          <cell r="C201" t="str">
            <v>A20</v>
          </cell>
          <cell r="D201" t="str">
            <v>Rocstrada</v>
          </cell>
          <cell r="E201" t="str">
            <v>lava ignim</v>
          </cell>
          <cell r="F201">
            <v>72.87</v>
          </cell>
          <cell r="G201">
            <v>0.1</v>
          </cell>
          <cell r="H201">
            <v>14</v>
          </cell>
          <cell r="J201">
            <v>1.31</v>
          </cell>
          <cell r="K201">
            <v>0.05</v>
          </cell>
          <cell r="L201">
            <v>0.06</v>
          </cell>
          <cell r="M201">
            <v>0.36</v>
          </cell>
          <cell r="N201">
            <v>3.03</v>
          </cell>
          <cell r="O201">
            <v>4.96</v>
          </cell>
          <cell r="P201">
            <v>0.16</v>
          </cell>
          <cell r="R201">
            <v>3.26</v>
          </cell>
          <cell r="U201">
            <v>100.16</v>
          </cell>
          <cell r="AJ201">
            <v>9.3359370805945516E-2</v>
          </cell>
          <cell r="AK201">
            <v>7.99</v>
          </cell>
          <cell r="AL201">
            <v>1.636963696369637</v>
          </cell>
          <cell r="AM201">
            <v>2.5714285714285714E-2</v>
          </cell>
          <cell r="AN201">
            <v>4</v>
          </cell>
          <cell r="AP201">
            <v>7</v>
          </cell>
          <cell r="AQ201">
            <v>1</v>
          </cell>
          <cell r="AS201">
            <v>629</v>
          </cell>
          <cell r="AT201">
            <v>14</v>
          </cell>
          <cell r="AY201">
            <v>30</v>
          </cell>
          <cell r="AZ201">
            <v>19.100000000000001</v>
          </cell>
          <cell r="BA201">
            <v>31.6</v>
          </cell>
          <cell r="BC201">
            <v>15.3</v>
          </cell>
          <cell r="BD201">
            <v>5.09</v>
          </cell>
          <cell r="BE201">
            <v>0.2</v>
          </cell>
          <cell r="BG201">
            <v>0.81</v>
          </cell>
          <cell r="BL201">
            <v>2.2400000000000002</v>
          </cell>
          <cell r="BM201">
            <v>0.31</v>
          </cell>
          <cell r="BN201">
            <v>2.7</v>
          </cell>
          <cell r="BQ201">
            <v>13</v>
          </cell>
          <cell r="BR201">
            <v>35</v>
          </cell>
          <cell r="DB201">
            <v>5.8035714285714279</v>
          </cell>
          <cell r="DD201">
            <v>2.6923076923076925</v>
          </cell>
          <cell r="DE201">
            <v>48.384615384615387</v>
          </cell>
          <cell r="DI201">
            <v>61.612903225806456</v>
          </cell>
          <cell r="DJ201">
            <v>0.91503267973856206</v>
          </cell>
        </row>
        <row r="202">
          <cell r="A202" t="str">
            <v>Tuscan Magmatic Province</v>
          </cell>
          <cell r="B202">
            <v>1</v>
          </cell>
          <cell r="C202" t="str">
            <v>A20</v>
          </cell>
          <cell r="D202" t="str">
            <v>Rocstrada</v>
          </cell>
          <cell r="E202" t="str">
            <v>lava ignim</v>
          </cell>
          <cell r="F202">
            <v>73.260000000000005</v>
          </cell>
          <cell r="G202">
            <v>0.1</v>
          </cell>
          <cell r="H202">
            <v>13.52</v>
          </cell>
          <cell r="J202">
            <v>1.43</v>
          </cell>
          <cell r="K202">
            <v>0.05</v>
          </cell>
          <cell r="L202">
            <v>0.08</v>
          </cell>
          <cell r="M202">
            <v>0.41</v>
          </cell>
          <cell r="N202">
            <v>2.7</v>
          </cell>
          <cell r="O202">
            <v>5.46</v>
          </cell>
          <cell r="P202">
            <v>0.15</v>
          </cell>
          <cell r="R202">
            <v>2.29</v>
          </cell>
          <cell r="U202">
            <v>99.45</v>
          </cell>
          <cell r="AJ202">
            <v>0.11172358544610569</v>
          </cell>
          <cell r="AK202">
            <v>8.16</v>
          </cell>
          <cell r="AL202">
            <v>2.0222222222222221</v>
          </cell>
          <cell r="AM202">
            <v>3.0325443786982247E-2</v>
          </cell>
          <cell r="AN202">
            <v>4</v>
          </cell>
          <cell r="AP202">
            <v>10</v>
          </cell>
          <cell r="AQ202">
            <v>0</v>
          </cell>
          <cell r="AS202">
            <v>598</v>
          </cell>
          <cell r="AT202">
            <v>14</v>
          </cell>
          <cell r="AY202">
            <v>25</v>
          </cell>
          <cell r="AZ202">
            <v>20.7</v>
          </cell>
          <cell r="BA202">
            <v>33.4</v>
          </cell>
          <cell r="BC202">
            <v>17.2</v>
          </cell>
          <cell r="BD202">
            <v>4.8</v>
          </cell>
          <cell r="BE202">
            <v>0.17</v>
          </cell>
          <cell r="BG202">
            <v>0.93</v>
          </cell>
          <cell r="BL202">
            <v>2.86</v>
          </cell>
          <cell r="BM202">
            <v>0.38</v>
          </cell>
          <cell r="BN202">
            <v>2.9</v>
          </cell>
          <cell r="BQ202">
            <v>15</v>
          </cell>
          <cell r="BR202">
            <v>27</v>
          </cell>
          <cell r="DB202">
            <v>5.244755244755245</v>
          </cell>
          <cell r="DD202">
            <v>1.8</v>
          </cell>
          <cell r="DE202">
            <v>39.866666666666667</v>
          </cell>
          <cell r="DI202">
            <v>54.473684210526315</v>
          </cell>
          <cell r="DJ202">
            <v>0.81395348837209303</v>
          </cell>
        </row>
        <row r="203">
          <cell r="A203" t="str">
            <v>Tuscan Magmatic Province</v>
          </cell>
          <cell r="B203">
            <v>1</v>
          </cell>
          <cell r="C203" t="str">
            <v>A20</v>
          </cell>
          <cell r="D203" t="str">
            <v>Rocstrada</v>
          </cell>
          <cell r="E203" t="str">
            <v>lava ignim</v>
          </cell>
          <cell r="F203">
            <v>72.09</v>
          </cell>
          <cell r="G203">
            <v>0.1</v>
          </cell>
          <cell r="H203">
            <v>13.63</v>
          </cell>
          <cell r="J203">
            <v>1.49</v>
          </cell>
          <cell r="K203">
            <v>0.04</v>
          </cell>
          <cell r="L203">
            <v>0.13</v>
          </cell>
          <cell r="M203">
            <v>0.44</v>
          </cell>
          <cell r="N203">
            <v>2.79</v>
          </cell>
          <cell r="O203">
            <v>5.46</v>
          </cell>
          <cell r="P203">
            <v>0.16</v>
          </cell>
          <cell r="R203">
            <v>2.74</v>
          </cell>
          <cell r="U203">
            <v>99.069999999999979</v>
          </cell>
          <cell r="AJ203">
            <v>0.16398809791803204</v>
          </cell>
          <cell r="AK203">
            <v>8.25</v>
          </cell>
          <cell r="AL203">
            <v>1.956989247311828</v>
          </cell>
          <cell r="AM203">
            <v>3.2281731474688186E-2</v>
          </cell>
          <cell r="AN203">
            <v>4</v>
          </cell>
          <cell r="AP203">
            <v>7</v>
          </cell>
          <cell r="AQ203">
            <v>1</v>
          </cell>
          <cell r="AS203">
            <v>590</v>
          </cell>
          <cell r="AT203">
            <v>18</v>
          </cell>
          <cell r="AU203">
            <v>35</v>
          </cell>
          <cell r="AV203">
            <v>77</v>
          </cell>
          <cell r="AW203">
            <v>15</v>
          </cell>
          <cell r="AY203">
            <v>60</v>
          </cell>
          <cell r="AZ203">
            <v>22.1</v>
          </cell>
          <cell r="BA203">
            <v>37.700000000000003</v>
          </cell>
          <cell r="BC203">
            <v>17.7</v>
          </cell>
          <cell r="BD203">
            <v>5</v>
          </cell>
          <cell r="BE203">
            <v>0.2</v>
          </cell>
          <cell r="BG203">
            <v>0.91</v>
          </cell>
          <cell r="BL203">
            <v>2.93</v>
          </cell>
          <cell r="BM203">
            <v>0.41</v>
          </cell>
          <cell r="BN203">
            <v>2.9</v>
          </cell>
          <cell r="BP203">
            <v>42</v>
          </cell>
          <cell r="BQ203">
            <v>16</v>
          </cell>
          <cell r="BR203">
            <v>27</v>
          </cell>
          <cell r="CD203">
            <v>4</v>
          </cell>
          <cell r="CG203">
            <v>1.4733333333333334</v>
          </cell>
          <cell r="CI203">
            <v>0.89761904761904765</v>
          </cell>
          <cell r="CP203">
            <v>1.0771428571428572</v>
          </cell>
          <cell r="DB203">
            <v>5.4607508532423203</v>
          </cell>
          <cell r="DD203">
            <v>1.6875</v>
          </cell>
          <cell r="DE203">
            <v>36.875</v>
          </cell>
          <cell r="DI203">
            <v>53.902439024390247</v>
          </cell>
          <cell r="DJ203">
            <v>1.0169491525423728</v>
          </cell>
        </row>
        <row r="204">
          <cell r="A204" t="str">
            <v>Tuscan Magmatic Province</v>
          </cell>
          <cell r="B204">
            <v>1</v>
          </cell>
          <cell r="C204" t="str">
            <v>A21</v>
          </cell>
          <cell r="D204" t="str">
            <v>Rocstrada</v>
          </cell>
          <cell r="E204" t="str">
            <v>lava col.</v>
          </cell>
          <cell r="F204">
            <v>72.13</v>
          </cell>
          <cell r="G204">
            <v>0.25</v>
          </cell>
          <cell r="H204">
            <v>14.21</v>
          </cell>
          <cell r="J204">
            <v>2.1232000000000002</v>
          </cell>
          <cell r="K204">
            <v>0.05</v>
          </cell>
          <cell r="L204">
            <v>0.28000000000000003</v>
          </cell>
          <cell r="M204">
            <v>0.97</v>
          </cell>
          <cell r="N204">
            <v>2.5</v>
          </cell>
          <cell r="O204">
            <v>5.09</v>
          </cell>
          <cell r="P204">
            <v>0.14000000000000001</v>
          </cell>
          <cell r="R204">
            <v>2.38</v>
          </cell>
          <cell r="U204">
            <v>100.1232</v>
          </cell>
          <cell r="AJ204">
            <v>0.22868662795000161</v>
          </cell>
          <cell r="AK204">
            <v>7.59</v>
          </cell>
          <cell r="AL204">
            <v>2.036</v>
          </cell>
          <cell r="AM204">
            <v>6.8261787473610128E-2</v>
          </cell>
          <cell r="AS204">
            <v>472</v>
          </cell>
          <cell r="AT204">
            <v>53</v>
          </cell>
          <cell r="AU204">
            <v>37</v>
          </cell>
          <cell r="AV204">
            <v>119</v>
          </cell>
          <cell r="AW204">
            <v>19</v>
          </cell>
          <cell r="AY204">
            <v>89</v>
          </cell>
          <cell r="CD204">
            <v>4.6842105263157894</v>
          </cell>
        </row>
        <row r="205">
          <cell r="A205" t="str">
            <v>Tuscan Magmatic Province</v>
          </cell>
          <cell r="B205">
            <v>1</v>
          </cell>
          <cell r="C205" t="str">
            <v>A21</v>
          </cell>
          <cell r="D205" t="str">
            <v>Rocstrada</v>
          </cell>
          <cell r="E205" t="str">
            <v>lava col.</v>
          </cell>
          <cell r="F205">
            <v>72.58</v>
          </cell>
          <cell r="G205">
            <v>0.25</v>
          </cell>
          <cell r="H205">
            <v>14.25</v>
          </cell>
          <cell r="J205">
            <v>2.2063999999999999</v>
          </cell>
          <cell r="K205">
            <v>0.05</v>
          </cell>
          <cell r="L205">
            <v>0.3</v>
          </cell>
          <cell r="M205">
            <v>0.97</v>
          </cell>
          <cell r="N205">
            <v>2.4300000000000002</v>
          </cell>
          <cell r="O205">
            <v>5.1100000000000003</v>
          </cell>
          <cell r="P205">
            <v>0.11</v>
          </cell>
          <cell r="R205">
            <v>1.88</v>
          </cell>
          <cell r="U205">
            <v>100.13639999999999</v>
          </cell>
          <cell r="AJ205">
            <v>0.23412082710849902</v>
          </cell>
          <cell r="AK205">
            <v>7.5400000000000009</v>
          </cell>
          <cell r="AL205">
            <v>2.1028806584362139</v>
          </cell>
          <cell r="AM205">
            <v>6.8070175438596489E-2</v>
          </cell>
          <cell r="AS205">
            <v>472</v>
          </cell>
          <cell r="AT205">
            <v>53</v>
          </cell>
          <cell r="AU205">
            <v>33</v>
          </cell>
          <cell r="AV205">
            <v>124</v>
          </cell>
          <cell r="AW205">
            <v>17</v>
          </cell>
          <cell r="AY205">
            <v>100</v>
          </cell>
          <cell r="CD205">
            <v>5.882352941176471</v>
          </cell>
        </row>
        <row r="206">
          <cell r="A206" t="str">
            <v>Tuscan Magmatic Province</v>
          </cell>
          <cell r="B206">
            <v>1</v>
          </cell>
          <cell r="C206" t="str">
            <v>A21</v>
          </cell>
          <cell r="D206" t="str">
            <v>Rocstrada</v>
          </cell>
          <cell r="E206" t="str">
            <v>lava col.</v>
          </cell>
          <cell r="F206">
            <v>72.8</v>
          </cell>
          <cell r="G206">
            <v>0.24</v>
          </cell>
          <cell r="H206">
            <v>13.85</v>
          </cell>
          <cell r="J206">
            <v>2.1632000000000002</v>
          </cell>
          <cell r="K206">
            <v>0.06</v>
          </cell>
          <cell r="L206">
            <v>0.27</v>
          </cell>
          <cell r="M206">
            <v>1.04</v>
          </cell>
          <cell r="N206">
            <v>2.62</v>
          </cell>
          <cell r="O206">
            <v>5.21</v>
          </cell>
          <cell r="P206">
            <v>0.13</v>
          </cell>
          <cell r="R206">
            <v>1.74</v>
          </cell>
          <cell r="U206">
            <v>100.12319999999998</v>
          </cell>
          <cell r="AJ206">
            <v>0.2191247888174912</v>
          </cell>
          <cell r="AK206">
            <v>7.83</v>
          </cell>
          <cell r="AL206">
            <v>1.9885496183206106</v>
          </cell>
          <cell r="AM206">
            <v>7.5090252707581226E-2</v>
          </cell>
          <cell r="AS206">
            <v>472</v>
          </cell>
          <cell r="AT206">
            <v>54</v>
          </cell>
          <cell r="AU206">
            <v>33</v>
          </cell>
          <cell r="AV206">
            <v>115</v>
          </cell>
          <cell r="AW206">
            <v>15</v>
          </cell>
          <cell r="AY206">
            <v>120</v>
          </cell>
          <cell r="CD206">
            <v>8</v>
          </cell>
        </row>
        <row r="207">
          <cell r="A207" t="str">
            <v>Tuscan Magmatic Province</v>
          </cell>
          <cell r="B207">
            <v>1</v>
          </cell>
          <cell r="C207" t="str">
            <v>A21</v>
          </cell>
          <cell r="D207" t="str">
            <v>Rocstrada</v>
          </cell>
          <cell r="E207" t="str">
            <v>lava col.</v>
          </cell>
          <cell r="F207">
            <v>72.989999999999995</v>
          </cell>
          <cell r="G207">
            <v>0.23</v>
          </cell>
          <cell r="H207">
            <v>14.15</v>
          </cell>
          <cell r="J207">
            <v>2.09</v>
          </cell>
          <cell r="K207">
            <v>0.05</v>
          </cell>
          <cell r="L207">
            <v>0.26</v>
          </cell>
          <cell r="M207">
            <v>0.99</v>
          </cell>
          <cell r="N207">
            <v>2.41</v>
          </cell>
          <cell r="O207">
            <v>5.14</v>
          </cell>
          <cell r="P207">
            <v>0.15</v>
          </cell>
          <cell r="R207">
            <v>1.64</v>
          </cell>
          <cell r="U207">
            <v>100.10000000000001</v>
          </cell>
          <cell r="AJ207">
            <v>0.21855795584358531</v>
          </cell>
          <cell r="AK207">
            <v>7.55</v>
          </cell>
          <cell r="AL207">
            <v>2.1327800829875514</v>
          </cell>
          <cell r="AM207">
            <v>6.9964664310954064E-2</v>
          </cell>
          <cell r="AS207">
            <v>475</v>
          </cell>
          <cell r="AT207">
            <v>54</v>
          </cell>
          <cell r="AU207">
            <v>41</v>
          </cell>
          <cell r="AV207">
            <v>116</v>
          </cell>
          <cell r="AW207">
            <v>15</v>
          </cell>
          <cell r="AY207">
            <v>106</v>
          </cell>
          <cell r="CD207">
            <v>7.0666666666666664</v>
          </cell>
        </row>
        <row r="208">
          <cell r="A208" t="str">
            <v>Tuscan Magmatic Province</v>
          </cell>
          <cell r="B208">
            <v>1</v>
          </cell>
          <cell r="C208" t="str">
            <v>A21</v>
          </cell>
          <cell r="D208" t="str">
            <v>Rocstrada</v>
          </cell>
          <cell r="E208" t="str">
            <v>lava col.</v>
          </cell>
          <cell r="F208">
            <v>73.36</v>
          </cell>
          <cell r="G208">
            <v>0.22</v>
          </cell>
          <cell r="H208">
            <v>14.11</v>
          </cell>
          <cell r="J208">
            <v>1.8832000000000004</v>
          </cell>
          <cell r="K208">
            <v>0.05</v>
          </cell>
          <cell r="L208">
            <v>0.28999999999999998</v>
          </cell>
          <cell r="M208">
            <v>0.93</v>
          </cell>
          <cell r="N208">
            <v>2.54</v>
          </cell>
          <cell r="O208">
            <v>4.78</v>
          </cell>
          <cell r="P208">
            <v>0.13</v>
          </cell>
          <cell r="R208">
            <v>1.84</v>
          </cell>
          <cell r="U208">
            <v>100.13320000000002</v>
          </cell>
          <cell r="AJ208">
            <v>0.25717592363830466</v>
          </cell>
          <cell r="AK208">
            <v>7.32</v>
          </cell>
          <cell r="AL208">
            <v>1.8818897637795275</v>
          </cell>
          <cell r="AM208">
            <v>6.5910701630049612E-2</v>
          </cell>
          <cell r="AS208">
            <v>456</v>
          </cell>
          <cell r="AT208">
            <v>55</v>
          </cell>
          <cell r="AU208">
            <v>33</v>
          </cell>
          <cell r="AV208">
            <v>117</v>
          </cell>
          <cell r="AW208">
            <v>18</v>
          </cell>
          <cell r="AY208">
            <v>83</v>
          </cell>
          <cell r="CD208">
            <v>4.6111111111111107</v>
          </cell>
        </row>
        <row r="209">
          <cell r="A209" t="str">
            <v>Tuscan Magmatic Province</v>
          </cell>
          <cell r="B209">
            <v>1</v>
          </cell>
          <cell r="C209" t="str">
            <v>A21</v>
          </cell>
          <cell r="D209" t="str">
            <v>Rocstrada</v>
          </cell>
          <cell r="E209" t="str">
            <v>lava col.</v>
          </cell>
          <cell r="F209">
            <v>73.37</v>
          </cell>
          <cell r="G209">
            <v>0.22</v>
          </cell>
          <cell r="H209">
            <v>13.8</v>
          </cell>
          <cell r="J209">
            <v>2.0308000000000002</v>
          </cell>
          <cell r="K209">
            <v>0.05</v>
          </cell>
          <cell r="L209">
            <v>0.3</v>
          </cell>
          <cell r="M209">
            <v>0.95</v>
          </cell>
          <cell r="N209">
            <v>2.78</v>
          </cell>
          <cell r="O209">
            <v>4.8499999999999996</v>
          </cell>
          <cell r="P209">
            <v>0.16</v>
          </cell>
          <cell r="R209">
            <v>1.62</v>
          </cell>
          <cell r="U209">
            <v>100.13079999999999</v>
          </cell>
          <cell r="AJ209">
            <v>0.24931767775897989</v>
          </cell>
          <cell r="AK209">
            <v>7.629999999999999</v>
          </cell>
          <cell r="AL209">
            <v>1.7446043165467626</v>
          </cell>
          <cell r="AM209">
            <v>6.8840579710144914E-2</v>
          </cell>
          <cell r="AS209">
            <v>468</v>
          </cell>
          <cell r="AT209">
            <v>52</v>
          </cell>
          <cell r="AU209">
            <v>30</v>
          </cell>
          <cell r="AV209">
            <v>110</v>
          </cell>
          <cell r="AW209">
            <v>16</v>
          </cell>
          <cell r="AY209">
            <v>97</v>
          </cell>
          <cell r="CD209">
            <v>6.0625</v>
          </cell>
        </row>
        <row r="210">
          <cell r="A210" t="str">
            <v>Tuscan Magmatic Province</v>
          </cell>
          <cell r="B210">
            <v>1</v>
          </cell>
          <cell r="C210" t="str">
            <v>A21</v>
          </cell>
          <cell r="D210" t="str">
            <v>Rocstrada</v>
          </cell>
          <cell r="E210" t="str">
            <v>lava col.</v>
          </cell>
          <cell r="F210">
            <v>73.37</v>
          </cell>
          <cell r="G210">
            <v>0.25</v>
          </cell>
          <cell r="H210">
            <v>13.59</v>
          </cell>
          <cell r="J210">
            <v>1.9832000000000003</v>
          </cell>
          <cell r="K210">
            <v>0.04</v>
          </cell>
          <cell r="L210">
            <v>0.3</v>
          </cell>
          <cell r="M210">
            <v>0.93</v>
          </cell>
          <cell r="N210">
            <v>2.64</v>
          </cell>
          <cell r="O210">
            <v>5.0999999999999996</v>
          </cell>
          <cell r="P210">
            <v>0.16</v>
          </cell>
          <cell r="R210">
            <v>1.76</v>
          </cell>
          <cell r="U210">
            <v>100.12320000000001</v>
          </cell>
          <cell r="AJ210">
            <v>0.25378305974430193</v>
          </cell>
          <cell r="AK210">
            <v>7.74</v>
          </cell>
          <cell r="AL210">
            <v>1.9318181818181817</v>
          </cell>
          <cell r="AM210">
            <v>6.8432671081677707E-2</v>
          </cell>
          <cell r="AN210">
            <v>5.2</v>
          </cell>
          <cell r="AP210">
            <v>11</v>
          </cell>
          <cell r="AQ210">
            <v>3.9</v>
          </cell>
          <cell r="AS210">
            <v>450</v>
          </cell>
          <cell r="AT210">
            <v>54</v>
          </cell>
          <cell r="AU210">
            <v>29</v>
          </cell>
          <cell r="AV210">
            <v>120</v>
          </cell>
          <cell r="AW210">
            <v>17</v>
          </cell>
          <cell r="AY210">
            <v>91</v>
          </cell>
          <cell r="AZ210">
            <v>24</v>
          </cell>
          <cell r="BA210">
            <v>53</v>
          </cell>
          <cell r="BC210">
            <v>24</v>
          </cell>
          <cell r="BD210">
            <v>6.2</v>
          </cell>
          <cell r="BE210">
            <v>0.45</v>
          </cell>
          <cell r="BG210">
            <v>0.83</v>
          </cell>
          <cell r="BL210">
            <v>2.7</v>
          </cell>
          <cell r="BM210">
            <v>0.39</v>
          </cell>
          <cell r="BN210">
            <v>3.1</v>
          </cell>
          <cell r="BO210">
            <v>2.6</v>
          </cell>
          <cell r="BQ210">
            <v>18.399999999999999</v>
          </cell>
          <cell r="CD210">
            <v>5.3529411764705879</v>
          </cell>
          <cell r="CG210">
            <v>1.411764705882353</v>
          </cell>
          <cell r="CP210">
            <v>1.8275862068965518</v>
          </cell>
          <cell r="CZ210">
            <v>7.0769230769230758</v>
          </cell>
          <cell r="DA210">
            <v>0.96296296296296291</v>
          </cell>
          <cell r="DB210">
            <v>6.814814814814814</v>
          </cell>
          <cell r="DE210">
            <v>24.456521739130437</v>
          </cell>
          <cell r="DI210">
            <v>61.538461538461533</v>
          </cell>
          <cell r="DJ210">
            <v>2.25</v>
          </cell>
        </row>
        <row r="211">
          <cell r="A211" t="str">
            <v>Tuscan Magmatic Province</v>
          </cell>
          <cell r="B211">
            <v>1</v>
          </cell>
          <cell r="C211" t="str">
            <v>A21</v>
          </cell>
          <cell r="D211" t="str">
            <v>Rocstrada</v>
          </cell>
          <cell r="E211" t="str">
            <v>lava col.</v>
          </cell>
          <cell r="F211">
            <v>73.61</v>
          </cell>
          <cell r="G211">
            <v>0.22</v>
          </cell>
          <cell r="H211">
            <v>13.95</v>
          </cell>
          <cell r="J211">
            <v>1.7976000000000001</v>
          </cell>
          <cell r="K211">
            <v>0.05</v>
          </cell>
          <cell r="L211">
            <v>0.27</v>
          </cell>
          <cell r="M211">
            <v>0.88</v>
          </cell>
          <cell r="N211">
            <v>2.27</v>
          </cell>
          <cell r="O211">
            <v>4.87</v>
          </cell>
          <cell r="P211">
            <v>0.15</v>
          </cell>
          <cell r="R211">
            <v>2.06</v>
          </cell>
          <cell r="U211">
            <v>100.1276</v>
          </cell>
          <cell r="AJ211">
            <v>0.25244059654326811</v>
          </cell>
          <cell r="AK211">
            <v>7.1400000000000006</v>
          </cell>
          <cell r="AL211">
            <v>2.1453744493392071</v>
          </cell>
          <cell r="AM211">
            <v>6.308243727598567E-2</v>
          </cell>
          <cell r="AS211">
            <v>447</v>
          </cell>
          <cell r="AT211">
            <v>54</v>
          </cell>
          <cell r="AU211">
            <v>32</v>
          </cell>
          <cell r="AV211">
            <v>115</v>
          </cell>
          <cell r="AW211">
            <v>14</v>
          </cell>
          <cell r="AY211">
            <v>142</v>
          </cell>
          <cell r="CD211">
            <v>10.142857142857142</v>
          </cell>
        </row>
        <row r="212">
          <cell r="A212" t="str">
            <v>Tuscan Magmatic Province</v>
          </cell>
          <cell r="B212">
            <v>1</v>
          </cell>
          <cell r="C212" t="str">
            <v>A21</v>
          </cell>
          <cell r="D212" t="str">
            <v>Rocstrada</v>
          </cell>
          <cell r="E212" t="str">
            <v>lava col.</v>
          </cell>
          <cell r="F212">
            <v>73.64</v>
          </cell>
          <cell r="G212">
            <v>0.22</v>
          </cell>
          <cell r="H212">
            <v>13.44</v>
          </cell>
          <cell r="J212">
            <v>1.8388</v>
          </cell>
          <cell r="K212">
            <v>0.04</v>
          </cell>
          <cell r="L212">
            <v>0.28000000000000003</v>
          </cell>
          <cell r="M212">
            <v>0.89</v>
          </cell>
          <cell r="N212">
            <v>2.4900000000000002</v>
          </cell>
          <cell r="O212">
            <v>4.84</v>
          </cell>
          <cell r="P212">
            <v>0.15</v>
          </cell>
          <cell r="R212">
            <v>2.2999999999999998</v>
          </cell>
          <cell r="U212">
            <v>100.12880000000001</v>
          </cell>
          <cell r="AJ212">
            <v>0.25503605181431249</v>
          </cell>
          <cell r="AK212">
            <v>7.33</v>
          </cell>
          <cell r="AL212">
            <v>1.9437751004016062</v>
          </cell>
          <cell r="AM212">
            <v>6.6220238095238096E-2</v>
          </cell>
          <cell r="AN212">
            <v>4.4000000000000004</v>
          </cell>
          <cell r="AP212">
            <v>9</v>
          </cell>
          <cell r="AQ212">
            <v>2.2000000000000002</v>
          </cell>
          <cell r="AS212">
            <v>443</v>
          </cell>
          <cell r="AT212">
            <v>52</v>
          </cell>
          <cell r="AU212">
            <v>29</v>
          </cell>
          <cell r="AV212">
            <v>124</v>
          </cell>
          <cell r="AW212">
            <v>18</v>
          </cell>
          <cell r="AY212">
            <v>94</v>
          </cell>
          <cell r="AZ212">
            <v>21</v>
          </cell>
          <cell r="BA212">
            <v>44</v>
          </cell>
          <cell r="BC212">
            <v>23</v>
          </cell>
          <cell r="BD212">
            <v>7</v>
          </cell>
          <cell r="BE212">
            <v>0.38</v>
          </cell>
          <cell r="BG212">
            <v>0.68</v>
          </cell>
          <cell r="BL212">
            <v>2.4500000000000002</v>
          </cell>
          <cell r="BM212">
            <v>0.4</v>
          </cell>
          <cell r="BN212">
            <v>3.2</v>
          </cell>
          <cell r="BO212">
            <v>2.5</v>
          </cell>
          <cell r="BQ212">
            <v>16</v>
          </cell>
          <cell r="CD212">
            <v>5.2222222222222223</v>
          </cell>
          <cell r="CG212">
            <v>1.1666666666666667</v>
          </cell>
          <cell r="CP212">
            <v>1.5172413793103448</v>
          </cell>
          <cell r="CZ212">
            <v>6.4</v>
          </cell>
          <cell r="DA212">
            <v>1.0204081632653061</v>
          </cell>
          <cell r="DB212">
            <v>6.5306122448979584</v>
          </cell>
          <cell r="DE212">
            <v>27.6875</v>
          </cell>
          <cell r="DI212">
            <v>52.5</v>
          </cell>
          <cell r="DJ212">
            <v>2.2608695652173911</v>
          </cell>
        </row>
        <row r="213">
          <cell r="A213" t="str">
            <v>Tuscan Magmatic Province</v>
          </cell>
          <cell r="B213">
            <v>1</v>
          </cell>
          <cell r="C213" t="str">
            <v>A21</v>
          </cell>
          <cell r="D213" t="str">
            <v>Rocstrada</v>
          </cell>
          <cell r="E213" t="str">
            <v>lava col.</v>
          </cell>
          <cell r="F213">
            <v>73.64</v>
          </cell>
          <cell r="G213">
            <v>0.22</v>
          </cell>
          <cell r="H213">
            <v>13.77</v>
          </cell>
          <cell r="J213">
            <v>2.0864000000000003</v>
          </cell>
          <cell r="K213">
            <v>0.06</v>
          </cell>
          <cell r="L213">
            <v>0.3</v>
          </cell>
          <cell r="M213">
            <v>0.94</v>
          </cell>
          <cell r="N213">
            <v>2.74</v>
          </cell>
          <cell r="O213">
            <v>4.95</v>
          </cell>
          <cell r="P213">
            <v>0.16</v>
          </cell>
          <cell r="R213">
            <v>1.28</v>
          </cell>
          <cell r="U213">
            <v>100.14639999999999</v>
          </cell>
          <cell r="AJ213">
            <v>0.24429677784202178</v>
          </cell>
          <cell r="AK213">
            <v>7.69</v>
          </cell>
          <cell r="AL213">
            <v>1.8065693430656933</v>
          </cell>
          <cell r="AM213">
            <v>6.8264342774146697E-2</v>
          </cell>
          <cell r="AS213">
            <v>472</v>
          </cell>
          <cell r="AT213">
            <v>54</v>
          </cell>
          <cell r="AU213">
            <v>31</v>
          </cell>
          <cell r="AV213">
            <v>113</v>
          </cell>
          <cell r="AW213">
            <v>16</v>
          </cell>
          <cell r="AY213">
            <v>128</v>
          </cell>
          <cell r="CD213">
            <v>8</v>
          </cell>
        </row>
        <row r="214">
          <cell r="A214" t="str">
            <v>Tuscan Magmatic Province</v>
          </cell>
          <cell r="B214">
            <v>1</v>
          </cell>
          <cell r="C214" t="str">
            <v>A21</v>
          </cell>
          <cell r="D214" t="str">
            <v>Rocstrada</v>
          </cell>
          <cell r="E214" t="str">
            <v>lava col.</v>
          </cell>
          <cell r="F214">
            <v>73.97</v>
          </cell>
          <cell r="G214">
            <v>0.2</v>
          </cell>
          <cell r="H214">
            <v>13.26</v>
          </cell>
          <cell r="J214">
            <v>1.8080000000000003</v>
          </cell>
          <cell r="K214">
            <v>0.04</v>
          </cell>
          <cell r="L214">
            <v>0.27</v>
          </cell>
          <cell r="M214">
            <v>0.82</v>
          </cell>
          <cell r="N214">
            <v>2.7</v>
          </cell>
          <cell r="O214">
            <v>4.88</v>
          </cell>
          <cell r="P214">
            <v>0.14000000000000001</v>
          </cell>
          <cell r="R214">
            <v>2</v>
          </cell>
          <cell r="U214">
            <v>100.08800000000001</v>
          </cell>
          <cell r="AJ214">
            <v>0.25135349299425419</v>
          </cell>
          <cell r="AK214">
            <v>7.58</v>
          </cell>
          <cell r="AL214">
            <v>1.8074074074074074</v>
          </cell>
          <cell r="AM214">
            <v>6.1840120663650071E-2</v>
          </cell>
          <cell r="AS214">
            <v>442</v>
          </cell>
          <cell r="AT214">
            <v>46</v>
          </cell>
          <cell r="AU214">
            <v>22</v>
          </cell>
          <cell r="AV214">
            <v>109</v>
          </cell>
          <cell r="AW214">
            <v>8</v>
          </cell>
          <cell r="AY214">
            <v>88</v>
          </cell>
          <cell r="CD214">
            <v>11</v>
          </cell>
        </row>
        <row r="215">
          <cell r="A215" t="str">
            <v>Tuscan Magmatic Province</v>
          </cell>
          <cell r="B215">
            <v>1</v>
          </cell>
          <cell r="C215" t="str">
            <v>A21</v>
          </cell>
          <cell r="D215" t="str">
            <v>Rocstrada</v>
          </cell>
          <cell r="E215" t="str">
            <v>lava col.</v>
          </cell>
          <cell r="F215">
            <v>74.010000000000005</v>
          </cell>
          <cell r="G215">
            <v>0.21</v>
          </cell>
          <cell r="H215">
            <v>14.19</v>
          </cell>
          <cell r="J215">
            <v>2.0499999999999998</v>
          </cell>
          <cell r="K215">
            <v>0.05</v>
          </cell>
          <cell r="L215">
            <v>0.24</v>
          </cell>
          <cell r="M215">
            <v>0.88</v>
          </cell>
          <cell r="N215">
            <v>2.74</v>
          </cell>
          <cell r="O215">
            <v>5.88</v>
          </cell>
          <cell r="P215">
            <v>0.14000000000000001</v>
          </cell>
          <cell r="R215">
            <v>0.72</v>
          </cell>
          <cell r="U215">
            <v>101.10999999999997</v>
          </cell>
          <cell r="AJ215">
            <v>0.20836514495281519</v>
          </cell>
          <cell r="AK215">
            <v>8.620000000000001</v>
          </cell>
          <cell r="AL215">
            <v>2.1459854014598538</v>
          </cell>
          <cell r="AM215">
            <v>6.2015503875968991E-2</v>
          </cell>
          <cell r="AS215">
            <v>471</v>
          </cell>
          <cell r="AT215">
            <v>54</v>
          </cell>
          <cell r="AU215">
            <v>33</v>
          </cell>
          <cell r="AV215">
            <v>124</v>
          </cell>
          <cell r="AW215">
            <v>17</v>
          </cell>
          <cell r="AY215">
            <v>116</v>
          </cell>
          <cell r="CD215">
            <v>6.8235294117647056</v>
          </cell>
        </row>
        <row r="216">
          <cell r="A216" t="str">
            <v>Tuscan Magmatic Province</v>
          </cell>
          <cell r="B216">
            <v>1</v>
          </cell>
          <cell r="C216" t="str">
            <v>A21</v>
          </cell>
          <cell r="D216" t="str">
            <v>Rocstrada</v>
          </cell>
          <cell r="E216" t="str">
            <v>lava col.</v>
          </cell>
          <cell r="F216">
            <v>72.83</v>
          </cell>
          <cell r="G216">
            <v>0.28999999999999998</v>
          </cell>
          <cell r="H216">
            <v>14.1</v>
          </cell>
          <cell r="J216">
            <v>2.3980000000000001</v>
          </cell>
          <cell r="K216">
            <v>0.05</v>
          </cell>
          <cell r="L216">
            <v>0.34</v>
          </cell>
          <cell r="M216">
            <v>1.08</v>
          </cell>
          <cell r="N216">
            <v>2.2400000000000002</v>
          </cell>
          <cell r="O216">
            <v>5.39</v>
          </cell>
          <cell r="P216">
            <v>0.15</v>
          </cell>
          <cell r="R216">
            <v>1.22</v>
          </cell>
          <cell r="U216">
            <v>100.08799999999999</v>
          </cell>
          <cell r="AJ216">
            <v>0.24171558475351843</v>
          </cell>
          <cell r="AK216">
            <v>7.63</v>
          </cell>
          <cell r="AL216">
            <v>2.4062499999999996</v>
          </cell>
          <cell r="AM216">
            <v>7.6595744680851077E-2</v>
          </cell>
          <cell r="AN216">
            <v>4.5</v>
          </cell>
          <cell r="AP216">
            <v>14</v>
          </cell>
          <cell r="AQ216">
            <v>3</v>
          </cell>
          <cell r="AS216">
            <v>413</v>
          </cell>
          <cell r="AT216">
            <v>74</v>
          </cell>
          <cell r="AU216">
            <v>57</v>
          </cell>
          <cell r="AV216">
            <v>151</v>
          </cell>
          <cell r="AW216">
            <v>16</v>
          </cell>
          <cell r="AY216">
            <v>200</v>
          </cell>
          <cell r="AZ216">
            <v>34</v>
          </cell>
          <cell r="BA216">
            <v>64</v>
          </cell>
          <cell r="BC216">
            <v>33</v>
          </cell>
          <cell r="BD216">
            <v>8.6999999999999993</v>
          </cell>
          <cell r="BE216">
            <v>0.59</v>
          </cell>
          <cell r="BG216">
            <v>1.2</v>
          </cell>
          <cell r="BL216">
            <v>3.4</v>
          </cell>
          <cell r="BM216">
            <v>0.01</v>
          </cell>
          <cell r="BN216">
            <v>3.8</v>
          </cell>
          <cell r="BO216">
            <v>1.7</v>
          </cell>
          <cell r="BQ216">
            <v>21.8</v>
          </cell>
          <cell r="CD216">
            <v>12.5</v>
          </cell>
          <cell r="CG216">
            <v>2.125</v>
          </cell>
          <cell r="CP216">
            <v>1.1228070175438596</v>
          </cell>
          <cell r="CZ216">
            <v>12.823529411764707</v>
          </cell>
          <cell r="DA216">
            <v>0.5</v>
          </cell>
          <cell r="DB216">
            <v>6.4117647058823533</v>
          </cell>
          <cell r="DE216">
            <v>18.944954128440365</v>
          </cell>
          <cell r="DI216">
            <v>3400</v>
          </cell>
          <cell r="DJ216">
            <v>2.2424242424242422</v>
          </cell>
        </row>
        <row r="217">
          <cell r="A217" t="str">
            <v>Tuscan Magmatic Province</v>
          </cell>
          <cell r="B217">
            <v>1</v>
          </cell>
          <cell r="C217" t="str">
            <v>A21</v>
          </cell>
          <cell r="D217" t="str">
            <v>Rocstrada</v>
          </cell>
          <cell r="E217" t="str">
            <v>lava col.</v>
          </cell>
          <cell r="F217">
            <v>72.86</v>
          </cell>
          <cell r="G217">
            <v>0.26</v>
          </cell>
          <cell r="H217">
            <v>14.25</v>
          </cell>
          <cell r="J217">
            <v>2.1120000000000001</v>
          </cell>
          <cell r="K217">
            <v>0.04</v>
          </cell>
          <cell r="L217">
            <v>0.28000000000000003</v>
          </cell>
          <cell r="M217">
            <v>0.64</v>
          </cell>
          <cell r="N217">
            <v>2.4700000000000002</v>
          </cell>
          <cell r="O217">
            <v>5.16</v>
          </cell>
          <cell r="P217">
            <v>0.14000000000000001</v>
          </cell>
          <cell r="R217">
            <v>1.81</v>
          </cell>
          <cell r="U217">
            <v>100.02200000000001</v>
          </cell>
          <cell r="AJ217">
            <v>0.22962089143792686</v>
          </cell>
          <cell r="AK217">
            <v>7.6300000000000008</v>
          </cell>
          <cell r="AL217">
            <v>2.0890688259109309</v>
          </cell>
          <cell r="AM217">
            <v>4.491228070175439E-2</v>
          </cell>
          <cell r="AS217">
            <v>415</v>
          </cell>
          <cell r="AT217">
            <v>71</v>
          </cell>
          <cell r="AU217">
            <v>35</v>
          </cell>
          <cell r="AV217">
            <v>151</v>
          </cell>
          <cell r="AW217">
            <v>12</v>
          </cell>
          <cell r="AY217">
            <v>160</v>
          </cell>
          <cell r="CD217">
            <v>13.333333333333334</v>
          </cell>
        </row>
        <row r="218">
          <cell r="A218" t="str">
            <v>Tuscan Magmatic Province</v>
          </cell>
          <cell r="B218">
            <v>1</v>
          </cell>
          <cell r="C218" t="str">
            <v>A21</v>
          </cell>
          <cell r="D218" t="str">
            <v>Rocstrada</v>
          </cell>
          <cell r="E218" t="str">
            <v>lava col.</v>
          </cell>
          <cell r="F218">
            <v>72.88</v>
          </cell>
          <cell r="G218">
            <v>0.26</v>
          </cell>
          <cell r="H218">
            <v>14.39</v>
          </cell>
          <cell r="J218">
            <v>2.2027000000000001</v>
          </cell>
          <cell r="K218">
            <v>0.02</v>
          </cell>
          <cell r="L218">
            <v>0.26</v>
          </cell>
          <cell r="M218">
            <v>0.98</v>
          </cell>
          <cell r="N218">
            <v>2.5499999999999998</v>
          </cell>
          <cell r="O218">
            <v>5.07</v>
          </cell>
          <cell r="P218">
            <v>0.13</v>
          </cell>
          <cell r="R218">
            <v>1.26</v>
          </cell>
          <cell r="U218">
            <v>100.00269999999999</v>
          </cell>
          <cell r="AJ218">
            <v>0.20972073369555425</v>
          </cell>
          <cell r="AK218">
            <v>7.62</v>
          </cell>
          <cell r="AL218">
            <v>1.9882352941176473</v>
          </cell>
          <cell r="AM218">
            <v>6.8102849200833912E-2</v>
          </cell>
          <cell r="AS218">
            <v>388</v>
          </cell>
          <cell r="AT218">
            <v>72</v>
          </cell>
          <cell r="AU218">
            <v>35</v>
          </cell>
          <cell r="AV218">
            <v>115</v>
          </cell>
          <cell r="AW218">
            <v>14</v>
          </cell>
          <cell r="AY218">
            <v>182</v>
          </cell>
          <cell r="CD218">
            <v>13</v>
          </cell>
        </row>
        <row r="219">
          <cell r="A219" t="str">
            <v>Tuscan Magmatic Province</v>
          </cell>
          <cell r="B219">
            <v>1</v>
          </cell>
          <cell r="C219" t="str">
            <v>A21</v>
          </cell>
          <cell r="D219" t="str">
            <v>Rocstrada</v>
          </cell>
          <cell r="E219" t="str">
            <v>lava col.</v>
          </cell>
          <cell r="F219">
            <v>73.28</v>
          </cell>
          <cell r="G219">
            <v>0.25</v>
          </cell>
          <cell r="H219">
            <v>14.77</v>
          </cell>
          <cell r="J219">
            <v>1.6948000000000001</v>
          </cell>
          <cell r="K219">
            <v>0.01</v>
          </cell>
          <cell r="L219">
            <v>0.27</v>
          </cell>
          <cell r="M219">
            <v>0.61</v>
          </cell>
          <cell r="N219">
            <v>2.08</v>
          </cell>
          <cell r="O219">
            <v>5.1100000000000003</v>
          </cell>
          <cell r="P219">
            <v>0.1</v>
          </cell>
          <cell r="R219">
            <v>1.9</v>
          </cell>
          <cell r="U219">
            <v>100.0748</v>
          </cell>
          <cell r="AJ219">
            <v>0.26371464812633072</v>
          </cell>
          <cell r="AK219">
            <v>7.19</v>
          </cell>
          <cell r="AL219">
            <v>2.4567307692307692</v>
          </cell>
          <cell r="AM219">
            <v>4.1299932295192958E-2</v>
          </cell>
          <cell r="AS219">
            <v>418</v>
          </cell>
          <cell r="AT219">
            <v>57</v>
          </cell>
          <cell r="AU219">
            <v>23</v>
          </cell>
          <cell r="AV219">
            <v>134</v>
          </cell>
          <cell r="AW219">
            <v>13</v>
          </cell>
          <cell r="AY219">
            <v>178</v>
          </cell>
          <cell r="CD219">
            <v>13.692307692307692</v>
          </cell>
        </row>
        <row r="220">
          <cell r="A220" t="str">
            <v>Tuscan Magmatic Province</v>
          </cell>
          <cell r="B220">
            <v>1</v>
          </cell>
          <cell r="C220" t="str">
            <v>A21</v>
          </cell>
          <cell r="D220" t="str">
            <v>Rocstrada</v>
          </cell>
          <cell r="E220" t="str">
            <v>lava col.</v>
          </cell>
          <cell r="F220">
            <v>73.38</v>
          </cell>
          <cell r="G220">
            <v>0.26</v>
          </cell>
          <cell r="H220">
            <v>14.01</v>
          </cell>
          <cell r="J220">
            <v>2.1608000000000001</v>
          </cell>
          <cell r="K220">
            <v>0.05</v>
          </cell>
          <cell r="L220">
            <v>0.33</v>
          </cell>
          <cell r="M220">
            <v>1.06</v>
          </cell>
          <cell r="N220">
            <v>2.5</v>
          </cell>
          <cell r="O220">
            <v>5.04</v>
          </cell>
          <cell r="P220">
            <v>0.15</v>
          </cell>
          <cell r="R220">
            <v>1.22</v>
          </cell>
          <cell r="U220">
            <v>100.16080000000001</v>
          </cell>
          <cell r="AJ220">
            <v>0.25559459723147115</v>
          </cell>
          <cell r="AK220">
            <v>7.54</v>
          </cell>
          <cell r="AL220">
            <v>2.016</v>
          </cell>
          <cell r="AM220">
            <v>7.5660242683797299E-2</v>
          </cell>
          <cell r="AS220">
            <v>410</v>
          </cell>
          <cell r="AT220">
            <v>68</v>
          </cell>
          <cell r="AU220">
            <v>38</v>
          </cell>
          <cell r="AV220">
            <v>156</v>
          </cell>
          <cell r="AW220">
            <v>17</v>
          </cell>
          <cell r="AY220">
            <v>152</v>
          </cell>
          <cell r="CD220">
            <v>8.9411764705882355</v>
          </cell>
        </row>
        <row r="221">
          <cell r="A221" t="str">
            <v>Tuscan Magmatic Province</v>
          </cell>
          <cell r="B221">
            <v>1</v>
          </cell>
          <cell r="C221" t="str">
            <v>A21</v>
          </cell>
          <cell r="D221" t="str">
            <v>Rocstrada</v>
          </cell>
          <cell r="E221" t="str">
            <v>lava col.</v>
          </cell>
          <cell r="F221">
            <v>73.66</v>
          </cell>
          <cell r="G221">
            <v>0.24</v>
          </cell>
          <cell r="H221">
            <v>14.73</v>
          </cell>
          <cell r="J221">
            <v>1.6968000000000001</v>
          </cell>
          <cell r="K221">
            <v>0.03</v>
          </cell>
          <cell r="L221">
            <v>0.28999999999999998</v>
          </cell>
          <cell r="M221">
            <v>0.89</v>
          </cell>
          <cell r="N221">
            <v>2.34</v>
          </cell>
          <cell r="O221">
            <v>5.01</v>
          </cell>
          <cell r="P221">
            <v>0.15</v>
          </cell>
          <cell r="R221">
            <v>1.06</v>
          </cell>
          <cell r="U221">
            <v>100.09680000000002</v>
          </cell>
          <cell r="AJ221">
            <v>0.27758540973164642</v>
          </cell>
          <cell r="AK221">
            <v>7.35</v>
          </cell>
          <cell r="AL221">
            <v>2.141025641025641</v>
          </cell>
          <cell r="AM221">
            <v>6.042090970807875E-2</v>
          </cell>
          <cell r="AS221">
            <v>419</v>
          </cell>
          <cell r="AT221">
            <v>72</v>
          </cell>
          <cell r="AU221">
            <v>34</v>
          </cell>
          <cell r="AV221">
            <v>137</v>
          </cell>
          <cell r="AW221">
            <v>15</v>
          </cell>
          <cell r="AY221">
            <v>159</v>
          </cell>
          <cell r="CD221">
            <v>10.6</v>
          </cell>
        </row>
        <row r="222">
          <cell r="A222" t="str">
            <v>Tuscan Magmatic Province</v>
          </cell>
          <cell r="B222">
            <v>1</v>
          </cell>
          <cell r="C222" t="str">
            <v>A21</v>
          </cell>
          <cell r="D222" t="str">
            <v>Rocstrada</v>
          </cell>
          <cell r="E222" t="str">
            <v>lava col.</v>
          </cell>
          <cell r="F222">
            <v>73.69</v>
          </cell>
          <cell r="G222">
            <v>0.25</v>
          </cell>
          <cell r="H222">
            <v>14.28</v>
          </cell>
          <cell r="J222">
            <v>1.49</v>
          </cell>
          <cell r="K222">
            <v>0.01</v>
          </cell>
          <cell r="L222">
            <v>0.3</v>
          </cell>
          <cell r="M222">
            <v>0.65</v>
          </cell>
          <cell r="N222">
            <v>2.41</v>
          </cell>
          <cell r="O222">
            <v>5.14</v>
          </cell>
          <cell r="P222">
            <v>0.12</v>
          </cell>
          <cell r="R222">
            <v>1.84</v>
          </cell>
          <cell r="U222">
            <v>100.18</v>
          </cell>
          <cell r="AJ222">
            <v>0.31161046284308108</v>
          </cell>
          <cell r="AK222">
            <v>7.55</v>
          </cell>
          <cell r="AL222">
            <v>2.1327800829875514</v>
          </cell>
          <cell r="AM222">
            <v>4.551820728291317E-2</v>
          </cell>
          <cell r="AS222">
            <v>400</v>
          </cell>
          <cell r="AT222">
            <v>58</v>
          </cell>
          <cell r="AU222">
            <v>29</v>
          </cell>
          <cell r="AV222">
            <v>131</v>
          </cell>
          <cell r="AW222">
            <v>6</v>
          </cell>
          <cell r="AY222">
            <v>193</v>
          </cell>
          <cell r="CD222">
            <v>32.166666666666664</v>
          </cell>
        </row>
        <row r="223">
          <cell r="A223" t="str">
            <v>Tuscan Magmatic Province</v>
          </cell>
          <cell r="B223">
            <v>1</v>
          </cell>
          <cell r="C223" t="str">
            <v>A21</v>
          </cell>
          <cell r="D223" t="str">
            <v>Rocstrada</v>
          </cell>
          <cell r="E223" t="str">
            <v>lava col.</v>
          </cell>
          <cell r="F223">
            <v>73.77</v>
          </cell>
          <cell r="G223">
            <v>0.24</v>
          </cell>
          <cell r="H223">
            <v>14.3</v>
          </cell>
          <cell r="J223">
            <v>1.8756000000000002</v>
          </cell>
          <cell r="K223">
            <v>0.03</v>
          </cell>
          <cell r="L223">
            <v>0.3</v>
          </cell>
          <cell r="M223">
            <v>1</v>
          </cell>
          <cell r="N223">
            <v>2.5099999999999998</v>
          </cell>
          <cell r="O223">
            <v>4.93</v>
          </cell>
          <cell r="P223">
            <v>0.11</v>
          </cell>
          <cell r="R223">
            <v>1.04</v>
          </cell>
          <cell r="U223">
            <v>100.10560000000001</v>
          </cell>
          <cell r="AJ223">
            <v>0.26449140654191533</v>
          </cell>
          <cell r="AK223">
            <v>7.4399999999999995</v>
          </cell>
          <cell r="AL223">
            <v>1.9641434262948207</v>
          </cell>
          <cell r="AM223">
            <v>6.9930069930069921E-2</v>
          </cell>
          <cell r="AS223">
            <v>412</v>
          </cell>
          <cell r="AT223">
            <v>70</v>
          </cell>
          <cell r="AU223">
            <v>38</v>
          </cell>
          <cell r="AV223">
            <v>126</v>
          </cell>
          <cell r="AW223">
            <v>13</v>
          </cell>
          <cell r="AY223">
            <v>150</v>
          </cell>
          <cell r="CD223">
            <v>11.538461538461538</v>
          </cell>
        </row>
        <row r="224">
          <cell r="A224" t="str">
            <v>Tuscan Magmatic Province</v>
          </cell>
          <cell r="B224">
            <v>1</v>
          </cell>
          <cell r="C224" t="str">
            <v>A21</v>
          </cell>
          <cell r="D224" t="str">
            <v>Rocstrada</v>
          </cell>
          <cell r="E224" t="str">
            <v>lava col.</v>
          </cell>
          <cell r="F224">
            <v>73.87</v>
          </cell>
          <cell r="G224">
            <v>0.25</v>
          </cell>
          <cell r="H224">
            <v>13.84</v>
          </cell>
          <cell r="J224">
            <v>1.7837999999999998</v>
          </cell>
          <cell r="K224">
            <v>0.03</v>
          </cell>
          <cell r="L224">
            <v>0.3</v>
          </cell>
          <cell r="M224">
            <v>0.86</v>
          </cell>
          <cell r="N224">
            <v>2.4700000000000002</v>
          </cell>
          <cell r="O224">
            <v>5.08</v>
          </cell>
          <cell r="P224">
            <v>0.12</v>
          </cell>
          <cell r="R224">
            <v>1.45</v>
          </cell>
          <cell r="U224">
            <v>100.05380000000001</v>
          </cell>
          <cell r="AJ224">
            <v>0.27436838898078242</v>
          </cell>
          <cell r="AK224">
            <v>7.5500000000000007</v>
          </cell>
          <cell r="AL224">
            <v>2.0566801619433197</v>
          </cell>
          <cell r="AM224">
            <v>6.2138728323699419E-2</v>
          </cell>
          <cell r="AS224">
            <v>372</v>
          </cell>
          <cell r="AT224">
            <v>65</v>
          </cell>
          <cell r="AU224">
            <v>28</v>
          </cell>
          <cell r="AV224">
            <v>136</v>
          </cell>
          <cell r="AW224">
            <v>8</v>
          </cell>
          <cell r="AY224">
            <v>168</v>
          </cell>
          <cell r="CD224">
            <v>21</v>
          </cell>
        </row>
        <row r="225">
          <cell r="A225" t="str">
            <v>Tuscan Magmatic Province</v>
          </cell>
          <cell r="B225">
            <v>1</v>
          </cell>
          <cell r="C225" t="str">
            <v>A21</v>
          </cell>
          <cell r="D225" t="str">
            <v>Rocstrada</v>
          </cell>
          <cell r="E225" t="str">
            <v>lava col.</v>
          </cell>
          <cell r="F225">
            <v>73.97</v>
          </cell>
          <cell r="G225">
            <v>0.25</v>
          </cell>
          <cell r="H225">
            <v>14.33</v>
          </cell>
          <cell r="J225">
            <v>1.7590000000000001</v>
          </cell>
          <cell r="K225">
            <v>0.03</v>
          </cell>
          <cell r="L225">
            <v>0.3</v>
          </cell>
          <cell r="M225">
            <v>0.97</v>
          </cell>
          <cell r="N225">
            <v>2.44</v>
          </cell>
          <cell r="O225">
            <v>4.91</v>
          </cell>
          <cell r="P225">
            <v>0.14000000000000001</v>
          </cell>
          <cell r="R225">
            <v>1</v>
          </cell>
          <cell r="U225">
            <v>100.09899999999999</v>
          </cell>
          <cell r="AJ225">
            <v>0.27716453192069268</v>
          </cell>
          <cell r="AK225">
            <v>7.35</v>
          </cell>
          <cell r="AL225">
            <v>2.0122950819672134</v>
          </cell>
          <cell r="AM225">
            <v>6.769016050244242E-2</v>
          </cell>
          <cell r="AN225">
            <v>4.5999999999999996</v>
          </cell>
          <cell r="AP225">
            <v>12</v>
          </cell>
          <cell r="AQ225">
            <v>2.5</v>
          </cell>
          <cell r="AS225">
            <v>384</v>
          </cell>
          <cell r="AT225">
            <v>61</v>
          </cell>
          <cell r="AU225">
            <v>34</v>
          </cell>
          <cell r="AV225">
            <v>125</v>
          </cell>
          <cell r="AW225">
            <v>17</v>
          </cell>
          <cell r="AY225">
            <v>200</v>
          </cell>
          <cell r="AZ225">
            <v>34</v>
          </cell>
          <cell r="BA225">
            <v>67</v>
          </cell>
          <cell r="BC225">
            <v>33</v>
          </cell>
          <cell r="BD225">
            <v>7.8</v>
          </cell>
          <cell r="BE225">
            <v>0.57999999999999996</v>
          </cell>
          <cell r="BG225">
            <v>0.94</v>
          </cell>
          <cell r="BL225">
            <v>2.9</v>
          </cell>
          <cell r="BM225">
            <v>0.53</v>
          </cell>
          <cell r="BN225">
            <v>3.8</v>
          </cell>
          <cell r="BO225">
            <v>1.7</v>
          </cell>
          <cell r="BQ225">
            <v>22.2</v>
          </cell>
          <cell r="CD225">
            <v>11.764705882352942</v>
          </cell>
          <cell r="CG225">
            <v>2</v>
          </cell>
          <cell r="CP225">
            <v>1.9705882352941178</v>
          </cell>
          <cell r="CZ225">
            <v>13.058823529411764</v>
          </cell>
          <cell r="DA225">
            <v>0.58620689655172409</v>
          </cell>
          <cell r="DB225">
            <v>7.6551724137931032</v>
          </cell>
          <cell r="DE225">
            <v>17.297297297297298</v>
          </cell>
          <cell r="DI225">
            <v>64.15094339622641</v>
          </cell>
          <cell r="DJ225">
            <v>1.8484848484848484</v>
          </cell>
        </row>
        <row r="226">
          <cell r="A226" t="str">
            <v>Tuscan Magmatic Province</v>
          </cell>
          <cell r="B226">
            <v>1</v>
          </cell>
          <cell r="C226" t="str">
            <v>A21</v>
          </cell>
          <cell r="D226" t="str">
            <v>Rocstrada</v>
          </cell>
          <cell r="E226" t="str">
            <v>lava col.</v>
          </cell>
          <cell r="F226">
            <v>74</v>
          </cell>
          <cell r="G226">
            <v>0.26</v>
          </cell>
          <cell r="H226">
            <v>14.11</v>
          </cell>
          <cell r="J226">
            <v>1.7570000000000001</v>
          </cell>
          <cell r="K226">
            <v>0.01</v>
          </cell>
          <cell r="L226">
            <v>0.28000000000000003</v>
          </cell>
          <cell r="M226">
            <v>0.72</v>
          </cell>
          <cell r="N226">
            <v>2.14</v>
          </cell>
          <cell r="O226">
            <v>5.15</v>
          </cell>
          <cell r="P226">
            <v>0.11</v>
          </cell>
          <cell r="R226">
            <v>1.55</v>
          </cell>
          <cell r="U226">
            <v>100.08700000000002</v>
          </cell>
          <cell r="AJ226">
            <v>0.26377767538689018</v>
          </cell>
          <cell r="AK226">
            <v>7.2900000000000009</v>
          </cell>
          <cell r="AL226">
            <v>2.4065420560747666</v>
          </cell>
          <cell r="AM226">
            <v>5.1027639971651315E-2</v>
          </cell>
          <cell r="AS226">
            <v>370</v>
          </cell>
          <cell r="AT226">
            <v>60</v>
          </cell>
          <cell r="AU226">
            <v>25</v>
          </cell>
          <cell r="AV226">
            <v>132</v>
          </cell>
          <cell r="AW226">
            <v>8</v>
          </cell>
          <cell r="AY226">
            <v>200</v>
          </cell>
          <cell r="CD226">
            <v>25</v>
          </cell>
        </row>
        <row r="227">
          <cell r="A227" t="str">
            <v>Tuscan Magmatic Province</v>
          </cell>
          <cell r="B227">
            <v>1</v>
          </cell>
          <cell r="C227" t="str">
            <v>A21</v>
          </cell>
          <cell r="D227" t="str">
            <v>Rocstrada</v>
          </cell>
          <cell r="E227" t="str">
            <v>lava domo</v>
          </cell>
          <cell r="F227">
            <v>73.430000000000007</v>
          </cell>
          <cell r="G227">
            <v>0.27</v>
          </cell>
          <cell r="H227">
            <v>15.3</v>
          </cell>
          <cell r="J227">
            <v>7.42</v>
          </cell>
          <cell r="K227">
            <v>0.02</v>
          </cell>
          <cell r="L227">
            <v>0.26</v>
          </cell>
          <cell r="M227">
            <v>0.78</v>
          </cell>
          <cell r="N227">
            <v>1.94</v>
          </cell>
          <cell r="O227">
            <v>4.87</v>
          </cell>
          <cell r="P227">
            <v>0.1</v>
          </cell>
          <cell r="R227">
            <v>1.26</v>
          </cell>
          <cell r="U227">
            <v>105.65</v>
          </cell>
          <cell r="AJ227">
            <v>7.302635339462335E-2</v>
          </cell>
          <cell r="AK227">
            <v>6.8100000000000005</v>
          </cell>
          <cell r="AL227">
            <v>2.5103092783505154</v>
          </cell>
          <cell r="AM227">
            <v>5.0980392156862744E-2</v>
          </cell>
          <cell r="AN227">
            <v>4.7</v>
          </cell>
          <cell r="AP227">
            <v>13</v>
          </cell>
          <cell r="AQ227">
            <v>1.7</v>
          </cell>
          <cell r="AS227">
            <v>486</v>
          </cell>
          <cell r="AT227">
            <v>67</v>
          </cell>
          <cell r="AU227">
            <v>28</v>
          </cell>
          <cell r="AV227">
            <v>122</v>
          </cell>
          <cell r="AW227">
            <v>13</v>
          </cell>
          <cell r="AY227">
            <v>130</v>
          </cell>
          <cell r="AZ227">
            <v>26</v>
          </cell>
          <cell r="BA227">
            <v>50</v>
          </cell>
          <cell r="BC227">
            <v>20</v>
          </cell>
          <cell r="BD227">
            <v>5.2</v>
          </cell>
          <cell r="BE227">
            <v>0.36</v>
          </cell>
          <cell r="BG227">
            <v>0.61</v>
          </cell>
          <cell r="BL227">
            <v>2.1</v>
          </cell>
          <cell r="BM227">
            <v>0.36</v>
          </cell>
          <cell r="BN227">
            <v>3.4</v>
          </cell>
          <cell r="BO227">
            <v>1.9</v>
          </cell>
          <cell r="BQ227">
            <v>19.100000000000001</v>
          </cell>
          <cell r="CD227">
            <v>10</v>
          </cell>
          <cell r="CG227">
            <v>2</v>
          </cell>
          <cell r="CP227">
            <v>1.7857142857142858</v>
          </cell>
          <cell r="CZ227">
            <v>10.05263157894737</v>
          </cell>
          <cell r="DA227">
            <v>0.90476190476190466</v>
          </cell>
          <cell r="DB227">
            <v>9.0952380952380949</v>
          </cell>
          <cell r="DE227">
            <v>25.445026178010469</v>
          </cell>
          <cell r="DI227">
            <v>72.222222222222229</v>
          </cell>
          <cell r="DJ227">
            <v>3.35</v>
          </cell>
        </row>
        <row r="228">
          <cell r="A228" t="str">
            <v>Tuscan Magmatic Province</v>
          </cell>
          <cell r="B228">
            <v>1</v>
          </cell>
          <cell r="C228" t="str">
            <v>A21</v>
          </cell>
          <cell r="D228" t="str">
            <v>Rocstrada</v>
          </cell>
          <cell r="E228" t="str">
            <v>lava domo</v>
          </cell>
          <cell r="F228">
            <v>74.19</v>
          </cell>
          <cell r="G228">
            <v>0.24</v>
          </cell>
          <cell r="H228">
            <v>14.65</v>
          </cell>
          <cell r="J228">
            <v>0.69080000000000008</v>
          </cell>
          <cell r="K228">
            <v>0</v>
          </cell>
          <cell r="L228">
            <v>0.17</v>
          </cell>
          <cell r="M228">
            <v>0.17</v>
          </cell>
          <cell r="N228">
            <v>2.4900000000000002</v>
          </cell>
          <cell r="O228">
            <v>4.9000000000000004</v>
          </cell>
          <cell r="P228">
            <v>0.08</v>
          </cell>
          <cell r="R228">
            <v>2.44</v>
          </cell>
          <cell r="U228">
            <v>100.02079999999999</v>
          </cell>
          <cell r="AJ228">
            <v>0.35619811701247756</v>
          </cell>
          <cell r="AK228">
            <v>7.3900000000000006</v>
          </cell>
          <cell r="AL228">
            <v>1.9678714859437751</v>
          </cell>
          <cell r="AM228">
            <v>1.1604095563139932E-2</v>
          </cell>
          <cell r="AS228">
            <v>441</v>
          </cell>
          <cell r="AT228">
            <v>71</v>
          </cell>
          <cell r="AU228">
            <v>63</v>
          </cell>
          <cell r="AV228">
            <v>140</v>
          </cell>
          <cell r="AW228">
            <v>14</v>
          </cell>
          <cell r="AY228">
            <v>185</v>
          </cell>
          <cell r="CD228">
            <v>13.214285714285714</v>
          </cell>
        </row>
        <row r="229">
          <cell r="A229" t="str">
            <v>Tuscan Magmatic Province</v>
          </cell>
          <cell r="B229">
            <v>1</v>
          </cell>
          <cell r="C229" t="str">
            <v>A21</v>
          </cell>
          <cell r="D229" t="str">
            <v>Rocstrada</v>
          </cell>
          <cell r="E229" t="str">
            <v>lava domo</v>
          </cell>
          <cell r="F229">
            <v>75.239999999999995</v>
          </cell>
          <cell r="G229">
            <v>0.24</v>
          </cell>
          <cell r="H229">
            <v>14</v>
          </cell>
          <cell r="J229">
            <v>0.78080000000000005</v>
          </cell>
          <cell r="K229">
            <v>0</v>
          </cell>
          <cell r="L229">
            <v>0.2</v>
          </cell>
          <cell r="M229">
            <v>0.49</v>
          </cell>
          <cell r="N229">
            <v>2.1800000000000002</v>
          </cell>
          <cell r="O229">
            <v>5.16</v>
          </cell>
          <cell r="P229">
            <v>0.12</v>
          </cell>
          <cell r="R229">
            <v>1.62</v>
          </cell>
          <cell r="U229">
            <v>100.0308</v>
          </cell>
          <cell r="AJ229">
            <v>0.36543443917064555</v>
          </cell>
          <cell r="AK229">
            <v>7.34</v>
          </cell>
          <cell r="AL229">
            <v>2.3669724770642202</v>
          </cell>
          <cell r="AM229">
            <v>3.4999999999999996E-2</v>
          </cell>
          <cell r="AN229">
            <v>5.0999999999999996</v>
          </cell>
          <cell r="AP229">
            <v>8</v>
          </cell>
          <cell r="AQ229">
            <v>1.9</v>
          </cell>
          <cell r="AS229">
            <v>400</v>
          </cell>
          <cell r="AT229">
            <v>54</v>
          </cell>
          <cell r="AU229">
            <v>26</v>
          </cell>
          <cell r="AV229">
            <v>144</v>
          </cell>
          <cell r="AW229">
            <v>13</v>
          </cell>
          <cell r="AY229">
            <v>163</v>
          </cell>
          <cell r="AZ229">
            <v>31</v>
          </cell>
          <cell r="BA229">
            <v>64</v>
          </cell>
          <cell r="BC229">
            <v>27</v>
          </cell>
          <cell r="BD229">
            <v>5.9</v>
          </cell>
          <cell r="BE229">
            <v>0.43</v>
          </cell>
          <cell r="BG229">
            <v>0.78</v>
          </cell>
          <cell r="BL229">
            <v>2.2000000000000002</v>
          </cell>
          <cell r="BM229">
            <v>0.37</v>
          </cell>
          <cell r="BN229">
            <v>4</v>
          </cell>
          <cell r="BO229">
            <v>2.2999999999999998</v>
          </cell>
          <cell r="BQ229">
            <v>24.2</v>
          </cell>
          <cell r="CD229">
            <v>12.538461538461538</v>
          </cell>
          <cell r="CG229">
            <v>2.3846153846153846</v>
          </cell>
          <cell r="CP229">
            <v>2.4615384615384617</v>
          </cell>
          <cell r="CZ229">
            <v>10.521739130434783</v>
          </cell>
          <cell r="DA229">
            <v>1.0454545454545452</v>
          </cell>
          <cell r="DB229">
            <v>10.999999999999998</v>
          </cell>
          <cell r="DE229">
            <v>16.528925619834713</v>
          </cell>
          <cell r="DI229">
            <v>83.78378378378379</v>
          </cell>
          <cell r="DJ229">
            <v>2</v>
          </cell>
        </row>
        <row r="230">
          <cell r="A230" t="str">
            <v>Tuscan Magmatic Province</v>
          </cell>
          <cell r="B230">
            <v>1</v>
          </cell>
          <cell r="C230" t="str">
            <v>A8</v>
          </cell>
          <cell r="D230" t="str">
            <v>Mt. Amiata</v>
          </cell>
          <cell r="F230">
            <v>50</v>
          </cell>
          <cell r="G230">
            <v>0.73</v>
          </cell>
          <cell r="M230">
            <v>10.7</v>
          </cell>
          <cell r="O230">
            <v>4.8</v>
          </cell>
          <cell r="AS230">
            <v>269</v>
          </cell>
          <cell r="AT230">
            <v>708</v>
          </cell>
          <cell r="BC230">
            <v>152</v>
          </cell>
          <cell r="BD230">
            <v>31.9</v>
          </cell>
          <cell r="CV230">
            <v>8.4326018808777441</v>
          </cell>
          <cell r="DJ230">
            <v>4.6578947368421053</v>
          </cell>
        </row>
        <row r="231">
          <cell r="A231" t="str">
            <v>Tuscan Magmatic Province</v>
          </cell>
          <cell r="B231">
            <v>1</v>
          </cell>
          <cell r="C231" t="str">
            <v>A8</v>
          </cell>
          <cell r="D231" t="str">
            <v>Mt. Amiata</v>
          </cell>
          <cell r="F231">
            <v>53.1</v>
          </cell>
          <cell r="G231">
            <v>0.74</v>
          </cell>
          <cell r="M231">
            <v>8.26</v>
          </cell>
          <cell r="O231">
            <v>5.35</v>
          </cell>
          <cell r="AS231">
            <v>270</v>
          </cell>
          <cell r="AT231">
            <v>798</v>
          </cell>
          <cell r="BC231">
            <v>71.2</v>
          </cell>
          <cell r="BD231">
            <v>14.5</v>
          </cell>
          <cell r="CV231">
            <v>18.620689655172413</v>
          </cell>
          <cell r="DJ231">
            <v>11.207865168539325</v>
          </cell>
        </row>
        <row r="232">
          <cell r="A232" t="str">
            <v>Tuscan Magmatic Province</v>
          </cell>
          <cell r="B232">
            <v>1</v>
          </cell>
          <cell r="C232" t="str">
            <v>A8</v>
          </cell>
          <cell r="D232" t="str">
            <v>Mt. Amiata</v>
          </cell>
          <cell r="F232">
            <v>59.9</v>
          </cell>
          <cell r="G232">
            <v>0.64</v>
          </cell>
          <cell r="M232">
            <v>5.69</v>
          </cell>
          <cell r="O232">
            <v>5.44</v>
          </cell>
          <cell r="AS232">
            <v>295</v>
          </cell>
          <cell r="AT232">
            <v>671</v>
          </cell>
          <cell r="BC232">
            <v>75.900000000000006</v>
          </cell>
          <cell r="BD232">
            <v>14.5</v>
          </cell>
          <cell r="CV232">
            <v>20.344827586206897</v>
          </cell>
          <cell r="DJ232">
            <v>8.8405797101449277</v>
          </cell>
        </row>
        <row r="233">
          <cell r="A233" t="str">
            <v>Tuscan Magmatic Province</v>
          </cell>
          <cell r="B233">
            <v>1</v>
          </cell>
          <cell r="C233" t="str">
            <v>A10</v>
          </cell>
          <cell r="D233" t="str">
            <v>Mt. Amiata</v>
          </cell>
          <cell r="E233" t="str">
            <v>Qz-latite</v>
          </cell>
          <cell r="AT233">
            <v>340</v>
          </cell>
        </row>
        <row r="234">
          <cell r="A234" t="str">
            <v>Tuscan Magmatic Province</v>
          </cell>
          <cell r="B234">
            <v>1</v>
          </cell>
          <cell r="C234" t="str">
            <v>A10</v>
          </cell>
          <cell r="D234" t="str">
            <v>Mt. Amiata</v>
          </cell>
          <cell r="E234" t="str">
            <v>Trachyte</v>
          </cell>
          <cell r="AT234">
            <v>626</v>
          </cell>
        </row>
        <row r="235">
          <cell r="A235" t="str">
            <v>Tuscan Magmatic Province</v>
          </cell>
          <cell r="B235">
            <v>1</v>
          </cell>
          <cell r="C235" t="str">
            <v>A10</v>
          </cell>
          <cell r="D235" t="str">
            <v>Mt. Amiata</v>
          </cell>
          <cell r="E235" t="str">
            <v>Qz-latite</v>
          </cell>
          <cell r="AT235">
            <v>374</v>
          </cell>
        </row>
        <row r="236">
          <cell r="A236" t="str">
            <v>Tuscan Magmatic Province</v>
          </cell>
          <cell r="B236">
            <v>1</v>
          </cell>
          <cell r="C236" t="str">
            <v>A8</v>
          </cell>
          <cell r="D236" t="str">
            <v>Mt. Amiata</v>
          </cell>
          <cell r="F236">
            <v>63.6</v>
          </cell>
          <cell r="G236">
            <v>0.53</v>
          </cell>
          <cell r="M236">
            <v>3.11</v>
          </cell>
          <cell r="O236">
            <v>5.77</v>
          </cell>
          <cell r="AS236">
            <v>269</v>
          </cell>
          <cell r="AT236">
            <v>461</v>
          </cell>
          <cell r="BC236">
            <v>60.1</v>
          </cell>
          <cell r="BD236">
            <v>11.8</v>
          </cell>
          <cell r="CV236">
            <v>22.796610169491522</v>
          </cell>
          <cell r="DJ236">
            <v>7.6705490848585685</v>
          </cell>
        </row>
        <row r="237">
          <cell r="A237" t="str">
            <v>Tuscan Magmatic Province</v>
          </cell>
          <cell r="B237">
            <v>1</v>
          </cell>
          <cell r="C237" t="str">
            <v>A8</v>
          </cell>
          <cell r="D237" t="str">
            <v>Mt. Amiata</v>
          </cell>
          <cell r="F237">
            <v>66.400000000000006</v>
          </cell>
          <cell r="G237">
            <v>0.53</v>
          </cell>
          <cell r="M237">
            <v>2.99</v>
          </cell>
          <cell r="O237">
            <v>5.91</v>
          </cell>
          <cell r="AS237">
            <v>380</v>
          </cell>
          <cell r="AT237">
            <v>444</v>
          </cell>
          <cell r="BC237">
            <v>57.3</v>
          </cell>
          <cell r="BD237">
            <v>10.8</v>
          </cell>
          <cell r="CV237">
            <v>35.185185185185183</v>
          </cell>
          <cell r="DJ237">
            <v>7.7486910994764404</v>
          </cell>
        </row>
        <row r="238">
          <cell r="A238" t="str">
            <v>Tuscan Magmatic Province</v>
          </cell>
          <cell r="B238">
            <v>1</v>
          </cell>
          <cell r="C238" t="str">
            <v>A27</v>
          </cell>
          <cell r="D238" t="str">
            <v>Amiata</v>
          </cell>
          <cell r="E238" t="str">
            <v>vulcanite</v>
          </cell>
          <cell r="F238">
            <v>56.26</v>
          </cell>
          <cell r="G238">
            <v>0.8</v>
          </cell>
          <cell r="H238">
            <v>16.68</v>
          </cell>
          <cell r="J238">
            <v>6.0754999999999999</v>
          </cell>
          <cell r="K238">
            <v>0.11</v>
          </cell>
          <cell r="L238">
            <v>4.13</v>
          </cell>
          <cell r="M238">
            <v>7.01</v>
          </cell>
          <cell r="N238">
            <v>1.87</v>
          </cell>
          <cell r="O238">
            <v>5.65</v>
          </cell>
          <cell r="P238">
            <v>0.31</v>
          </cell>
          <cell r="R238" t="str">
            <v>0,76</v>
          </cell>
          <cell r="U238">
            <v>98.895500000000013</v>
          </cell>
          <cell r="AJ238">
            <v>0.60447852657333101</v>
          </cell>
          <cell r="AK238">
            <v>7.5200000000000005</v>
          </cell>
          <cell r="AL238">
            <v>3.0213903743315509</v>
          </cell>
          <cell r="AM238">
            <v>0.42026378896882494</v>
          </cell>
        </row>
        <row r="239">
          <cell r="A239" t="str">
            <v>Tuscan Magmatic Province</v>
          </cell>
          <cell r="B239">
            <v>1</v>
          </cell>
          <cell r="C239" t="str">
            <v>A27</v>
          </cell>
          <cell r="D239" t="str">
            <v>Amiata</v>
          </cell>
          <cell r="E239" t="str">
            <v>vulcanite</v>
          </cell>
          <cell r="F239">
            <v>65.37</v>
          </cell>
          <cell r="G239">
            <v>0.26</v>
          </cell>
          <cell r="H239">
            <v>15.64</v>
          </cell>
          <cell r="J239">
            <v>3.8235999999999999</v>
          </cell>
          <cell r="K239">
            <v>0.06</v>
          </cell>
          <cell r="L239">
            <v>1.66</v>
          </cell>
          <cell r="M239">
            <v>3.58</v>
          </cell>
          <cell r="N239">
            <v>2.5099999999999998</v>
          </cell>
          <cell r="O239">
            <v>5.25</v>
          </cell>
          <cell r="P239">
            <v>0.15</v>
          </cell>
          <cell r="R239" t="str">
            <v>1,38</v>
          </cell>
          <cell r="U239">
            <v>98.303600000000017</v>
          </cell>
          <cell r="AJ239">
            <v>0.49394358753645351</v>
          </cell>
          <cell r="AK239">
            <v>7.76</v>
          </cell>
          <cell r="AL239">
            <v>2.0916334661354585</v>
          </cell>
          <cell r="AM239">
            <v>0.2289002557544757</v>
          </cell>
        </row>
        <row r="240">
          <cell r="A240" t="str">
            <v>Tuscan Magmatic Province</v>
          </cell>
          <cell r="B240">
            <v>1</v>
          </cell>
          <cell r="C240" t="str">
            <v>A27</v>
          </cell>
          <cell r="D240" t="str">
            <v>Amiata</v>
          </cell>
          <cell r="E240" t="str">
            <v>vulcanite</v>
          </cell>
          <cell r="F240">
            <v>65.53</v>
          </cell>
          <cell r="G240">
            <v>0.6</v>
          </cell>
          <cell r="H240">
            <v>15.6</v>
          </cell>
          <cell r="J240">
            <v>3.7347000000000006</v>
          </cell>
          <cell r="K240">
            <v>0.06</v>
          </cell>
          <cell r="L240">
            <v>1.57</v>
          </cell>
          <cell r="M240">
            <v>3.4</v>
          </cell>
          <cell r="N240">
            <v>2.56</v>
          </cell>
          <cell r="O240">
            <v>5.2</v>
          </cell>
          <cell r="P240">
            <v>0.14000000000000001</v>
          </cell>
          <cell r="R240" t="str">
            <v>1,36</v>
          </cell>
          <cell r="U240">
            <v>98.3947</v>
          </cell>
          <cell r="AJ240">
            <v>0.48589276401602755</v>
          </cell>
          <cell r="AK240">
            <v>7.76</v>
          </cell>
          <cell r="AL240">
            <v>2.03125</v>
          </cell>
          <cell r="AM240">
            <v>0.21794871794871795</v>
          </cell>
        </row>
        <row r="241">
          <cell r="A241" t="str">
            <v>Tuscan Magmatic Province</v>
          </cell>
          <cell r="B241">
            <v>1</v>
          </cell>
          <cell r="C241" t="str">
            <v>A27</v>
          </cell>
          <cell r="D241" t="str">
            <v>Amiata</v>
          </cell>
          <cell r="E241" t="str">
            <v>vulcanite</v>
          </cell>
          <cell r="F241">
            <v>66.37</v>
          </cell>
          <cell r="G241">
            <v>0.49</v>
          </cell>
          <cell r="H241">
            <v>15.57</v>
          </cell>
          <cell r="J241">
            <v>3.2860000000000005</v>
          </cell>
          <cell r="K241">
            <v>0.06</v>
          </cell>
          <cell r="L241">
            <v>1.24</v>
          </cell>
          <cell r="M241">
            <v>2.83</v>
          </cell>
          <cell r="N241">
            <v>2.4900000000000002</v>
          </cell>
          <cell r="O241">
            <v>5.92</v>
          </cell>
          <cell r="P241">
            <v>0.08</v>
          </cell>
          <cell r="R241" t="str">
            <v>1,38</v>
          </cell>
          <cell r="U241">
            <v>98.335999999999999</v>
          </cell>
          <cell r="AJ241">
            <v>0.45898941638168927</v>
          </cell>
          <cell r="AK241">
            <v>8.41</v>
          </cell>
          <cell r="AL241">
            <v>2.3775100401606424</v>
          </cell>
          <cell r="AM241">
            <v>0.18175979447655749</v>
          </cell>
        </row>
        <row r="242">
          <cell r="A242" t="str">
            <v>Tuscan Magmatic Province</v>
          </cell>
          <cell r="B242">
            <v>1</v>
          </cell>
          <cell r="C242" t="str">
            <v>A27</v>
          </cell>
          <cell r="D242" t="str">
            <v>Amiata</v>
          </cell>
          <cell r="E242" t="str">
            <v>vulcanite</v>
          </cell>
          <cell r="F242">
            <v>66.7</v>
          </cell>
          <cell r="G242">
            <v>0.48</v>
          </cell>
          <cell r="H242">
            <v>16.11</v>
          </cell>
          <cell r="J242">
            <v>3.0935000000000001</v>
          </cell>
          <cell r="K242">
            <v>0.05</v>
          </cell>
          <cell r="L242">
            <v>1.1599999999999999</v>
          </cell>
          <cell r="M242">
            <v>2.4700000000000002</v>
          </cell>
          <cell r="N242">
            <v>2.2400000000000002</v>
          </cell>
          <cell r="O242">
            <v>5.79</v>
          </cell>
          <cell r="P242">
            <v>0.2</v>
          </cell>
          <cell r="R242" t="str">
            <v>1,21</v>
          </cell>
          <cell r="U242">
            <v>98.293500000000009</v>
          </cell>
          <cell r="AJ242">
            <v>0.45741959127412368</v>
          </cell>
          <cell r="AK242">
            <v>8.0300000000000011</v>
          </cell>
          <cell r="AL242">
            <v>2.5848214285714284</v>
          </cell>
          <cell r="AM242">
            <v>0.15332091868404718</v>
          </cell>
        </row>
        <row r="243">
          <cell r="A243" t="str">
            <v>Tuscan Magmatic Province</v>
          </cell>
          <cell r="B243">
            <v>1</v>
          </cell>
          <cell r="C243" t="str">
            <v>A27</v>
          </cell>
          <cell r="D243" t="str">
            <v>Amiata</v>
          </cell>
          <cell r="E243" t="str">
            <v>vulcanite</v>
          </cell>
          <cell r="F243">
            <v>64.05</v>
          </cell>
          <cell r="G243">
            <v>0.59</v>
          </cell>
          <cell r="H243">
            <v>16.760000000000002</v>
          </cell>
          <cell r="J243">
            <v>4.5229000000000008</v>
          </cell>
          <cell r="K243">
            <v>0.08</v>
          </cell>
          <cell r="L243">
            <v>1.86</v>
          </cell>
          <cell r="M243">
            <v>3.43</v>
          </cell>
          <cell r="N243">
            <v>1.99</v>
          </cell>
          <cell r="O243">
            <v>5.01</v>
          </cell>
          <cell r="P243">
            <v>0.22</v>
          </cell>
          <cell r="R243" t="str">
            <v>1,31</v>
          </cell>
          <cell r="U243">
            <v>98.512900000000016</v>
          </cell>
          <cell r="AJ243">
            <v>0.48040280851940864</v>
          </cell>
          <cell r="AK243">
            <v>7</v>
          </cell>
          <cell r="AL243">
            <v>2.5175879396984921</v>
          </cell>
          <cell r="AM243">
            <v>0.20465393794749404</v>
          </cell>
        </row>
        <row r="244">
          <cell r="A244" t="str">
            <v>Tuscan Magmatic Province</v>
          </cell>
          <cell r="B244">
            <v>1</v>
          </cell>
          <cell r="C244" t="str">
            <v>A27</v>
          </cell>
          <cell r="D244" t="str">
            <v>Amiata</v>
          </cell>
          <cell r="E244" t="str">
            <v>vulcanite</v>
          </cell>
          <cell r="F244">
            <v>64.84</v>
          </cell>
          <cell r="G244">
            <v>0.61</v>
          </cell>
          <cell r="H244">
            <v>16.149999999999999</v>
          </cell>
          <cell r="J244">
            <v>4.2054999999999998</v>
          </cell>
          <cell r="K244">
            <v>7.0000000000000007E-2</v>
          </cell>
          <cell r="L244">
            <v>1.7</v>
          </cell>
          <cell r="M244">
            <v>3.46</v>
          </cell>
          <cell r="N244">
            <v>2.21</v>
          </cell>
          <cell r="O244">
            <v>5.14</v>
          </cell>
          <cell r="P244">
            <v>2</v>
          </cell>
          <cell r="R244" t="str">
            <v>1,25</v>
          </cell>
          <cell r="U244">
            <v>100.38549999999998</v>
          </cell>
          <cell r="AJ244">
            <v>0.4761139478111801</v>
          </cell>
          <cell r="AK244">
            <v>7.35</v>
          </cell>
          <cell r="AL244">
            <v>2.3257918552036196</v>
          </cell>
          <cell r="AM244">
            <v>0.21424148606811147</v>
          </cell>
        </row>
        <row r="245">
          <cell r="A245" t="str">
            <v>Tuscan Magmatic Province</v>
          </cell>
          <cell r="B245">
            <v>1</v>
          </cell>
          <cell r="C245" t="str">
            <v>A27</v>
          </cell>
          <cell r="D245" t="str">
            <v>Amiata</v>
          </cell>
          <cell r="E245" t="str">
            <v>vulcanite</v>
          </cell>
          <cell r="F245">
            <v>65.45</v>
          </cell>
          <cell r="G245">
            <v>0.56000000000000005</v>
          </cell>
          <cell r="H245">
            <v>15.37</v>
          </cell>
          <cell r="J245">
            <v>4.5195000000000007</v>
          </cell>
          <cell r="K245">
            <v>0.08</v>
          </cell>
          <cell r="L245">
            <v>1.82</v>
          </cell>
          <cell r="M245">
            <v>3.5</v>
          </cell>
          <cell r="N245">
            <v>2.44</v>
          </cell>
          <cell r="O245">
            <v>4.66</v>
          </cell>
          <cell r="P245">
            <v>0.1</v>
          </cell>
          <cell r="R245" t="str">
            <v>1,56</v>
          </cell>
          <cell r="U245">
            <v>98.499499999999998</v>
          </cell>
          <cell r="AJ245">
            <v>0.47516622154272486</v>
          </cell>
          <cell r="AK245">
            <v>7.1</v>
          </cell>
          <cell r="AL245">
            <v>1.9098360655737705</v>
          </cell>
          <cell r="AM245">
            <v>0.22771633051398829</v>
          </cell>
        </row>
        <row r="246">
          <cell r="A246" t="str">
            <v>Tuscan Magmatic Province</v>
          </cell>
          <cell r="B246">
            <v>1</v>
          </cell>
          <cell r="C246" t="str">
            <v>A27</v>
          </cell>
          <cell r="D246" t="str">
            <v>Amiata</v>
          </cell>
          <cell r="E246" t="str">
            <v>vulcanite</v>
          </cell>
          <cell r="F246">
            <v>59.9</v>
          </cell>
          <cell r="G246">
            <v>0.7</v>
          </cell>
          <cell r="H246">
            <v>16.59</v>
          </cell>
          <cell r="J246">
            <v>5.3633000000000006</v>
          </cell>
          <cell r="K246">
            <v>0.09</v>
          </cell>
          <cell r="L246">
            <v>3.13</v>
          </cell>
          <cell r="M246">
            <v>5.39</v>
          </cell>
          <cell r="N246">
            <v>1.72</v>
          </cell>
          <cell r="O246">
            <v>5.35</v>
          </cell>
          <cell r="P246">
            <v>0.24</v>
          </cell>
          <cell r="R246" t="str">
            <v>1,45</v>
          </cell>
          <cell r="U246">
            <v>98.473299999999981</v>
          </cell>
          <cell r="AJ246">
            <v>0.56748602790681801</v>
          </cell>
          <cell r="AK246">
            <v>7.0699999999999994</v>
          </cell>
          <cell r="AL246">
            <v>3.1104651162790695</v>
          </cell>
          <cell r="AM246">
            <v>0.32489451476793246</v>
          </cell>
        </row>
        <row r="247">
          <cell r="A247" t="str">
            <v>Tuscan Magmatic Province</v>
          </cell>
          <cell r="B247">
            <v>1</v>
          </cell>
          <cell r="C247" t="str">
            <v>A20</v>
          </cell>
          <cell r="D247" t="str">
            <v>Amiata</v>
          </cell>
          <cell r="E247" t="str">
            <v>lava ignim</v>
          </cell>
          <cell r="F247">
            <v>66.09</v>
          </cell>
          <cell r="G247">
            <v>0.51</v>
          </cell>
          <cell r="H247">
            <v>15.27</v>
          </cell>
          <cell r="J247">
            <v>3.43</v>
          </cell>
          <cell r="K247">
            <v>0.05</v>
          </cell>
          <cell r="L247">
            <v>1.31</v>
          </cell>
          <cell r="M247">
            <v>2.82</v>
          </cell>
          <cell r="N247">
            <v>2.27</v>
          </cell>
          <cell r="O247">
            <v>5.67</v>
          </cell>
          <cell r="P247">
            <v>0.17</v>
          </cell>
          <cell r="R247" t="str">
            <v>1,27</v>
          </cell>
          <cell r="U247">
            <v>97.59</v>
          </cell>
          <cell r="AJ247">
            <v>0.46197725601097189</v>
          </cell>
          <cell r="AK247">
            <v>7.9399999999999995</v>
          </cell>
          <cell r="AL247">
            <v>2.4977973568281939</v>
          </cell>
          <cell r="AM247">
            <v>0.18467583497053044</v>
          </cell>
          <cell r="AN247">
            <v>8</v>
          </cell>
          <cell r="AO247">
            <v>45</v>
          </cell>
          <cell r="AP247">
            <v>25</v>
          </cell>
          <cell r="AQ247">
            <v>6</v>
          </cell>
          <cell r="AR247">
            <v>25</v>
          </cell>
          <cell r="AS247">
            <v>390</v>
          </cell>
          <cell r="AT247">
            <v>369</v>
          </cell>
          <cell r="AU247">
            <v>33</v>
          </cell>
          <cell r="AV247">
            <v>233</v>
          </cell>
          <cell r="AW247">
            <v>16</v>
          </cell>
          <cell r="AY247">
            <v>530</v>
          </cell>
          <cell r="AZ247">
            <v>70.099999999999994</v>
          </cell>
          <cell r="BA247">
            <v>138</v>
          </cell>
          <cell r="BC247">
            <v>58.7</v>
          </cell>
          <cell r="BD247">
            <v>10.6</v>
          </cell>
          <cell r="BE247">
            <v>1.4</v>
          </cell>
          <cell r="BG247">
            <v>0.77</v>
          </cell>
          <cell r="BL247">
            <v>2.93</v>
          </cell>
          <cell r="BM247">
            <v>0.34</v>
          </cell>
          <cell r="BN247">
            <v>6.7</v>
          </cell>
          <cell r="BP247">
            <v>60</v>
          </cell>
          <cell r="BQ247">
            <v>43</v>
          </cell>
          <cell r="BR247">
            <v>10</v>
          </cell>
          <cell r="CD247">
            <v>33.125</v>
          </cell>
          <cell r="CG247">
            <v>4.3812499999999996</v>
          </cell>
          <cell r="CI247">
            <v>2.2999999999999998</v>
          </cell>
          <cell r="CP247">
            <v>4.1818181818181817</v>
          </cell>
          <cell r="DB247">
            <v>14.675767918088736</v>
          </cell>
          <cell r="DD247">
            <v>0.23255813953488372</v>
          </cell>
          <cell r="DE247">
            <v>9.0697674418604652</v>
          </cell>
          <cell r="DI247">
            <v>206.17647058823528</v>
          </cell>
          <cell r="DJ247">
            <v>6.286201022146507</v>
          </cell>
        </row>
        <row r="248">
          <cell r="A248" t="str">
            <v>Tuscan Magmatic Province</v>
          </cell>
          <cell r="B248">
            <v>1</v>
          </cell>
          <cell r="C248" t="str">
            <v>A20</v>
          </cell>
          <cell r="D248" t="str">
            <v>Amiata</v>
          </cell>
          <cell r="E248" t="str">
            <v>lava ignim</v>
          </cell>
          <cell r="F248">
            <v>66.150000000000006</v>
          </cell>
          <cell r="G248">
            <v>0.51</v>
          </cell>
          <cell r="H248">
            <v>15.71</v>
          </cell>
          <cell r="J248">
            <v>3.29</v>
          </cell>
          <cell r="K248">
            <v>0.05</v>
          </cell>
          <cell r="L248">
            <v>1.29</v>
          </cell>
          <cell r="M248">
            <v>2.81</v>
          </cell>
          <cell r="N248">
            <v>2.2999999999999998</v>
          </cell>
          <cell r="O248">
            <v>5.82</v>
          </cell>
          <cell r="P248">
            <v>0.17</v>
          </cell>
          <cell r="R248" t="str">
            <v>0,93</v>
          </cell>
          <cell r="U248">
            <v>98.100000000000009</v>
          </cell>
          <cell r="AJ248">
            <v>0.46851735582356718</v>
          </cell>
          <cell r="AK248">
            <v>8.120000000000001</v>
          </cell>
          <cell r="AL248">
            <v>2.5304347826086961</v>
          </cell>
          <cell r="AM248">
            <v>0.17886696371737745</v>
          </cell>
          <cell r="AO248">
            <v>47</v>
          </cell>
          <cell r="AP248">
            <v>25</v>
          </cell>
          <cell r="AQ248">
            <v>0</v>
          </cell>
          <cell r="AR248">
            <v>24</v>
          </cell>
          <cell r="AS248">
            <v>390</v>
          </cell>
          <cell r="AT248">
            <v>380</v>
          </cell>
          <cell r="AU248">
            <v>34</v>
          </cell>
          <cell r="AV248">
            <v>232</v>
          </cell>
          <cell r="AW248">
            <v>16</v>
          </cell>
          <cell r="AY248">
            <v>585</v>
          </cell>
          <cell r="BP248">
            <v>59</v>
          </cell>
          <cell r="BQ248">
            <v>44</v>
          </cell>
          <cell r="CD248">
            <v>36.5625</v>
          </cell>
          <cell r="CG248">
            <v>0</v>
          </cell>
          <cell r="CI248">
            <v>0</v>
          </cell>
          <cell r="DE248">
            <v>8.8636363636363633</v>
          </cell>
        </row>
        <row r="249">
          <cell r="A249" t="str">
            <v>Tuscan Magmatic Province</v>
          </cell>
          <cell r="B249">
            <v>1</v>
          </cell>
          <cell r="C249" t="str">
            <v>A20</v>
          </cell>
          <cell r="D249" t="str">
            <v>Amiata</v>
          </cell>
          <cell r="E249" t="str">
            <v>lava ignim</v>
          </cell>
          <cell r="F249">
            <v>67.55</v>
          </cell>
          <cell r="G249">
            <v>0.52</v>
          </cell>
          <cell r="H249">
            <v>15.6</v>
          </cell>
          <cell r="J249">
            <v>3.38</v>
          </cell>
          <cell r="K249">
            <v>0.05</v>
          </cell>
          <cell r="L249">
            <v>1.34</v>
          </cell>
          <cell r="M249">
            <v>3.01</v>
          </cell>
          <cell r="N249">
            <v>2.29</v>
          </cell>
          <cell r="O249">
            <v>5.71</v>
          </cell>
          <cell r="P249">
            <v>0.18</v>
          </cell>
          <cell r="R249" t="str">
            <v>0,49</v>
          </cell>
          <cell r="U249">
            <v>99.63</v>
          </cell>
          <cell r="AJ249">
            <v>0.47126715466496422</v>
          </cell>
          <cell r="AK249">
            <v>8</v>
          </cell>
          <cell r="AL249">
            <v>2.4934497816593888</v>
          </cell>
          <cell r="AM249">
            <v>0.19294871794871793</v>
          </cell>
          <cell r="AN249">
            <v>8</v>
          </cell>
          <cell r="AO249">
            <v>41</v>
          </cell>
          <cell r="AP249">
            <v>26</v>
          </cell>
          <cell r="AQ249">
            <v>7</v>
          </cell>
          <cell r="AR249">
            <v>22</v>
          </cell>
          <cell r="AS249">
            <v>392</v>
          </cell>
          <cell r="AT249">
            <v>386</v>
          </cell>
          <cell r="AU249">
            <v>33</v>
          </cell>
          <cell r="AV249">
            <v>238</v>
          </cell>
          <cell r="AW249">
            <v>17</v>
          </cell>
          <cell r="AY249">
            <v>555</v>
          </cell>
          <cell r="AZ249">
            <v>72.099999999999994</v>
          </cell>
          <cell r="BA249">
            <v>146</v>
          </cell>
          <cell r="BC249">
            <v>59.6</v>
          </cell>
          <cell r="BD249">
            <v>10.9</v>
          </cell>
          <cell r="BE249">
            <v>1.46</v>
          </cell>
          <cell r="BG249">
            <v>0.79</v>
          </cell>
          <cell r="BL249">
            <v>3.18</v>
          </cell>
          <cell r="BM249">
            <v>0.36</v>
          </cell>
          <cell r="BN249">
            <v>6.6</v>
          </cell>
          <cell r="BP249">
            <v>60</v>
          </cell>
          <cell r="BQ249">
            <v>45</v>
          </cell>
          <cell r="BR249">
            <v>12</v>
          </cell>
          <cell r="CD249">
            <v>32.647058823529413</v>
          </cell>
          <cell r="CG249">
            <v>4.2411764705882353</v>
          </cell>
          <cell r="CI249">
            <v>2.4333333333333331</v>
          </cell>
          <cell r="CP249">
            <v>4.4242424242424239</v>
          </cell>
          <cell r="DB249">
            <v>14.150943396226415</v>
          </cell>
          <cell r="DD249">
            <v>0.26666666666666666</v>
          </cell>
          <cell r="DE249">
            <v>8.7111111111111104</v>
          </cell>
          <cell r="DI249">
            <v>200.27777777777777</v>
          </cell>
          <cell r="DJ249">
            <v>6.476510067114094</v>
          </cell>
        </row>
        <row r="250">
          <cell r="A250" t="str">
            <v>Tuscan Magmatic Province</v>
          </cell>
          <cell r="B250">
            <v>1</v>
          </cell>
          <cell r="C250" t="str">
            <v>A20</v>
          </cell>
          <cell r="D250" t="str">
            <v>Amiata</v>
          </cell>
          <cell r="E250" t="str">
            <v>lava ignim</v>
          </cell>
          <cell r="F250">
            <v>66.05</v>
          </cell>
          <cell r="G250">
            <v>0.51</v>
          </cell>
          <cell r="H250">
            <v>15.53</v>
          </cell>
          <cell r="J250">
            <v>3.33</v>
          </cell>
          <cell r="K250">
            <v>0.05</v>
          </cell>
          <cell r="L250">
            <v>1.29</v>
          </cell>
          <cell r="M250">
            <v>3</v>
          </cell>
          <cell r="N250">
            <v>2.31</v>
          </cell>
          <cell r="O250">
            <v>5.75</v>
          </cell>
          <cell r="P250">
            <v>0.17</v>
          </cell>
          <cell r="R250" t="str">
            <v>1,00</v>
          </cell>
          <cell r="U250">
            <v>97.990000000000009</v>
          </cell>
          <cell r="AJ250">
            <v>0.46550932993224575</v>
          </cell>
          <cell r="AK250">
            <v>8.06</v>
          </cell>
          <cell r="AL250">
            <v>2.4891774891774889</v>
          </cell>
          <cell r="AM250">
            <v>0.19317450096587252</v>
          </cell>
          <cell r="AN250">
            <v>8</v>
          </cell>
          <cell r="AO250">
            <v>51</v>
          </cell>
          <cell r="AP250">
            <v>26</v>
          </cell>
          <cell r="AQ250">
            <v>7</v>
          </cell>
          <cell r="AR250">
            <v>23</v>
          </cell>
          <cell r="AS250">
            <v>391</v>
          </cell>
          <cell r="AT250">
            <v>391</v>
          </cell>
          <cell r="AU250">
            <v>32</v>
          </cell>
          <cell r="AV250">
            <v>213</v>
          </cell>
          <cell r="AW250">
            <v>16</v>
          </cell>
          <cell r="AY250">
            <v>555</v>
          </cell>
          <cell r="AZ250">
            <v>65.400000000000006</v>
          </cell>
          <cell r="BA250">
            <v>132</v>
          </cell>
          <cell r="BC250">
            <v>54.3</v>
          </cell>
          <cell r="BD250">
            <v>10.199999999999999</v>
          </cell>
          <cell r="BE250">
            <v>1.38</v>
          </cell>
          <cell r="BG250">
            <v>0.76</v>
          </cell>
          <cell r="BL250">
            <v>2.79</v>
          </cell>
          <cell r="BM250">
            <v>0.33</v>
          </cell>
          <cell r="BN250">
            <v>5.5</v>
          </cell>
          <cell r="BP250">
            <v>58</v>
          </cell>
          <cell r="BQ250">
            <v>41</v>
          </cell>
          <cell r="BR250">
            <v>11</v>
          </cell>
          <cell r="CD250">
            <v>34.6875</v>
          </cell>
          <cell r="CG250">
            <v>4.0875000000000004</v>
          </cell>
          <cell r="CI250">
            <v>2.2758620689655173</v>
          </cell>
          <cell r="CP250">
            <v>4.125</v>
          </cell>
          <cell r="DB250">
            <v>14.695340501792115</v>
          </cell>
          <cell r="DD250">
            <v>0.26829268292682928</v>
          </cell>
          <cell r="DE250">
            <v>9.536585365853659</v>
          </cell>
          <cell r="DI250">
            <v>198.18181818181819</v>
          </cell>
          <cell r="DJ250">
            <v>7.2007366482504604</v>
          </cell>
        </row>
        <row r="251">
          <cell r="A251" t="str">
            <v>Tuscan Magmatic Province</v>
          </cell>
          <cell r="B251">
            <v>1</v>
          </cell>
          <cell r="C251" t="str">
            <v>A20</v>
          </cell>
          <cell r="D251" t="str">
            <v>Amiata</v>
          </cell>
          <cell r="E251" t="str">
            <v>lava ignim</v>
          </cell>
          <cell r="F251">
            <v>65.84</v>
          </cell>
          <cell r="G251">
            <v>0.53</v>
          </cell>
          <cell r="H251">
            <v>15.69</v>
          </cell>
          <cell r="J251">
            <v>3.4</v>
          </cell>
          <cell r="K251">
            <v>0.05</v>
          </cell>
          <cell r="L251">
            <v>1.36</v>
          </cell>
          <cell r="M251">
            <v>3.05</v>
          </cell>
          <cell r="N251">
            <v>2.2999999999999998</v>
          </cell>
          <cell r="O251">
            <v>5.86</v>
          </cell>
          <cell r="P251">
            <v>0.17</v>
          </cell>
          <cell r="R251" t="str">
            <v>0,71</v>
          </cell>
          <cell r="U251">
            <v>98.25</v>
          </cell>
          <cell r="AJ251">
            <v>0.47348918975253734</v>
          </cell>
          <cell r="AK251">
            <v>8.16</v>
          </cell>
          <cell r="AL251">
            <v>2.5478260869565221</v>
          </cell>
          <cell r="AM251">
            <v>0.19439133205863607</v>
          </cell>
          <cell r="AN251">
            <v>8</v>
          </cell>
          <cell r="AO251">
            <v>60</v>
          </cell>
          <cell r="AP251">
            <v>33</v>
          </cell>
          <cell r="AQ251">
            <v>7</v>
          </cell>
          <cell r="AR251">
            <v>23</v>
          </cell>
          <cell r="AS251">
            <v>395</v>
          </cell>
          <cell r="AT251">
            <v>388</v>
          </cell>
          <cell r="AU251">
            <v>32</v>
          </cell>
          <cell r="AV251">
            <v>211</v>
          </cell>
          <cell r="AW251">
            <v>16</v>
          </cell>
          <cell r="AY251">
            <v>550</v>
          </cell>
          <cell r="AZ251">
            <v>67.400000000000006</v>
          </cell>
          <cell r="BA251">
            <v>136</v>
          </cell>
          <cell r="BC251">
            <v>55.5</v>
          </cell>
          <cell r="BD251">
            <v>10.4</v>
          </cell>
          <cell r="BE251">
            <v>1.39</v>
          </cell>
          <cell r="BG251">
            <v>0.77</v>
          </cell>
          <cell r="BL251">
            <v>2.94</v>
          </cell>
          <cell r="BM251">
            <v>0.33</v>
          </cell>
          <cell r="BN251">
            <v>5.6</v>
          </cell>
          <cell r="BP251">
            <v>57</v>
          </cell>
          <cell r="BQ251">
            <v>42</v>
          </cell>
          <cell r="BR251">
            <v>11</v>
          </cell>
          <cell r="CD251">
            <v>34.375</v>
          </cell>
          <cell r="CG251">
            <v>4.2125000000000004</v>
          </cell>
          <cell r="CI251">
            <v>2.3859649122807016</v>
          </cell>
          <cell r="CP251">
            <v>4.25</v>
          </cell>
          <cell r="DB251">
            <v>14.285714285714286</v>
          </cell>
          <cell r="DD251">
            <v>0.26190476190476192</v>
          </cell>
          <cell r="DE251">
            <v>9.4047619047619051</v>
          </cell>
          <cell r="DI251">
            <v>204.24242424242425</v>
          </cell>
          <cell r="DJ251">
            <v>6.9909909909909906</v>
          </cell>
        </row>
        <row r="252">
          <cell r="A252" t="str">
            <v>Tuscan Magmatic Province</v>
          </cell>
          <cell r="B252">
            <v>1</v>
          </cell>
          <cell r="C252" t="str">
            <v>A20</v>
          </cell>
          <cell r="D252" t="str">
            <v>Amiata</v>
          </cell>
          <cell r="E252" t="str">
            <v>lava domo</v>
          </cell>
          <cell r="F252">
            <v>65.33</v>
          </cell>
          <cell r="G252">
            <v>0.52</v>
          </cell>
          <cell r="H252">
            <v>15.76</v>
          </cell>
          <cell r="J252">
            <v>3.84</v>
          </cell>
          <cell r="K252">
            <v>0.06</v>
          </cell>
          <cell r="L252">
            <v>1.62</v>
          </cell>
          <cell r="M252">
            <v>2.81</v>
          </cell>
          <cell r="N252">
            <v>2.15</v>
          </cell>
          <cell r="O252">
            <v>5.69</v>
          </cell>
          <cell r="P252">
            <v>0.19</v>
          </cell>
          <cell r="R252" t="str">
            <v>1,21</v>
          </cell>
          <cell r="U252">
            <v>97.970000000000013</v>
          </cell>
          <cell r="AJ252">
            <v>0.48677851609659295</v>
          </cell>
          <cell r="AK252">
            <v>7.84</v>
          </cell>
          <cell r="AL252">
            <v>2.6465116279069769</v>
          </cell>
          <cell r="AM252">
            <v>0.1782994923857868</v>
          </cell>
          <cell r="AN252">
            <v>0</v>
          </cell>
          <cell r="AO252">
            <v>50</v>
          </cell>
          <cell r="AP252">
            <v>27</v>
          </cell>
          <cell r="AR252">
            <v>25</v>
          </cell>
          <cell r="AS252">
            <v>367</v>
          </cell>
          <cell r="AT252">
            <v>352</v>
          </cell>
          <cell r="AU252">
            <v>30</v>
          </cell>
          <cell r="AV252">
            <v>242</v>
          </cell>
          <cell r="AW252">
            <v>17</v>
          </cell>
          <cell r="AY252">
            <v>545</v>
          </cell>
          <cell r="BP252">
            <v>57</v>
          </cell>
          <cell r="BQ252">
            <v>45</v>
          </cell>
          <cell r="CD252">
            <v>32.058823529411768</v>
          </cell>
          <cell r="CG252">
            <v>0</v>
          </cell>
          <cell r="CI252">
            <v>0</v>
          </cell>
          <cell r="DE252">
            <v>8.155555555555555</v>
          </cell>
        </row>
        <row r="253">
          <cell r="A253" t="str">
            <v>Tuscan Magmatic Province</v>
          </cell>
          <cell r="B253">
            <v>1</v>
          </cell>
          <cell r="C253" t="str">
            <v>A20</v>
          </cell>
          <cell r="D253" t="str">
            <v>Amiata</v>
          </cell>
          <cell r="E253" t="str">
            <v>lava domo</v>
          </cell>
          <cell r="F253">
            <v>63.33</v>
          </cell>
          <cell r="G253">
            <v>0.61</v>
          </cell>
          <cell r="H253">
            <v>15.68</v>
          </cell>
          <cell r="J253">
            <v>4.42</v>
          </cell>
          <cell r="K253">
            <v>7.0000000000000007E-2</v>
          </cell>
          <cell r="L253">
            <v>2.35</v>
          </cell>
          <cell r="M253">
            <v>4.38</v>
          </cell>
          <cell r="N253">
            <v>2.11</v>
          </cell>
          <cell r="O253">
            <v>5.44</v>
          </cell>
          <cell r="P253">
            <v>0.19</v>
          </cell>
          <cell r="R253" t="str">
            <v>1,22</v>
          </cell>
          <cell r="U253">
            <v>98.579999999999984</v>
          </cell>
          <cell r="AJ253">
            <v>0.54448793541871343</v>
          </cell>
          <cell r="AK253">
            <v>7.5500000000000007</v>
          </cell>
          <cell r="AL253">
            <v>2.5781990521327018</v>
          </cell>
          <cell r="AM253">
            <v>0.27933673469387754</v>
          </cell>
          <cell r="AN253">
            <v>12</v>
          </cell>
          <cell r="AO253">
            <v>76</v>
          </cell>
          <cell r="AP253">
            <v>52</v>
          </cell>
          <cell r="AQ253">
            <v>5</v>
          </cell>
          <cell r="AR253">
            <v>31</v>
          </cell>
          <cell r="AS253">
            <v>357</v>
          </cell>
          <cell r="AT253">
            <v>465</v>
          </cell>
          <cell r="AU253">
            <v>35</v>
          </cell>
          <cell r="AV253">
            <v>239</v>
          </cell>
          <cell r="AW253">
            <v>16</v>
          </cell>
          <cell r="AY253">
            <v>585</v>
          </cell>
          <cell r="AZ253">
            <v>74.8</v>
          </cell>
          <cell r="BA253">
            <v>148</v>
          </cell>
          <cell r="BC253">
            <v>63.1</v>
          </cell>
          <cell r="BD253">
            <v>11.4</v>
          </cell>
          <cell r="BE253">
            <v>1.69</v>
          </cell>
          <cell r="BG253">
            <v>0.8</v>
          </cell>
          <cell r="BL253">
            <v>3</v>
          </cell>
          <cell r="BM253">
            <v>0.36</v>
          </cell>
          <cell r="BN253">
            <v>7.1</v>
          </cell>
          <cell r="BP253">
            <v>56</v>
          </cell>
          <cell r="BQ253">
            <v>43</v>
          </cell>
          <cell r="BR253">
            <v>10</v>
          </cell>
          <cell r="CD253">
            <v>36.5625</v>
          </cell>
          <cell r="CG253">
            <v>4.6749999999999998</v>
          </cell>
          <cell r="CI253">
            <v>2.6428571428571428</v>
          </cell>
          <cell r="CP253">
            <v>4.2285714285714286</v>
          </cell>
          <cell r="DB253">
            <v>14.333333333333334</v>
          </cell>
          <cell r="DD253">
            <v>0.23255813953488372</v>
          </cell>
          <cell r="DE253">
            <v>8.3023255813953494</v>
          </cell>
          <cell r="DI253">
            <v>207.77777777777777</v>
          </cell>
          <cell r="DJ253">
            <v>7.3692551505546753</v>
          </cell>
        </row>
        <row r="254">
          <cell r="A254" t="str">
            <v>Tuscan Magmatic Province</v>
          </cell>
          <cell r="B254">
            <v>1</v>
          </cell>
          <cell r="C254" t="str">
            <v>A20</v>
          </cell>
          <cell r="D254" t="str">
            <v>Amiata</v>
          </cell>
          <cell r="E254" t="str">
            <v>trachiti</v>
          </cell>
          <cell r="F254">
            <v>63.74</v>
          </cell>
          <cell r="G254">
            <v>0.56999999999999995</v>
          </cell>
          <cell r="H254">
            <v>16.04</v>
          </cell>
          <cell r="J254">
            <v>3.93</v>
          </cell>
          <cell r="K254">
            <v>0.06</v>
          </cell>
          <cell r="L254">
            <v>1.76</v>
          </cell>
          <cell r="M254">
            <v>3.42</v>
          </cell>
          <cell r="N254">
            <v>2.16</v>
          </cell>
          <cell r="O254">
            <v>5.61</v>
          </cell>
          <cell r="P254">
            <v>0.19</v>
          </cell>
          <cell r="R254" t="str">
            <v>1,85</v>
          </cell>
          <cell r="U254">
            <v>97.48</v>
          </cell>
          <cell r="AJ254">
            <v>0.50170557669695082</v>
          </cell>
          <cell r="AK254">
            <v>7.7700000000000005</v>
          </cell>
          <cell r="AL254">
            <v>2.5972222222222223</v>
          </cell>
          <cell r="AM254">
            <v>0.21321695760598505</v>
          </cell>
          <cell r="AN254">
            <v>10</v>
          </cell>
          <cell r="AO254">
            <v>57</v>
          </cell>
          <cell r="AP254">
            <v>37</v>
          </cell>
          <cell r="AQ254">
            <v>9</v>
          </cell>
          <cell r="AR254">
            <v>26</v>
          </cell>
          <cell r="AS254">
            <v>365</v>
          </cell>
          <cell r="AT254">
            <v>433</v>
          </cell>
          <cell r="AU254">
            <v>33</v>
          </cell>
          <cell r="AV254">
            <v>250</v>
          </cell>
          <cell r="AW254">
            <v>16</v>
          </cell>
          <cell r="AY254">
            <v>590</v>
          </cell>
          <cell r="AZ254">
            <v>71.7</v>
          </cell>
          <cell r="BA254">
            <v>143</v>
          </cell>
          <cell r="BC254">
            <v>61.3</v>
          </cell>
          <cell r="BD254">
            <v>11.1</v>
          </cell>
          <cell r="BE254">
            <v>1.57</v>
          </cell>
          <cell r="BG254">
            <v>0.74</v>
          </cell>
          <cell r="BL254">
            <v>2.93</v>
          </cell>
          <cell r="BM254">
            <v>0.36</v>
          </cell>
          <cell r="BN254">
            <v>6.1</v>
          </cell>
          <cell r="BP254">
            <v>63</v>
          </cell>
          <cell r="BQ254">
            <v>44</v>
          </cell>
          <cell r="BR254">
            <v>10</v>
          </cell>
          <cell r="CD254">
            <v>36.875</v>
          </cell>
          <cell r="CG254">
            <v>4.4812500000000002</v>
          </cell>
          <cell r="CI254">
            <v>2.2698412698412698</v>
          </cell>
          <cell r="CP254">
            <v>4.333333333333333</v>
          </cell>
          <cell r="DB254">
            <v>15.017064846416382</v>
          </cell>
          <cell r="DD254">
            <v>0.22727272727272727</v>
          </cell>
          <cell r="DE254">
            <v>8.295454545454545</v>
          </cell>
          <cell r="DI254">
            <v>199.16666666666669</v>
          </cell>
          <cell r="DJ254">
            <v>7.0636215334420882</v>
          </cell>
        </row>
        <row r="255">
          <cell r="A255" t="str">
            <v>Tuscan Magmatic Province</v>
          </cell>
          <cell r="B255">
            <v>1</v>
          </cell>
          <cell r="C255" t="str">
            <v>A20</v>
          </cell>
          <cell r="D255" t="str">
            <v>Amiata</v>
          </cell>
          <cell r="E255" t="str">
            <v>trachiti</v>
          </cell>
          <cell r="F255">
            <v>60.31</v>
          </cell>
          <cell r="G255">
            <v>0.63</v>
          </cell>
          <cell r="H255">
            <v>15.56</v>
          </cell>
          <cell r="J255">
            <v>4.9400000000000004</v>
          </cell>
          <cell r="K255">
            <v>0.08</v>
          </cell>
          <cell r="L255">
            <v>3.15</v>
          </cell>
          <cell r="M255">
            <v>5.42</v>
          </cell>
          <cell r="N255">
            <v>2.02</v>
          </cell>
          <cell r="O255">
            <v>5.46</v>
          </cell>
          <cell r="P255">
            <v>0.23</v>
          </cell>
          <cell r="R255" t="str">
            <v>1,02</v>
          </cell>
          <cell r="U255">
            <v>97.8</v>
          </cell>
          <cell r="AJ255">
            <v>0.58908523396444046</v>
          </cell>
          <cell r="AK255">
            <v>7.48</v>
          </cell>
          <cell r="AL255">
            <v>2.7029702970297032</v>
          </cell>
          <cell r="AM255">
            <v>0.34832904884318766</v>
          </cell>
          <cell r="AN255">
            <v>15</v>
          </cell>
          <cell r="AO255">
            <v>104</v>
          </cell>
          <cell r="AP255">
            <v>83</v>
          </cell>
          <cell r="AQ255">
            <v>14</v>
          </cell>
          <cell r="AR255">
            <v>33</v>
          </cell>
          <cell r="AS255">
            <v>349</v>
          </cell>
          <cell r="AT255">
            <v>546</v>
          </cell>
          <cell r="AU255">
            <v>33</v>
          </cell>
          <cell r="AV255">
            <v>247</v>
          </cell>
          <cell r="AW255">
            <v>15</v>
          </cell>
          <cell r="AY255">
            <v>660</v>
          </cell>
          <cell r="AZ255">
            <v>70.3</v>
          </cell>
          <cell r="BA255">
            <v>142</v>
          </cell>
          <cell r="BC255">
            <v>62.9</v>
          </cell>
          <cell r="BD255">
            <v>11.6</v>
          </cell>
          <cell r="BE255">
            <v>1.73</v>
          </cell>
          <cell r="BG255">
            <v>0.78</v>
          </cell>
          <cell r="BL255">
            <v>2.67</v>
          </cell>
          <cell r="BM255">
            <v>0.33</v>
          </cell>
          <cell r="BN255">
            <v>5.8</v>
          </cell>
          <cell r="BP255">
            <v>53</v>
          </cell>
          <cell r="BQ255">
            <v>39</v>
          </cell>
          <cell r="BR255">
            <v>10</v>
          </cell>
          <cell r="CD255">
            <v>44</v>
          </cell>
          <cell r="CG255">
            <v>4.6866666666666665</v>
          </cell>
          <cell r="CI255">
            <v>2.6792452830188678</v>
          </cell>
          <cell r="CP255">
            <v>4.3030303030303028</v>
          </cell>
          <cell r="DB255">
            <v>14.606741573033709</v>
          </cell>
          <cell r="DD255">
            <v>0.25641025641025639</v>
          </cell>
          <cell r="DE255">
            <v>8.9487179487179489</v>
          </cell>
          <cell r="DI255">
            <v>213.030303030303</v>
          </cell>
          <cell r="DJ255">
            <v>8.6804451510333873</v>
          </cell>
        </row>
        <row r="256">
          <cell r="A256" t="str">
            <v>Tuscan Magmatic Province</v>
          </cell>
          <cell r="B256">
            <v>1</v>
          </cell>
          <cell r="C256" t="str">
            <v>A20</v>
          </cell>
          <cell r="D256" t="str">
            <v>Amiata</v>
          </cell>
          <cell r="E256" t="str">
            <v>lava ignim</v>
          </cell>
          <cell r="F256">
            <v>73.38</v>
          </cell>
          <cell r="G256">
            <v>0.22</v>
          </cell>
          <cell r="H256">
            <v>12.72</v>
          </cell>
          <cell r="J256">
            <v>1.21</v>
          </cell>
          <cell r="K256">
            <v>0.01</v>
          </cell>
          <cell r="L256">
            <v>0.16</v>
          </cell>
          <cell r="M256">
            <v>0.97</v>
          </cell>
          <cell r="N256">
            <v>2.2000000000000002</v>
          </cell>
          <cell r="O256">
            <v>6.07</v>
          </cell>
          <cell r="P256">
            <v>7.0000000000000007E-2</v>
          </cell>
          <cell r="R256" t="str">
            <v>1,99</v>
          </cell>
          <cell r="U256">
            <v>97.009999999999991</v>
          </cell>
          <cell r="AJ256">
            <v>0.22916114934950776</v>
          </cell>
          <cell r="AK256">
            <v>8.27</v>
          </cell>
          <cell r="AL256">
            <v>2.7590909090909088</v>
          </cell>
          <cell r="AM256">
            <v>7.6257861635220123E-2</v>
          </cell>
          <cell r="AN256">
            <v>4</v>
          </cell>
          <cell r="AO256">
            <v>5</v>
          </cell>
          <cell r="AP256">
            <v>7</v>
          </cell>
          <cell r="AQ256">
            <v>1</v>
          </cell>
          <cell r="AR256">
            <v>18</v>
          </cell>
          <cell r="AS256">
            <v>555</v>
          </cell>
          <cell r="AT256">
            <v>115</v>
          </cell>
          <cell r="AU256">
            <v>43</v>
          </cell>
          <cell r="AV256">
            <v>154</v>
          </cell>
          <cell r="AW256">
            <v>16</v>
          </cell>
          <cell r="AY256">
            <v>150</v>
          </cell>
          <cell r="AZ256">
            <v>90.5</v>
          </cell>
          <cell r="BA256">
            <v>184</v>
          </cell>
          <cell r="BC256">
            <v>70</v>
          </cell>
          <cell r="BD256">
            <v>13.2</v>
          </cell>
          <cell r="BE256">
            <v>0.6</v>
          </cell>
          <cell r="BG256">
            <v>1.07</v>
          </cell>
          <cell r="BL256">
            <v>3.33</v>
          </cell>
          <cell r="BM256">
            <v>0.48</v>
          </cell>
          <cell r="BN256">
            <v>5.5</v>
          </cell>
          <cell r="BP256">
            <v>66</v>
          </cell>
          <cell r="BQ256">
            <v>78</v>
          </cell>
          <cell r="BR256">
            <v>18</v>
          </cell>
          <cell r="CD256">
            <v>9.375</v>
          </cell>
          <cell r="CG256">
            <v>5.65625</v>
          </cell>
          <cell r="CI256">
            <v>2.7878787878787881</v>
          </cell>
          <cell r="CP256">
            <v>4.2790697674418601</v>
          </cell>
          <cell r="DB256">
            <v>23.423423423423422</v>
          </cell>
          <cell r="DD256">
            <v>0.23076923076923078</v>
          </cell>
          <cell r="DE256">
            <v>7.115384615384615</v>
          </cell>
          <cell r="DI256">
            <v>188.54166666666669</v>
          </cell>
          <cell r="DJ256">
            <v>1.6428571428571428</v>
          </cell>
        </row>
        <row r="257">
          <cell r="A257" t="str">
            <v>Tuscan Magmatic Province</v>
          </cell>
          <cell r="B257">
            <v>1</v>
          </cell>
          <cell r="C257" t="str">
            <v>A20</v>
          </cell>
          <cell r="D257" t="str">
            <v>Amiata</v>
          </cell>
          <cell r="E257" t="str">
            <v>lava ignim</v>
          </cell>
          <cell r="F257">
            <v>76</v>
          </cell>
          <cell r="G257">
            <v>0.18</v>
          </cell>
          <cell r="H257">
            <v>12.27</v>
          </cell>
          <cell r="J257">
            <v>1</v>
          </cell>
          <cell r="K257">
            <v>0.01</v>
          </cell>
          <cell r="L257">
            <v>0.09</v>
          </cell>
          <cell r="M257">
            <v>0.83</v>
          </cell>
          <cell r="N257">
            <v>2.2000000000000002</v>
          </cell>
          <cell r="O257">
            <v>6.09</v>
          </cell>
          <cell r="P257">
            <v>0.04</v>
          </cell>
          <cell r="R257" t="str">
            <v>1,47</v>
          </cell>
          <cell r="U257">
            <v>98.710000000000022</v>
          </cell>
          <cell r="AJ257">
            <v>0.16828964756977391</v>
          </cell>
          <cell r="AK257">
            <v>8.2899999999999991</v>
          </cell>
          <cell r="AL257">
            <v>2.7681818181818181</v>
          </cell>
          <cell r="AM257">
            <v>6.7644661776691109E-2</v>
          </cell>
          <cell r="AN257">
            <v>3</v>
          </cell>
          <cell r="AO257">
            <v>6</v>
          </cell>
          <cell r="AP257">
            <v>6</v>
          </cell>
          <cell r="AQ257">
            <v>1</v>
          </cell>
          <cell r="AR257">
            <v>23</v>
          </cell>
          <cell r="AS257">
            <v>543</v>
          </cell>
          <cell r="AT257">
            <v>97</v>
          </cell>
          <cell r="AU257">
            <v>42</v>
          </cell>
          <cell r="AV257">
            <v>153</v>
          </cell>
          <cell r="AW257">
            <v>17</v>
          </cell>
          <cell r="AY257">
            <v>128</v>
          </cell>
          <cell r="AZ257">
            <v>89.7</v>
          </cell>
          <cell r="BA257">
            <v>176</v>
          </cell>
          <cell r="BC257">
            <v>71</v>
          </cell>
          <cell r="BD257">
            <v>13.4</v>
          </cell>
          <cell r="BE257">
            <v>0.48</v>
          </cell>
          <cell r="BG257">
            <v>1.05</v>
          </cell>
          <cell r="BL257">
            <v>3.74</v>
          </cell>
          <cell r="BM257">
            <v>0.42</v>
          </cell>
          <cell r="BN257">
            <v>4.5</v>
          </cell>
          <cell r="BP257">
            <v>68</v>
          </cell>
          <cell r="BQ257">
            <v>75</v>
          </cell>
          <cell r="BR257">
            <v>19</v>
          </cell>
          <cell r="CD257">
            <v>7.5294117647058822</v>
          </cell>
          <cell r="CG257">
            <v>5.276470588235294</v>
          </cell>
          <cell r="CI257">
            <v>2.5882352941176472</v>
          </cell>
          <cell r="CP257">
            <v>4.1904761904761907</v>
          </cell>
          <cell r="DB257">
            <v>20.053475935828875</v>
          </cell>
          <cell r="DD257">
            <v>0.25333333333333335</v>
          </cell>
          <cell r="DE257">
            <v>7.24</v>
          </cell>
          <cell r="DI257">
            <v>213.57142857142858</v>
          </cell>
          <cell r="DJ257">
            <v>1.3661971830985915</v>
          </cell>
        </row>
        <row r="258">
          <cell r="A258" t="str">
            <v>Tuscan Magmatic Province</v>
          </cell>
          <cell r="B258">
            <v>1</v>
          </cell>
          <cell r="C258" t="str">
            <v>A20</v>
          </cell>
          <cell r="D258" t="str">
            <v>Amiata</v>
          </cell>
          <cell r="E258" t="str">
            <v>lava ignim</v>
          </cell>
          <cell r="F258">
            <v>74.5</v>
          </cell>
          <cell r="G258">
            <v>0.18</v>
          </cell>
          <cell r="H258">
            <v>12.64</v>
          </cell>
          <cell r="J258">
            <v>0.96</v>
          </cell>
          <cell r="K258">
            <v>0.01</v>
          </cell>
          <cell r="L258">
            <v>0.1</v>
          </cell>
          <cell r="M258">
            <v>1.04</v>
          </cell>
          <cell r="N258">
            <v>2.2400000000000002</v>
          </cell>
          <cell r="O258">
            <v>6.05</v>
          </cell>
          <cell r="P258">
            <v>0.04</v>
          </cell>
          <cell r="R258" t="str">
            <v>1,46</v>
          </cell>
          <cell r="U258">
            <v>97.76</v>
          </cell>
          <cell r="AJ258">
            <v>0.18975311755992144</v>
          </cell>
          <cell r="AK258">
            <v>8.2899999999999991</v>
          </cell>
          <cell r="AL258">
            <v>2.7008928571428568</v>
          </cell>
          <cell r="AM258">
            <v>8.2278481012658222E-2</v>
          </cell>
          <cell r="AN258">
            <v>3</v>
          </cell>
          <cell r="AP258">
            <v>11</v>
          </cell>
          <cell r="AQ258">
            <v>1</v>
          </cell>
          <cell r="AS258">
            <v>527</v>
          </cell>
          <cell r="AT258">
            <v>133</v>
          </cell>
          <cell r="AY258">
            <v>158</v>
          </cell>
          <cell r="AZ258">
            <v>86.3</v>
          </cell>
          <cell r="BA258">
            <v>175</v>
          </cell>
          <cell r="BC258">
            <v>69.2</v>
          </cell>
          <cell r="BD258">
            <v>12.7</v>
          </cell>
          <cell r="BE258">
            <v>0.61</v>
          </cell>
          <cell r="BG258">
            <v>1.04</v>
          </cell>
          <cell r="BL258">
            <v>3.29</v>
          </cell>
          <cell r="BM258">
            <v>0.47</v>
          </cell>
          <cell r="BN258">
            <v>5.0999999999999996</v>
          </cell>
          <cell r="BP258">
            <v>0</v>
          </cell>
          <cell r="BQ258">
            <v>69</v>
          </cell>
          <cell r="BR258">
            <v>18</v>
          </cell>
          <cell r="DB258">
            <v>20.972644376899694</v>
          </cell>
          <cell r="DD258">
            <v>0.2608695652173913</v>
          </cell>
          <cell r="DE258">
            <v>7.63768115942029</v>
          </cell>
          <cell r="DI258">
            <v>183.61702127659575</v>
          </cell>
          <cell r="DJ258">
            <v>1.921965317919075</v>
          </cell>
        </row>
        <row r="259">
          <cell r="A259" t="str">
            <v>Tuscan Magmatic Province</v>
          </cell>
          <cell r="B259">
            <v>1</v>
          </cell>
          <cell r="C259" t="str">
            <v>A20</v>
          </cell>
          <cell r="D259" t="str">
            <v>Amiata</v>
          </cell>
          <cell r="E259" t="str">
            <v>lava domo</v>
          </cell>
          <cell r="F259">
            <v>70.95</v>
          </cell>
          <cell r="G259">
            <v>0.33</v>
          </cell>
          <cell r="H259">
            <v>14.1</v>
          </cell>
          <cell r="J259">
            <v>1.87</v>
          </cell>
          <cell r="K259">
            <v>0.03</v>
          </cell>
          <cell r="L259">
            <v>0.31</v>
          </cell>
          <cell r="M259">
            <v>1.56</v>
          </cell>
          <cell r="N259">
            <v>2.2200000000000002</v>
          </cell>
          <cell r="O259">
            <v>6.61</v>
          </cell>
          <cell r="P259">
            <v>0.1</v>
          </cell>
          <cell r="R259" t="str">
            <v>1,26</v>
          </cell>
          <cell r="U259">
            <v>98.08</v>
          </cell>
          <cell r="AJ259">
            <v>0.27151028982674635</v>
          </cell>
          <cell r="AK259">
            <v>8.83</v>
          </cell>
          <cell r="AL259">
            <v>2.9774774774774775</v>
          </cell>
          <cell r="AM259">
            <v>0.11063829787234043</v>
          </cell>
          <cell r="AN259">
            <v>3</v>
          </cell>
          <cell r="AP259">
            <v>8</v>
          </cell>
          <cell r="AQ259">
            <v>3</v>
          </cell>
          <cell r="AS259">
            <v>512</v>
          </cell>
          <cell r="AT259">
            <v>307</v>
          </cell>
          <cell r="AY259">
            <v>418</v>
          </cell>
          <cell r="AZ259">
            <v>85.6</v>
          </cell>
          <cell r="BA259">
            <v>175</v>
          </cell>
          <cell r="BC259">
            <v>64.7</v>
          </cell>
          <cell r="BD259">
            <v>12.1</v>
          </cell>
          <cell r="BE259">
            <v>1.08</v>
          </cell>
          <cell r="BG259">
            <v>0.96</v>
          </cell>
          <cell r="BL259">
            <v>3.18</v>
          </cell>
          <cell r="BM259">
            <v>0.44</v>
          </cell>
          <cell r="BN259">
            <v>5.5</v>
          </cell>
          <cell r="BP259">
            <v>0</v>
          </cell>
          <cell r="BQ259">
            <v>65</v>
          </cell>
          <cell r="BR259">
            <v>17</v>
          </cell>
          <cell r="DB259">
            <v>20.440251572327043</v>
          </cell>
          <cell r="DD259">
            <v>0.26153846153846155</v>
          </cell>
          <cell r="DE259">
            <v>7.8769230769230774</v>
          </cell>
          <cell r="DI259">
            <v>194.54545454545453</v>
          </cell>
          <cell r="DJ259">
            <v>4.7449768160741881</v>
          </cell>
        </row>
        <row r="260">
          <cell r="A260" t="str">
            <v>Tuscan Magmatic Province</v>
          </cell>
          <cell r="B260">
            <v>1</v>
          </cell>
          <cell r="C260" t="str">
            <v>A20</v>
          </cell>
          <cell r="D260" t="str">
            <v>Amiata</v>
          </cell>
          <cell r="E260" t="str">
            <v>trachite</v>
          </cell>
          <cell r="AN260">
            <v>5</v>
          </cell>
          <cell r="AP260">
            <v>0</v>
          </cell>
          <cell r="AQ260">
            <v>6</v>
          </cell>
          <cell r="AZ260">
            <v>86.8</v>
          </cell>
          <cell r="BA260">
            <v>173</v>
          </cell>
          <cell r="BC260">
            <v>70</v>
          </cell>
          <cell r="BD260">
            <v>12.8</v>
          </cell>
          <cell r="BE260">
            <v>1.63</v>
          </cell>
          <cell r="BG260">
            <v>0.93</v>
          </cell>
          <cell r="BL260">
            <v>3.1</v>
          </cell>
          <cell r="BM260">
            <v>0.35</v>
          </cell>
          <cell r="BN260">
            <v>6.2</v>
          </cell>
          <cell r="BP260">
            <v>0</v>
          </cell>
          <cell r="BQ260">
            <v>19</v>
          </cell>
          <cell r="BR260">
            <v>15</v>
          </cell>
          <cell r="DB260">
            <v>6.129032258064516</v>
          </cell>
          <cell r="DD260">
            <v>0.78947368421052633</v>
          </cell>
          <cell r="DI260">
            <v>248</v>
          </cell>
          <cell r="DJ260">
            <v>0</v>
          </cell>
        </row>
        <row r="261">
          <cell r="A261" t="str">
            <v>Tuscan Magmatic Province</v>
          </cell>
          <cell r="B261">
            <v>1</v>
          </cell>
          <cell r="C261" t="str">
            <v>A28</v>
          </cell>
          <cell r="D261" t="str">
            <v>Amiata</v>
          </cell>
          <cell r="E261" t="str">
            <v>trachdacit</v>
          </cell>
          <cell r="F261">
            <v>66</v>
          </cell>
          <cell r="G261">
            <v>0.56000000000000005</v>
          </cell>
          <cell r="H261">
            <v>15.9</v>
          </cell>
          <cell r="J261">
            <v>3.7448000000000006</v>
          </cell>
          <cell r="K261">
            <v>0.06</v>
          </cell>
          <cell r="L261">
            <v>1.28</v>
          </cell>
          <cell r="M261">
            <v>3.08</v>
          </cell>
          <cell r="N261">
            <v>2.1800000000000002</v>
          </cell>
          <cell r="O261">
            <v>6.11</v>
          </cell>
          <cell r="P261">
            <v>0.16</v>
          </cell>
          <cell r="R261">
            <v>1.25</v>
          </cell>
          <cell r="U261">
            <v>100.32480000000001</v>
          </cell>
          <cell r="AJ261">
            <v>0.43453788092854129</v>
          </cell>
          <cell r="AK261">
            <v>8.2900000000000009</v>
          </cell>
          <cell r="AL261">
            <v>2.8027522935779814</v>
          </cell>
          <cell r="AM261">
            <v>0.19371069182389938</v>
          </cell>
        </row>
        <row r="262">
          <cell r="A262" t="str">
            <v>Tuscan Magmatic Province</v>
          </cell>
          <cell r="B262">
            <v>1</v>
          </cell>
          <cell r="C262" t="str">
            <v>A28</v>
          </cell>
          <cell r="D262" t="str">
            <v>Amiata</v>
          </cell>
          <cell r="E262" t="str">
            <v>trachdacit</v>
          </cell>
          <cell r="F262">
            <v>66.099999999999994</v>
          </cell>
          <cell r="G262">
            <v>0.62</v>
          </cell>
          <cell r="H262">
            <v>15.8</v>
          </cell>
          <cell r="J262">
            <v>3.5536000000000003</v>
          </cell>
          <cell r="K262">
            <v>0.06</v>
          </cell>
          <cell r="L262">
            <v>1.27</v>
          </cell>
          <cell r="M262">
            <v>3.2</v>
          </cell>
          <cell r="N262">
            <v>2.23</v>
          </cell>
          <cell r="O262">
            <v>6.09</v>
          </cell>
          <cell r="P262">
            <v>0.18</v>
          </cell>
          <cell r="R262">
            <v>1.1399999999999999</v>
          </cell>
          <cell r="U262">
            <v>100.24360000000001</v>
          </cell>
          <cell r="AJ262">
            <v>0.44551809161029121</v>
          </cell>
          <cell r="AK262">
            <v>8.32</v>
          </cell>
          <cell r="AL262">
            <v>2.7309417040358746</v>
          </cell>
          <cell r="AM262">
            <v>0.20253164556962025</v>
          </cell>
        </row>
        <row r="263">
          <cell r="A263" t="str">
            <v>Tuscan Magmatic Province</v>
          </cell>
          <cell r="B263">
            <v>1</v>
          </cell>
          <cell r="C263" t="str">
            <v>A28</v>
          </cell>
          <cell r="D263" t="str">
            <v>Amiata</v>
          </cell>
          <cell r="E263" t="str">
            <v>trachdacit</v>
          </cell>
          <cell r="F263">
            <v>66.900000000000006</v>
          </cell>
          <cell r="G263">
            <v>0.57999999999999996</v>
          </cell>
          <cell r="H263">
            <v>15.5</v>
          </cell>
          <cell r="J263">
            <v>1.8986000000000001</v>
          </cell>
          <cell r="K263">
            <v>0.05</v>
          </cell>
          <cell r="L263">
            <v>1.19</v>
          </cell>
          <cell r="M263">
            <v>3</v>
          </cell>
          <cell r="N263">
            <v>2.25</v>
          </cell>
          <cell r="O263">
            <v>6.24</v>
          </cell>
          <cell r="P263">
            <v>0.16</v>
          </cell>
          <cell r="R263">
            <v>1.05</v>
          </cell>
          <cell r="U263">
            <v>98.818599999999989</v>
          </cell>
          <cell r="AJ263">
            <v>0.58491530730923358</v>
          </cell>
          <cell r="AK263">
            <v>8.49</v>
          </cell>
          <cell r="AL263">
            <v>2.7733333333333334</v>
          </cell>
          <cell r="AM263">
            <v>0.19354838709677419</v>
          </cell>
        </row>
        <row r="264">
          <cell r="A264" t="str">
            <v>Tuscan Magmatic Province</v>
          </cell>
          <cell r="B264">
            <v>1</v>
          </cell>
          <cell r="C264" t="str">
            <v>A28</v>
          </cell>
          <cell r="D264" t="str">
            <v>Amiata</v>
          </cell>
          <cell r="E264" t="str">
            <v>trachdacit</v>
          </cell>
          <cell r="F264">
            <v>65.8</v>
          </cell>
          <cell r="G264">
            <v>0.59</v>
          </cell>
          <cell r="H264">
            <v>16.399999999999999</v>
          </cell>
          <cell r="J264">
            <v>3.6292000000000004</v>
          </cell>
          <cell r="K264">
            <v>0.06</v>
          </cell>
          <cell r="L264">
            <v>1.19</v>
          </cell>
          <cell r="M264">
            <v>2.96</v>
          </cell>
          <cell r="N264">
            <v>2.2000000000000002</v>
          </cell>
          <cell r="O264">
            <v>6.06</v>
          </cell>
          <cell r="P264">
            <v>0.18</v>
          </cell>
          <cell r="R264">
            <v>1.26</v>
          </cell>
          <cell r="U264">
            <v>100.3292</v>
          </cell>
          <cell r="AJ264">
            <v>0.4243573941850291</v>
          </cell>
          <cell r="AK264">
            <v>8.26</v>
          </cell>
          <cell r="AL264">
            <v>2.754545454545454</v>
          </cell>
          <cell r="AM264">
            <v>0.1804878048780488</v>
          </cell>
        </row>
        <row r="265">
          <cell r="A265" t="str">
            <v>Tuscan Magmatic Province</v>
          </cell>
          <cell r="B265">
            <v>1</v>
          </cell>
          <cell r="C265" t="str">
            <v>A28</v>
          </cell>
          <cell r="D265" t="str">
            <v>Amiata</v>
          </cell>
          <cell r="E265" t="str">
            <v>trachdacit</v>
          </cell>
          <cell r="F265">
            <v>66.400000000000006</v>
          </cell>
          <cell r="G265">
            <v>0.53</v>
          </cell>
          <cell r="H265">
            <v>15.7</v>
          </cell>
          <cell r="J265">
            <v>3.5171999999999999</v>
          </cell>
          <cell r="K265">
            <v>0.06</v>
          </cell>
          <cell r="L265">
            <v>1.32</v>
          </cell>
          <cell r="M265">
            <v>2.99</v>
          </cell>
          <cell r="N265">
            <v>2.37</v>
          </cell>
          <cell r="O265">
            <v>5.91</v>
          </cell>
          <cell r="P265">
            <v>0.16</v>
          </cell>
          <cell r="R265">
            <v>1.25</v>
          </cell>
          <cell r="U265">
            <v>100.2072</v>
          </cell>
          <cell r="AJ265">
            <v>0.45763047063623241</v>
          </cell>
          <cell r="AK265">
            <v>8.2800000000000011</v>
          </cell>
          <cell r="AL265">
            <v>2.4936708860759493</v>
          </cell>
          <cell r="AM265">
            <v>0.19044585987261148</v>
          </cell>
          <cell r="AS265">
            <v>380</v>
          </cell>
          <cell r="AT265">
            <v>444</v>
          </cell>
          <cell r="BC265">
            <v>57.3</v>
          </cell>
          <cell r="BD265">
            <v>10.8</v>
          </cell>
          <cell r="DJ265">
            <v>7.7486910994764404</v>
          </cell>
        </row>
        <row r="266">
          <cell r="A266" t="str">
            <v>Tuscan Magmatic Province</v>
          </cell>
          <cell r="B266">
            <v>1</v>
          </cell>
          <cell r="C266" t="str">
            <v>A28</v>
          </cell>
          <cell r="D266" t="str">
            <v>Amiata</v>
          </cell>
          <cell r="E266" t="str">
            <v>trachdacit</v>
          </cell>
          <cell r="F266">
            <v>66.7</v>
          </cell>
          <cell r="G266">
            <v>0.56000000000000005</v>
          </cell>
          <cell r="H266">
            <v>15.5</v>
          </cell>
          <cell r="J266">
            <v>3.3972000000000002</v>
          </cell>
          <cell r="K266">
            <v>0.05</v>
          </cell>
          <cell r="L266">
            <v>1.19</v>
          </cell>
          <cell r="M266">
            <v>2.96</v>
          </cell>
          <cell r="N266">
            <v>2.2799999999999998</v>
          </cell>
          <cell r="O266">
            <v>6.29</v>
          </cell>
          <cell r="P266">
            <v>0.17</v>
          </cell>
          <cell r="R266">
            <v>1.1200000000000001</v>
          </cell>
          <cell r="U266">
            <v>100.21720000000001</v>
          </cell>
          <cell r="AJ266">
            <v>0.44056969423608555</v>
          </cell>
          <cell r="AK266">
            <v>8.57</v>
          </cell>
          <cell r="AL266">
            <v>2.7587719298245617</v>
          </cell>
          <cell r="AM266">
            <v>0.19096774193548388</v>
          </cell>
        </row>
        <row r="267">
          <cell r="A267" t="str">
            <v>Tuscan Magmatic Province</v>
          </cell>
          <cell r="B267">
            <v>1</v>
          </cell>
          <cell r="C267" t="str">
            <v>A28</v>
          </cell>
          <cell r="D267" t="str">
            <v>Amiata</v>
          </cell>
          <cell r="E267" t="str">
            <v>trachdacit</v>
          </cell>
          <cell r="F267">
            <v>65.599999999999994</v>
          </cell>
          <cell r="G267">
            <v>0.54</v>
          </cell>
          <cell r="H267">
            <v>16.3</v>
          </cell>
          <cell r="J267">
            <v>3.2052</v>
          </cell>
          <cell r="K267">
            <v>0.05</v>
          </cell>
          <cell r="L267">
            <v>1.24</v>
          </cell>
          <cell r="M267">
            <v>2.68</v>
          </cell>
          <cell r="N267">
            <v>2.09</v>
          </cell>
          <cell r="O267">
            <v>6.03</v>
          </cell>
          <cell r="P267">
            <v>0.17</v>
          </cell>
          <cell r="R267">
            <v>2.36</v>
          </cell>
          <cell r="U267">
            <v>100.26520000000001</v>
          </cell>
          <cell r="AJ267">
            <v>0.46517767458412618</v>
          </cell>
          <cell r="AK267">
            <v>8.120000000000001</v>
          </cell>
          <cell r="AL267">
            <v>2.8851674641148328</v>
          </cell>
          <cell r="AM267">
            <v>0.16441717791411042</v>
          </cell>
        </row>
        <row r="268">
          <cell r="A268" t="str">
            <v>Tuscan Magmatic Province</v>
          </cell>
          <cell r="B268">
            <v>1</v>
          </cell>
          <cell r="C268" t="str">
            <v>A28</v>
          </cell>
          <cell r="D268" t="str">
            <v>Amiata</v>
          </cell>
          <cell r="E268" t="str">
            <v>trachdacit</v>
          </cell>
          <cell r="F268">
            <v>65.7</v>
          </cell>
          <cell r="G268">
            <v>0.54</v>
          </cell>
          <cell r="H268">
            <v>16.100000000000001</v>
          </cell>
          <cell r="J268">
            <v>3.4936000000000003</v>
          </cell>
          <cell r="K268">
            <v>0.05</v>
          </cell>
          <cell r="L268">
            <v>1.33</v>
          </cell>
          <cell r="M268">
            <v>2.98</v>
          </cell>
          <cell r="N268">
            <v>2.13</v>
          </cell>
          <cell r="O268">
            <v>5.95</v>
          </cell>
          <cell r="P268">
            <v>0.16</v>
          </cell>
          <cell r="R268">
            <v>1.91</v>
          </cell>
          <cell r="U268">
            <v>100.3436</v>
          </cell>
          <cell r="AJ268">
            <v>0.46117684666924902</v>
          </cell>
          <cell r="AK268">
            <v>8.08</v>
          </cell>
          <cell r="AL268">
            <v>2.7934272300469485</v>
          </cell>
          <cell r="AM268">
            <v>0.18509316770186335</v>
          </cell>
        </row>
        <row r="269">
          <cell r="A269" t="str">
            <v>Tuscan Magmatic Province</v>
          </cell>
          <cell r="B269">
            <v>1</v>
          </cell>
          <cell r="C269" t="str">
            <v>A28</v>
          </cell>
          <cell r="D269" t="str">
            <v>Amiata</v>
          </cell>
          <cell r="E269" t="str">
            <v>trachdacit</v>
          </cell>
          <cell r="F269">
            <v>67.099999999999994</v>
          </cell>
          <cell r="G269">
            <v>0.5</v>
          </cell>
          <cell r="H269">
            <v>15.9</v>
          </cell>
          <cell r="J269">
            <v>3.2492000000000005</v>
          </cell>
          <cell r="K269">
            <v>0.05</v>
          </cell>
          <cell r="L269">
            <v>1.19</v>
          </cell>
          <cell r="M269">
            <v>2.79</v>
          </cell>
          <cell r="N269">
            <v>2.17</v>
          </cell>
          <cell r="O269">
            <v>6.15</v>
          </cell>
          <cell r="P269">
            <v>0.15</v>
          </cell>
          <cell r="R269">
            <v>1.07</v>
          </cell>
          <cell r="U269">
            <v>100.31920000000001</v>
          </cell>
          <cell r="AJ269">
            <v>0.4515753731672007</v>
          </cell>
          <cell r="AK269">
            <v>8.32</v>
          </cell>
          <cell r="AL269">
            <v>2.8341013824884795</v>
          </cell>
          <cell r="AM269">
            <v>0.17547169811320754</v>
          </cell>
        </row>
        <row r="270">
          <cell r="A270" t="str">
            <v>Tuscan Magmatic Province</v>
          </cell>
          <cell r="B270">
            <v>1</v>
          </cell>
          <cell r="C270" t="str">
            <v>A28</v>
          </cell>
          <cell r="D270" t="str">
            <v>Amiata</v>
          </cell>
          <cell r="E270" t="str">
            <v>trachdacit</v>
          </cell>
          <cell r="F270">
            <v>67.8</v>
          </cell>
          <cell r="G270">
            <v>0.45</v>
          </cell>
          <cell r="H270">
            <v>16.399999999999999</v>
          </cell>
          <cell r="J270">
            <v>3.0712000000000002</v>
          </cell>
          <cell r="K270">
            <v>0.05</v>
          </cell>
          <cell r="L270">
            <v>1.26</v>
          </cell>
          <cell r="M270">
            <v>1.92</v>
          </cell>
          <cell r="N270">
            <v>1.85</v>
          </cell>
          <cell r="O270">
            <v>6.04</v>
          </cell>
          <cell r="P270">
            <v>0.13</v>
          </cell>
          <cell r="R270">
            <v>1.27</v>
          </cell>
          <cell r="U270">
            <v>100.24120000000001</v>
          </cell>
          <cell r="AJ270">
            <v>0.47980881283591403</v>
          </cell>
          <cell r="AK270">
            <v>7.8900000000000006</v>
          </cell>
          <cell r="AL270">
            <v>3.2648648648648648</v>
          </cell>
          <cell r="AM270">
            <v>0.11707317073170732</v>
          </cell>
        </row>
        <row r="271">
          <cell r="A271" t="str">
            <v>Tuscan Magmatic Province</v>
          </cell>
          <cell r="B271">
            <v>1</v>
          </cell>
          <cell r="C271" t="str">
            <v>A28</v>
          </cell>
          <cell r="D271" t="str">
            <v>Amiata</v>
          </cell>
          <cell r="E271" t="str">
            <v>trachdacit</v>
          </cell>
          <cell r="F271">
            <v>65.400000000000006</v>
          </cell>
          <cell r="G271">
            <v>0.63</v>
          </cell>
          <cell r="H271">
            <v>16.399999999999999</v>
          </cell>
          <cell r="J271">
            <v>3.5936000000000003</v>
          </cell>
          <cell r="K271">
            <v>0.06</v>
          </cell>
          <cell r="L271">
            <v>1.34</v>
          </cell>
          <cell r="M271">
            <v>2.87</v>
          </cell>
          <cell r="N271">
            <v>2.29</v>
          </cell>
          <cell r="O271">
            <v>6.22</v>
          </cell>
          <cell r="P271">
            <v>0.17</v>
          </cell>
          <cell r="R271">
            <v>1.41</v>
          </cell>
          <cell r="U271">
            <v>100.38360000000002</v>
          </cell>
          <cell r="AJ271">
            <v>0.45602964772895677</v>
          </cell>
          <cell r="AK271">
            <v>8.51</v>
          </cell>
          <cell r="AL271">
            <v>2.7161572052401746</v>
          </cell>
          <cell r="AM271">
            <v>0.17500000000000002</v>
          </cell>
        </row>
        <row r="272">
          <cell r="A272" t="str">
            <v>Tuscan Magmatic Province</v>
          </cell>
          <cell r="B272">
            <v>1</v>
          </cell>
          <cell r="C272" t="str">
            <v>A28</v>
          </cell>
          <cell r="D272" t="str">
            <v>Amiata</v>
          </cell>
          <cell r="E272" t="str">
            <v>trachdacit</v>
          </cell>
          <cell r="F272">
            <v>65.900000000000006</v>
          </cell>
          <cell r="G272">
            <v>0.54</v>
          </cell>
          <cell r="H272">
            <v>16.8</v>
          </cell>
          <cell r="J272">
            <v>3.3180000000000001</v>
          </cell>
          <cell r="K272">
            <v>0.05</v>
          </cell>
          <cell r="L272">
            <v>1.23</v>
          </cell>
          <cell r="M272">
            <v>2.75</v>
          </cell>
          <cell r="N272">
            <v>2.13</v>
          </cell>
          <cell r="O272">
            <v>6.09</v>
          </cell>
          <cell r="P272">
            <v>0.16</v>
          </cell>
          <cell r="R272">
            <v>1.32</v>
          </cell>
          <cell r="U272">
            <v>100.288</v>
          </cell>
          <cell r="AJ272">
            <v>0.45457557483335531</v>
          </cell>
          <cell r="AK272">
            <v>8.2199999999999989</v>
          </cell>
          <cell r="AL272">
            <v>2.859154929577465</v>
          </cell>
          <cell r="AM272">
            <v>0.16369047619047619</v>
          </cell>
        </row>
        <row r="273">
          <cell r="A273" t="str">
            <v>Tuscan Magmatic Province</v>
          </cell>
          <cell r="B273">
            <v>1</v>
          </cell>
          <cell r="C273" t="str">
            <v>A28</v>
          </cell>
          <cell r="D273" t="str">
            <v>Amiata</v>
          </cell>
          <cell r="E273" t="str">
            <v>trachdacit</v>
          </cell>
          <cell r="F273">
            <v>66.3</v>
          </cell>
          <cell r="G273">
            <v>0.55000000000000004</v>
          </cell>
          <cell r="H273">
            <v>15.4</v>
          </cell>
          <cell r="J273">
            <v>3.4648000000000003</v>
          </cell>
          <cell r="K273">
            <v>0.05</v>
          </cell>
          <cell r="L273">
            <v>1.18</v>
          </cell>
          <cell r="M273">
            <v>3.04</v>
          </cell>
          <cell r="N273">
            <v>2.17</v>
          </cell>
          <cell r="O273">
            <v>6.16</v>
          </cell>
          <cell r="P273">
            <v>0.16</v>
          </cell>
          <cell r="R273">
            <v>1.89</v>
          </cell>
          <cell r="U273">
            <v>100.3648</v>
          </cell>
          <cell r="AJ273">
            <v>0.43364557486465738</v>
          </cell>
          <cell r="AK273">
            <v>8.33</v>
          </cell>
          <cell r="AL273">
            <v>2.838709677419355</v>
          </cell>
          <cell r="AM273">
            <v>0.19740259740259741</v>
          </cell>
        </row>
        <row r="274">
          <cell r="A274" t="str">
            <v>Tuscan Magmatic Province</v>
          </cell>
          <cell r="B274">
            <v>1</v>
          </cell>
          <cell r="C274" t="str">
            <v>A28</v>
          </cell>
          <cell r="D274" t="str">
            <v>Amiata</v>
          </cell>
          <cell r="E274" t="str">
            <v>trachdacit</v>
          </cell>
          <cell r="F274">
            <v>65.7</v>
          </cell>
          <cell r="G274">
            <v>0.52</v>
          </cell>
          <cell r="H274">
            <v>16.7</v>
          </cell>
          <cell r="J274">
            <v>3.3992000000000004</v>
          </cell>
          <cell r="K274">
            <v>0.05</v>
          </cell>
          <cell r="L274">
            <v>1.27</v>
          </cell>
          <cell r="M274">
            <v>2.71</v>
          </cell>
          <cell r="N274">
            <v>2.12</v>
          </cell>
          <cell r="O274">
            <v>5.99</v>
          </cell>
          <cell r="P274">
            <v>0.17</v>
          </cell>
          <cell r="R274">
            <v>1.72</v>
          </cell>
          <cell r="U274">
            <v>100.34919999999998</v>
          </cell>
          <cell r="AJ274">
            <v>0.45651631245108587</v>
          </cell>
          <cell r="AK274">
            <v>8.11</v>
          </cell>
          <cell r="AL274">
            <v>2.8254716981132075</v>
          </cell>
          <cell r="AM274">
            <v>0.16227544910179642</v>
          </cell>
        </row>
        <row r="275">
          <cell r="A275" t="str">
            <v>Tuscan Magmatic Province</v>
          </cell>
          <cell r="B275">
            <v>1</v>
          </cell>
          <cell r="C275" t="str">
            <v>A28</v>
          </cell>
          <cell r="D275" t="str">
            <v>Amiata</v>
          </cell>
          <cell r="E275" t="str">
            <v>trachdacit</v>
          </cell>
          <cell r="F275">
            <v>66.3</v>
          </cell>
          <cell r="G275">
            <v>0.52</v>
          </cell>
          <cell r="H275">
            <v>16.3</v>
          </cell>
          <cell r="J275">
            <v>3.33</v>
          </cell>
          <cell r="K275">
            <v>0.05</v>
          </cell>
          <cell r="L275">
            <v>1.23</v>
          </cell>
          <cell r="M275">
            <v>2.75</v>
          </cell>
          <cell r="N275">
            <v>2.14</v>
          </cell>
          <cell r="O275">
            <v>6.16</v>
          </cell>
          <cell r="P275">
            <v>0.18</v>
          </cell>
          <cell r="R275">
            <v>1.26</v>
          </cell>
          <cell r="U275">
            <v>100.22</v>
          </cell>
          <cell r="AJ275">
            <v>0.45368064353422738</v>
          </cell>
          <cell r="AK275">
            <v>8.3000000000000007</v>
          </cell>
          <cell r="AL275">
            <v>2.8785046728971961</v>
          </cell>
          <cell r="AM275">
            <v>0.16871165644171779</v>
          </cell>
        </row>
        <row r="276">
          <cell r="A276" t="str">
            <v>Tuscan Magmatic Province</v>
          </cell>
          <cell r="B276">
            <v>1</v>
          </cell>
          <cell r="C276" t="str">
            <v>A28</v>
          </cell>
          <cell r="D276" t="str">
            <v>Amiata</v>
          </cell>
          <cell r="E276" t="str">
            <v>trachdacit</v>
          </cell>
          <cell r="F276">
            <v>66.900000000000006</v>
          </cell>
          <cell r="G276">
            <v>0.5</v>
          </cell>
          <cell r="H276">
            <v>15.6</v>
          </cell>
          <cell r="J276">
            <v>3.2680000000000002</v>
          </cell>
          <cell r="K276">
            <v>0.05</v>
          </cell>
          <cell r="L276">
            <v>1.27</v>
          </cell>
          <cell r="M276">
            <v>2.93</v>
          </cell>
          <cell r="N276">
            <v>2.1800000000000002</v>
          </cell>
          <cell r="O276">
            <v>6.14</v>
          </cell>
          <cell r="P276">
            <v>0.15</v>
          </cell>
          <cell r="R276">
            <v>1.28</v>
          </cell>
          <cell r="U276">
            <v>100.26800000000001</v>
          </cell>
          <cell r="AJ276">
            <v>0.46629784809056019</v>
          </cell>
          <cell r="AK276">
            <v>8.32</v>
          </cell>
          <cell r="AL276">
            <v>2.8165137614678897</v>
          </cell>
          <cell r="AM276">
            <v>0.18782051282051285</v>
          </cell>
        </row>
        <row r="277">
          <cell r="A277" t="str">
            <v>Tuscan Magmatic Province</v>
          </cell>
          <cell r="B277">
            <v>1</v>
          </cell>
          <cell r="C277" t="str">
            <v>A28</v>
          </cell>
          <cell r="D277" t="str">
            <v>Amiata</v>
          </cell>
          <cell r="E277" t="str">
            <v>trachdacit</v>
          </cell>
          <cell r="F277">
            <v>64.8</v>
          </cell>
          <cell r="G277">
            <v>0.55000000000000004</v>
          </cell>
          <cell r="H277">
            <v>17.5</v>
          </cell>
          <cell r="J277">
            <v>3.3424</v>
          </cell>
          <cell r="K277">
            <v>0.05</v>
          </cell>
          <cell r="L277">
            <v>1.44</v>
          </cell>
          <cell r="M277">
            <v>2.54</v>
          </cell>
          <cell r="N277">
            <v>2.16</v>
          </cell>
          <cell r="O277">
            <v>5.9</v>
          </cell>
          <cell r="P277">
            <v>0.19</v>
          </cell>
          <cell r="R277">
            <v>1.86</v>
          </cell>
          <cell r="U277">
            <v>100.33239999999999</v>
          </cell>
          <cell r="AJ277">
            <v>0.49202616405577881</v>
          </cell>
          <cell r="AK277">
            <v>8.06</v>
          </cell>
          <cell r="AL277">
            <v>2.7314814814814814</v>
          </cell>
          <cell r="AM277">
            <v>0.14514285714285716</v>
          </cell>
        </row>
        <row r="278">
          <cell r="A278" t="str">
            <v>Tuscan Magmatic Province</v>
          </cell>
          <cell r="B278">
            <v>1</v>
          </cell>
          <cell r="C278" t="str">
            <v>A28</v>
          </cell>
          <cell r="D278" t="str">
            <v>Amiata</v>
          </cell>
          <cell r="E278" t="str">
            <v>trachdacit</v>
          </cell>
          <cell r="F278">
            <v>67</v>
          </cell>
          <cell r="G278">
            <v>0.56000000000000005</v>
          </cell>
          <cell r="H278">
            <v>15.9</v>
          </cell>
          <cell r="J278">
            <v>3.4002000000000003</v>
          </cell>
          <cell r="K278">
            <v>0.05</v>
          </cell>
          <cell r="L278">
            <v>1.1299999999999999</v>
          </cell>
          <cell r="M278">
            <v>3.08</v>
          </cell>
          <cell r="N278">
            <v>2.15</v>
          </cell>
          <cell r="O278">
            <v>6.23</v>
          </cell>
          <cell r="P278">
            <v>0.17</v>
          </cell>
          <cell r="R278">
            <v>0.68</v>
          </cell>
          <cell r="U278">
            <v>100.35020000000002</v>
          </cell>
          <cell r="AJ278">
            <v>0.42764435026437692</v>
          </cell>
          <cell r="AK278">
            <v>8.3800000000000008</v>
          </cell>
          <cell r="AL278">
            <v>2.8976744186046517</v>
          </cell>
          <cell r="AM278">
            <v>0.19371069182389938</v>
          </cell>
        </row>
        <row r="279">
          <cell r="A279" t="str">
            <v>Tuscan Magmatic Province</v>
          </cell>
          <cell r="B279">
            <v>1</v>
          </cell>
          <cell r="C279" t="str">
            <v>A28</v>
          </cell>
          <cell r="D279" t="str">
            <v>Amiata</v>
          </cell>
          <cell r="E279" t="str">
            <v>trachdacit</v>
          </cell>
          <cell r="F279">
            <v>67.7</v>
          </cell>
          <cell r="G279">
            <v>0.6</v>
          </cell>
          <cell r="H279">
            <v>15.8</v>
          </cell>
          <cell r="J279">
            <v>2.9360000000000004</v>
          </cell>
          <cell r="K279">
            <v>0.05</v>
          </cell>
          <cell r="L279">
            <v>1.26</v>
          </cell>
          <cell r="M279">
            <v>2.91</v>
          </cell>
          <cell r="N279">
            <v>2.19</v>
          </cell>
          <cell r="O279">
            <v>6.21</v>
          </cell>
          <cell r="P279">
            <v>0.17</v>
          </cell>
          <cell r="R279">
            <v>0.46</v>
          </cell>
          <cell r="U279">
            <v>100.28599999999999</v>
          </cell>
          <cell r="AJ279">
            <v>0.49105384491472553</v>
          </cell>
          <cell r="AK279">
            <v>8.4</v>
          </cell>
          <cell r="AL279">
            <v>2.8356164383561646</v>
          </cell>
          <cell r="AM279">
            <v>0.18417721518987343</v>
          </cell>
        </row>
        <row r="280">
          <cell r="A280" t="str">
            <v>Tuscan Magmatic Province</v>
          </cell>
          <cell r="B280">
            <v>1</v>
          </cell>
          <cell r="C280" t="str">
            <v>A28</v>
          </cell>
          <cell r="D280" t="str">
            <v>Amiata</v>
          </cell>
          <cell r="E280" t="str">
            <v>trachdacit</v>
          </cell>
          <cell r="F280">
            <v>64</v>
          </cell>
          <cell r="G280">
            <v>0.56999999999999995</v>
          </cell>
          <cell r="H280">
            <v>17.8</v>
          </cell>
          <cell r="J280">
            <v>3.5370000000000004</v>
          </cell>
          <cell r="K280">
            <v>0.05</v>
          </cell>
          <cell r="L280">
            <v>1.51</v>
          </cell>
          <cell r="M280">
            <v>2.75</v>
          </cell>
          <cell r="N280">
            <v>2.2000000000000002</v>
          </cell>
          <cell r="O280">
            <v>5.82</v>
          </cell>
          <cell r="P280">
            <v>0.16</v>
          </cell>
          <cell r="R280">
            <v>1.87</v>
          </cell>
          <cell r="U280">
            <v>100.267</v>
          </cell>
          <cell r="AJ280">
            <v>0.4897461105231784</v>
          </cell>
          <cell r="AK280">
            <v>8.02</v>
          </cell>
          <cell r="AL280">
            <v>2.6454545454545455</v>
          </cell>
          <cell r="AM280">
            <v>0.1544943820224719</v>
          </cell>
        </row>
        <row r="281">
          <cell r="A281" t="str">
            <v>Tuscan Magmatic Province</v>
          </cell>
          <cell r="B281">
            <v>1</v>
          </cell>
          <cell r="C281" t="str">
            <v>A28</v>
          </cell>
          <cell r="D281" t="str">
            <v>Amiata</v>
          </cell>
          <cell r="E281" t="str">
            <v>trachdacit</v>
          </cell>
          <cell r="F281">
            <v>65.3</v>
          </cell>
          <cell r="G281">
            <v>0.53</v>
          </cell>
          <cell r="H281">
            <v>17</v>
          </cell>
          <cell r="J281">
            <v>3.3180000000000001</v>
          </cell>
          <cell r="K281">
            <v>0.05</v>
          </cell>
          <cell r="L281">
            <v>1.36</v>
          </cell>
          <cell r="M281">
            <v>2.63</v>
          </cell>
          <cell r="N281">
            <v>2.2599999999999998</v>
          </cell>
          <cell r="O281">
            <v>5.99</v>
          </cell>
          <cell r="P281">
            <v>0.17</v>
          </cell>
          <cell r="R281">
            <v>1.7</v>
          </cell>
          <cell r="U281">
            <v>100.30799999999999</v>
          </cell>
          <cell r="AJ281">
            <v>0.47957898047077141</v>
          </cell>
          <cell r="AK281">
            <v>8.25</v>
          </cell>
          <cell r="AL281">
            <v>2.6504424778761067</v>
          </cell>
          <cell r="AM281">
            <v>0.15470588235294117</v>
          </cell>
        </row>
        <row r="282">
          <cell r="A282" t="str">
            <v>Tuscan Magmatic Province</v>
          </cell>
          <cell r="B282">
            <v>1</v>
          </cell>
          <cell r="C282" t="str">
            <v>A28</v>
          </cell>
          <cell r="D282" t="str">
            <v>Amiata</v>
          </cell>
          <cell r="E282" t="str">
            <v>trachdacit</v>
          </cell>
          <cell r="F282">
            <v>66.599999999999994</v>
          </cell>
          <cell r="G282">
            <v>0.5</v>
          </cell>
          <cell r="H282">
            <v>16.100000000000001</v>
          </cell>
          <cell r="J282">
            <v>3.5704000000000002</v>
          </cell>
          <cell r="K282">
            <v>0.04</v>
          </cell>
          <cell r="L282">
            <v>1.21</v>
          </cell>
          <cell r="M282">
            <v>2.61</v>
          </cell>
          <cell r="N282">
            <v>2.1800000000000002</v>
          </cell>
          <cell r="O282">
            <v>5.95</v>
          </cell>
          <cell r="P282">
            <v>0.15</v>
          </cell>
          <cell r="R282">
            <v>1.25</v>
          </cell>
          <cell r="U282">
            <v>100.16040000000001</v>
          </cell>
          <cell r="AJ282">
            <v>0.43243841879889983</v>
          </cell>
          <cell r="AK282">
            <v>8.1300000000000008</v>
          </cell>
          <cell r="AL282">
            <v>2.7293577981651373</v>
          </cell>
          <cell r="AM282">
            <v>0.16211180124223601</v>
          </cell>
        </row>
        <row r="283">
          <cell r="A283" t="str">
            <v>Tuscan Magmatic Province</v>
          </cell>
          <cell r="B283">
            <v>1</v>
          </cell>
          <cell r="C283" t="str">
            <v>A28</v>
          </cell>
          <cell r="D283" t="str">
            <v>Amiata</v>
          </cell>
          <cell r="E283" t="str">
            <v>col e domi</v>
          </cell>
          <cell r="F283">
            <v>62.6</v>
          </cell>
          <cell r="G283">
            <v>0.61</v>
          </cell>
          <cell r="H283">
            <v>17.399999999999999</v>
          </cell>
          <cell r="J283">
            <v>4.3108000000000004</v>
          </cell>
          <cell r="K283">
            <v>7.0000000000000007E-2</v>
          </cell>
          <cell r="L283">
            <v>1.91</v>
          </cell>
          <cell r="M283">
            <v>3.55</v>
          </cell>
          <cell r="N283">
            <v>2.0699999999999998</v>
          </cell>
          <cell r="O283">
            <v>5.52</v>
          </cell>
          <cell r="P283">
            <v>0.18</v>
          </cell>
          <cell r="R283">
            <v>2.1800000000000002</v>
          </cell>
          <cell r="U283">
            <v>100.40079999999999</v>
          </cell>
          <cell r="AJ283">
            <v>0.49903192380929301</v>
          </cell>
          <cell r="AK283">
            <v>7.59</v>
          </cell>
          <cell r="AL283">
            <v>2.6666666666666665</v>
          </cell>
          <cell r="AM283">
            <v>0.20402298850574713</v>
          </cell>
        </row>
        <row r="284">
          <cell r="A284" t="str">
            <v>Tuscan Magmatic Province</v>
          </cell>
          <cell r="B284">
            <v>1</v>
          </cell>
          <cell r="C284" t="str">
            <v>A28</v>
          </cell>
          <cell r="D284" t="str">
            <v>Amiata</v>
          </cell>
          <cell r="E284" t="str">
            <v>col e domi</v>
          </cell>
          <cell r="F284">
            <v>63.3</v>
          </cell>
          <cell r="G284">
            <v>0.59</v>
          </cell>
          <cell r="H284">
            <v>17.7</v>
          </cell>
          <cell r="J284">
            <v>3.9756</v>
          </cell>
          <cell r="K284">
            <v>0.06</v>
          </cell>
          <cell r="L284">
            <v>1.72</v>
          </cell>
          <cell r="M284">
            <v>3.12</v>
          </cell>
          <cell r="N284">
            <v>2.08</v>
          </cell>
          <cell r="O284">
            <v>5.74</v>
          </cell>
          <cell r="P284">
            <v>0.16</v>
          </cell>
          <cell r="R284">
            <v>1.91</v>
          </cell>
          <cell r="U284">
            <v>100.3556</v>
          </cell>
          <cell r="AJ284">
            <v>0.49307458311975871</v>
          </cell>
          <cell r="AK284">
            <v>7.82</v>
          </cell>
          <cell r="AL284">
            <v>2.7596153846153846</v>
          </cell>
          <cell r="AM284">
            <v>0.17627118644067799</v>
          </cell>
        </row>
        <row r="285">
          <cell r="A285" t="str">
            <v>Tuscan Magmatic Province</v>
          </cell>
          <cell r="B285">
            <v>1</v>
          </cell>
          <cell r="C285" t="str">
            <v>A28</v>
          </cell>
          <cell r="D285" t="str">
            <v>Amiata</v>
          </cell>
          <cell r="E285" t="str">
            <v>col e domi</v>
          </cell>
          <cell r="F285">
            <v>65.7</v>
          </cell>
          <cell r="G285">
            <v>0.6</v>
          </cell>
          <cell r="H285">
            <v>15.6</v>
          </cell>
          <cell r="J285">
            <v>3.5992000000000006</v>
          </cell>
          <cell r="K285">
            <v>0.06</v>
          </cell>
          <cell r="L285">
            <v>1.46</v>
          </cell>
          <cell r="M285">
            <v>3.1</v>
          </cell>
          <cell r="N285">
            <v>2.08</v>
          </cell>
          <cell r="O285">
            <v>6.27</v>
          </cell>
          <cell r="P285">
            <v>0.16</v>
          </cell>
          <cell r="R285">
            <v>2.1</v>
          </cell>
          <cell r="U285">
            <v>100.72919999999996</v>
          </cell>
          <cell r="AJ285">
            <v>0.4769844730550829</v>
          </cell>
          <cell r="AK285">
            <v>8.35</v>
          </cell>
          <cell r="AL285">
            <v>3.0144230769230766</v>
          </cell>
          <cell r="AM285">
            <v>0.19871794871794873</v>
          </cell>
        </row>
        <row r="286">
          <cell r="A286" t="str">
            <v>Tuscan Magmatic Province</v>
          </cell>
          <cell r="B286">
            <v>1</v>
          </cell>
          <cell r="C286" t="str">
            <v>A28</v>
          </cell>
          <cell r="D286" t="str">
            <v>Amiata</v>
          </cell>
          <cell r="E286" t="str">
            <v>col e domi</v>
          </cell>
          <cell r="F286">
            <v>63.6</v>
          </cell>
          <cell r="G286">
            <v>0.53</v>
          </cell>
          <cell r="H286">
            <v>15.9</v>
          </cell>
          <cell r="J286">
            <v>5.35</v>
          </cell>
          <cell r="K286">
            <v>7.0000000000000007E-2</v>
          </cell>
          <cell r="L286">
            <v>1.57</v>
          </cell>
          <cell r="M286">
            <v>3.11</v>
          </cell>
          <cell r="N286">
            <v>2.23</v>
          </cell>
          <cell r="O286">
            <v>5.77</v>
          </cell>
          <cell r="P286">
            <v>0.17</v>
          </cell>
          <cell r="R286">
            <v>1.7</v>
          </cell>
          <cell r="U286">
            <v>99.999999999999986</v>
          </cell>
          <cell r="AJ286">
            <v>0.39750472756905847</v>
          </cell>
          <cell r="AK286">
            <v>8</v>
          </cell>
          <cell r="AL286">
            <v>2.5874439461883405</v>
          </cell>
          <cell r="AM286">
            <v>0.19559748427672954</v>
          </cell>
        </row>
        <row r="287">
          <cell r="A287" t="str">
            <v>Tuscan Magmatic Province</v>
          </cell>
          <cell r="B287">
            <v>1</v>
          </cell>
          <cell r="C287" t="str">
            <v>A28</v>
          </cell>
          <cell r="D287" t="str">
            <v>Amiata</v>
          </cell>
          <cell r="E287" t="str">
            <v>col e domi</v>
          </cell>
          <cell r="F287">
            <v>64.599999999999994</v>
          </cell>
          <cell r="G287">
            <v>0.56999999999999995</v>
          </cell>
          <cell r="H287">
            <v>16.899999999999999</v>
          </cell>
          <cell r="J287">
            <v>3.6648000000000005</v>
          </cell>
          <cell r="K287">
            <v>0.06</v>
          </cell>
          <cell r="L287">
            <v>1.43</v>
          </cell>
          <cell r="M287">
            <v>2.98</v>
          </cell>
          <cell r="N287">
            <v>2.25</v>
          </cell>
          <cell r="O287">
            <v>5.99</v>
          </cell>
          <cell r="P287">
            <v>0.16</v>
          </cell>
          <cell r="R287">
            <v>1.66</v>
          </cell>
          <cell r="U287">
            <v>100.26479999999999</v>
          </cell>
          <cell r="AJ287">
            <v>0.46730886069357569</v>
          </cell>
          <cell r="AK287">
            <v>8.24</v>
          </cell>
          <cell r="AL287">
            <v>2.6622222222222223</v>
          </cell>
          <cell r="AM287">
            <v>0.17633136094674556</v>
          </cell>
        </row>
        <row r="288">
          <cell r="A288" t="str">
            <v>Tuscan Magmatic Province</v>
          </cell>
          <cell r="B288">
            <v>1</v>
          </cell>
          <cell r="C288" t="str">
            <v>A28</v>
          </cell>
          <cell r="D288" t="str">
            <v>Amiata</v>
          </cell>
          <cell r="E288" t="str">
            <v>col e domi</v>
          </cell>
          <cell r="F288">
            <v>64.5</v>
          </cell>
          <cell r="G288">
            <v>0.51</v>
          </cell>
          <cell r="H288">
            <v>17.7</v>
          </cell>
          <cell r="J288">
            <v>3.5348000000000006</v>
          </cell>
          <cell r="K288">
            <v>0.06</v>
          </cell>
          <cell r="L288">
            <v>1.52</v>
          </cell>
          <cell r="M288">
            <v>2.4</v>
          </cell>
          <cell r="N288">
            <v>2.2200000000000002</v>
          </cell>
          <cell r="O288">
            <v>5.8</v>
          </cell>
          <cell r="P288">
            <v>0.15</v>
          </cell>
          <cell r="R288">
            <v>1.87</v>
          </cell>
          <cell r="U288">
            <v>100.26480000000002</v>
          </cell>
          <cell r="AJ288">
            <v>0.49155119533384234</v>
          </cell>
          <cell r="AK288">
            <v>8.02</v>
          </cell>
          <cell r="AL288">
            <v>2.6126126126126121</v>
          </cell>
          <cell r="AM288">
            <v>0.13559322033898305</v>
          </cell>
        </row>
        <row r="289">
          <cell r="A289" t="str">
            <v>Tuscan Magmatic Province</v>
          </cell>
          <cell r="B289">
            <v>1</v>
          </cell>
          <cell r="C289" t="str">
            <v>A28</v>
          </cell>
          <cell r="D289" t="str">
            <v>Amiata</v>
          </cell>
          <cell r="E289" t="str">
            <v>col e domi</v>
          </cell>
          <cell r="F289">
            <v>65.099999999999994</v>
          </cell>
          <cell r="G289">
            <v>0.57999999999999996</v>
          </cell>
          <cell r="H289">
            <v>17.3</v>
          </cell>
          <cell r="J289">
            <v>3.4192000000000005</v>
          </cell>
          <cell r="K289">
            <v>0.05</v>
          </cell>
          <cell r="L289">
            <v>1.24</v>
          </cell>
          <cell r="M289">
            <v>2.79</v>
          </cell>
          <cell r="N289">
            <v>2.17</v>
          </cell>
          <cell r="O289">
            <v>6.06</v>
          </cell>
          <cell r="P289">
            <v>0.16</v>
          </cell>
          <cell r="R289">
            <v>1.45</v>
          </cell>
          <cell r="U289">
            <v>100.3192</v>
          </cell>
          <cell r="AJ289">
            <v>0.4491396967574478</v>
          </cell>
          <cell r="AK289">
            <v>8.23</v>
          </cell>
          <cell r="AL289">
            <v>2.7926267281105992</v>
          </cell>
          <cell r="AM289">
            <v>0.16127167630057804</v>
          </cell>
        </row>
        <row r="290">
          <cell r="A290" t="str">
            <v>Tuscan Magmatic Province</v>
          </cell>
          <cell r="B290">
            <v>1</v>
          </cell>
          <cell r="C290" t="str">
            <v>A28</v>
          </cell>
          <cell r="D290" t="str">
            <v>Amiata</v>
          </cell>
          <cell r="E290" t="str">
            <v>col e domi</v>
          </cell>
          <cell r="F290">
            <v>66.099999999999994</v>
          </cell>
          <cell r="G290">
            <v>0.45</v>
          </cell>
          <cell r="H290">
            <v>17</v>
          </cell>
          <cell r="J290">
            <v>3.1908000000000003</v>
          </cell>
          <cell r="K290">
            <v>0.05</v>
          </cell>
          <cell r="L290">
            <v>1.51</v>
          </cell>
          <cell r="M290">
            <v>2.25</v>
          </cell>
          <cell r="N290">
            <v>2.1800000000000002</v>
          </cell>
          <cell r="O290">
            <v>5.85</v>
          </cell>
          <cell r="P290">
            <v>0.18</v>
          </cell>
          <cell r="R290">
            <v>1.37</v>
          </cell>
          <cell r="U290">
            <v>100.13080000000001</v>
          </cell>
          <cell r="AJ290">
            <v>0.51549152308126189</v>
          </cell>
          <cell r="AK290">
            <v>8.0299999999999994</v>
          </cell>
          <cell r="AL290">
            <v>2.6834862385321099</v>
          </cell>
          <cell r="AM290">
            <v>0.13235294117647059</v>
          </cell>
        </row>
        <row r="291">
          <cell r="A291" t="str">
            <v>Tuscan Magmatic Province</v>
          </cell>
          <cell r="B291">
            <v>1</v>
          </cell>
          <cell r="C291" t="str">
            <v>A28</v>
          </cell>
          <cell r="D291" t="str">
            <v>Amiata</v>
          </cell>
          <cell r="E291" t="str">
            <v>col e domi</v>
          </cell>
          <cell r="F291">
            <v>66.5</v>
          </cell>
          <cell r="G291">
            <v>0.5</v>
          </cell>
          <cell r="H291">
            <v>16.600000000000001</v>
          </cell>
          <cell r="J291">
            <v>3.4294000000000002</v>
          </cell>
          <cell r="K291">
            <v>0.05</v>
          </cell>
          <cell r="L291">
            <v>1.45</v>
          </cell>
          <cell r="M291">
            <v>2.4500000000000002</v>
          </cell>
          <cell r="N291">
            <v>2.0699999999999998</v>
          </cell>
          <cell r="O291">
            <v>5.94</v>
          </cell>
          <cell r="P291">
            <v>0.15</v>
          </cell>
          <cell r="R291">
            <v>1.03</v>
          </cell>
          <cell r="U291">
            <v>100.1694</v>
          </cell>
          <cell r="AJ291">
            <v>0.48733425711668527</v>
          </cell>
          <cell r="AK291">
            <v>8.01</v>
          </cell>
          <cell r="AL291">
            <v>2.8695652173913047</v>
          </cell>
          <cell r="AM291">
            <v>0.14759036144578314</v>
          </cell>
        </row>
        <row r="292">
          <cell r="A292" t="str">
            <v>Tuscan Magmatic Province</v>
          </cell>
          <cell r="B292">
            <v>1</v>
          </cell>
          <cell r="C292" t="str">
            <v>A28</v>
          </cell>
          <cell r="D292" t="str">
            <v>Amiata</v>
          </cell>
          <cell r="E292" t="str">
            <v>col e domi</v>
          </cell>
          <cell r="F292">
            <v>65.8</v>
          </cell>
          <cell r="G292">
            <v>0.52</v>
          </cell>
          <cell r="H292">
            <v>16.5</v>
          </cell>
          <cell r="J292">
            <v>3.5167999999999999</v>
          </cell>
          <cell r="K292">
            <v>0.06</v>
          </cell>
          <cell r="L292">
            <v>1.38</v>
          </cell>
          <cell r="M292">
            <v>3.14</v>
          </cell>
          <cell r="N292">
            <v>2.12</v>
          </cell>
          <cell r="O292">
            <v>5.89</v>
          </cell>
          <cell r="P292">
            <v>0.16</v>
          </cell>
          <cell r="R292">
            <v>1.2</v>
          </cell>
          <cell r="U292">
            <v>100.2868</v>
          </cell>
          <cell r="AJ292">
            <v>0.46871093015158716</v>
          </cell>
          <cell r="AK292">
            <v>8.01</v>
          </cell>
          <cell r="AL292">
            <v>2.7783018867924527</v>
          </cell>
          <cell r="AM292">
            <v>0.19030303030303031</v>
          </cell>
        </row>
        <row r="293">
          <cell r="A293" t="str">
            <v>Tuscan Magmatic Province</v>
          </cell>
          <cell r="B293">
            <v>1</v>
          </cell>
          <cell r="C293" t="str">
            <v>A28</v>
          </cell>
          <cell r="D293" t="str">
            <v>Amiata</v>
          </cell>
          <cell r="E293" t="str">
            <v>col e domi</v>
          </cell>
          <cell r="F293">
            <v>66.5</v>
          </cell>
          <cell r="G293">
            <v>0.5</v>
          </cell>
          <cell r="H293">
            <v>16.3</v>
          </cell>
          <cell r="J293">
            <v>3.6425999999999998</v>
          </cell>
          <cell r="K293">
            <v>0.06</v>
          </cell>
          <cell r="L293">
            <v>1.56</v>
          </cell>
          <cell r="M293">
            <v>2.1800000000000002</v>
          </cell>
          <cell r="N293">
            <v>2.06</v>
          </cell>
          <cell r="O293">
            <v>5.94</v>
          </cell>
          <cell r="P293">
            <v>0.16</v>
          </cell>
          <cell r="R293">
            <v>1.28</v>
          </cell>
          <cell r="U293">
            <v>100.18260000000001</v>
          </cell>
          <cell r="AJ293">
            <v>0.49053514550904787</v>
          </cell>
          <cell r="AK293">
            <v>8</v>
          </cell>
          <cell r="AL293">
            <v>2.883495145631068</v>
          </cell>
          <cell r="AM293">
            <v>0.13374233128834356</v>
          </cell>
        </row>
        <row r="294">
          <cell r="A294" t="str">
            <v>Tuscan Magmatic Province</v>
          </cell>
          <cell r="B294">
            <v>1</v>
          </cell>
          <cell r="C294" t="str">
            <v>A28</v>
          </cell>
          <cell r="D294" t="str">
            <v>Amiata</v>
          </cell>
          <cell r="E294" t="str">
            <v>col e domi</v>
          </cell>
          <cell r="F294">
            <v>64.400000000000006</v>
          </cell>
          <cell r="G294">
            <v>0.54</v>
          </cell>
          <cell r="H294">
            <v>16.600000000000001</v>
          </cell>
          <cell r="J294">
            <v>3.9236</v>
          </cell>
          <cell r="K294">
            <v>0.06</v>
          </cell>
          <cell r="L294">
            <v>2.19</v>
          </cell>
          <cell r="M294">
            <v>3.31</v>
          </cell>
          <cell r="N294">
            <v>1.95</v>
          </cell>
          <cell r="O294">
            <v>6.1</v>
          </cell>
          <cell r="P294">
            <v>0.19</v>
          </cell>
          <cell r="R294">
            <v>1.06</v>
          </cell>
          <cell r="U294">
            <v>100.32360000000001</v>
          </cell>
          <cell r="AJ294">
            <v>0.55651740610517852</v>
          </cell>
          <cell r="AK294">
            <v>8.0499999999999989</v>
          </cell>
          <cell r="AL294">
            <v>3.1282051282051282</v>
          </cell>
          <cell r="AM294">
            <v>0.19939759036144578</v>
          </cell>
        </row>
        <row r="295">
          <cell r="A295" t="str">
            <v>Tuscan Magmatic Province</v>
          </cell>
          <cell r="B295">
            <v>1</v>
          </cell>
          <cell r="C295" t="str">
            <v>A28</v>
          </cell>
          <cell r="D295" t="str">
            <v>Amiata</v>
          </cell>
          <cell r="E295" t="str">
            <v>col e domi</v>
          </cell>
          <cell r="F295">
            <v>64.900000000000006</v>
          </cell>
          <cell r="G295">
            <v>0.56000000000000005</v>
          </cell>
          <cell r="H295">
            <v>16.2</v>
          </cell>
          <cell r="J295">
            <v>4.0132000000000003</v>
          </cell>
          <cell r="K295">
            <v>0.06</v>
          </cell>
          <cell r="L295">
            <v>1.67</v>
          </cell>
          <cell r="M295">
            <v>3.35</v>
          </cell>
          <cell r="N295">
            <v>2.1</v>
          </cell>
          <cell r="O295">
            <v>5.89</v>
          </cell>
          <cell r="P295">
            <v>0.16</v>
          </cell>
          <cell r="R295">
            <v>1.41</v>
          </cell>
          <cell r="U295">
            <v>100.31319999999999</v>
          </cell>
          <cell r="AJ295">
            <v>0.48335181852882614</v>
          </cell>
          <cell r="AK295">
            <v>7.99</v>
          </cell>
          <cell r="AL295">
            <v>2.8047619047619046</v>
          </cell>
          <cell r="AM295">
            <v>0.20679012345679013</v>
          </cell>
        </row>
        <row r="296">
          <cell r="A296" t="str">
            <v>Tuscan Magmatic Province</v>
          </cell>
          <cell r="B296">
            <v>1</v>
          </cell>
          <cell r="C296" t="str">
            <v>A28</v>
          </cell>
          <cell r="D296" t="str">
            <v>Amiata</v>
          </cell>
          <cell r="E296" t="str">
            <v>col e domi</v>
          </cell>
          <cell r="F296">
            <v>65</v>
          </cell>
          <cell r="G296">
            <v>0.53</v>
          </cell>
          <cell r="H296">
            <v>16.5</v>
          </cell>
          <cell r="J296">
            <v>3.9049999999999998</v>
          </cell>
          <cell r="K296">
            <v>0.06</v>
          </cell>
          <cell r="L296">
            <v>2.2400000000000002</v>
          </cell>
          <cell r="M296">
            <v>2.48</v>
          </cell>
          <cell r="N296">
            <v>1.99</v>
          </cell>
          <cell r="O296">
            <v>5.69</v>
          </cell>
          <cell r="P296">
            <v>0.17</v>
          </cell>
          <cell r="R296">
            <v>1.7</v>
          </cell>
          <cell r="U296">
            <v>100.265</v>
          </cell>
          <cell r="AJ296">
            <v>0.56325083697787293</v>
          </cell>
          <cell r="AK296">
            <v>7.6800000000000006</v>
          </cell>
          <cell r="AL296">
            <v>2.8592964824120606</v>
          </cell>
          <cell r="AM296">
            <v>0.1503030303030303</v>
          </cell>
        </row>
        <row r="297">
          <cell r="A297" t="str">
            <v>Tuscan Magmatic Province</v>
          </cell>
          <cell r="B297">
            <v>1</v>
          </cell>
          <cell r="C297" t="str">
            <v>A28</v>
          </cell>
          <cell r="D297" t="str">
            <v>Amiata</v>
          </cell>
          <cell r="E297" t="str">
            <v>col e domi</v>
          </cell>
          <cell r="F297">
            <v>65.400000000000006</v>
          </cell>
          <cell r="G297">
            <v>0.53</v>
          </cell>
          <cell r="H297">
            <v>16.399999999999999</v>
          </cell>
          <cell r="J297">
            <v>3.5657999999999999</v>
          </cell>
          <cell r="K297">
            <v>0.06</v>
          </cell>
          <cell r="L297">
            <v>1.59</v>
          </cell>
          <cell r="M297">
            <v>2.91</v>
          </cell>
          <cell r="N297">
            <v>2.21</v>
          </cell>
          <cell r="O297">
            <v>5.99</v>
          </cell>
          <cell r="P297">
            <v>0.16</v>
          </cell>
          <cell r="R297">
            <v>1.49</v>
          </cell>
          <cell r="U297">
            <v>100.30579999999999</v>
          </cell>
          <cell r="AJ297">
            <v>0.5006233831005199</v>
          </cell>
          <cell r="AK297">
            <v>8.1999999999999993</v>
          </cell>
          <cell r="AL297">
            <v>2.7104072398190047</v>
          </cell>
          <cell r="AM297">
            <v>0.17743902439024392</v>
          </cell>
        </row>
        <row r="298">
          <cell r="A298" t="str">
            <v>Tuscan Magmatic Province</v>
          </cell>
          <cell r="B298">
            <v>1</v>
          </cell>
          <cell r="C298" t="str">
            <v>A28</v>
          </cell>
          <cell r="D298" t="str">
            <v>Amiata</v>
          </cell>
          <cell r="E298" t="str">
            <v>col e domi</v>
          </cell>
          <cell r="F298">
            <v>58.4</v>
          </cell>
          <cell r="G298">
            <v>0.67</v>
          </cell>
          <cell r="H298">
            <v>18.600000000000001</v>
          </cell>
          <cell r="J298">
            <v>4.9239999999999995</v>
          </cell>
          <cell r="K298">
            <v>0.08</v>
          </cell>
          <cell r="L298">
            <v>3.05</v>
          </cell>
          <cell r="M298">
            <v>4.21</v>
          </cell>
          <cell r="N298">
            <v>1.8</v>
          </cell>
          <cell r="O298">
            <v>5.46</v>
          </cell>
          <cell r="P298">
            <v>0.22</v>
          </cell>
          <cell r="R298">
            <v>2.91</v>
          </cell>
          <cell r="U298">
            <v>100.32399999999997</v>
          </cell>
          <cell r="AJ298">
            <v>0.58204362292252143</v>
          </cell>
          <cell r="AK298">
            <v>7.26</v>
          </cell>
          <cell r="AL298">
            <v>3.0333333333333332</v>
          </cell>
          <cell r="AM298">
            <v>0.22634408602150535</v>
          </cell>
        </row>
        <row r="299">
          <cell r="A299" t="str">
            <v>Tuscan Magmatic Province</v>
          </cell>
          <cell r="B299">
            <v>1</v>
          </cell>
          <cell r="C299" t="str">
            <v>A28</v>
          </cell>
          <cell r="D299" t="str">
            <v>Amiata</v>
          </cell>
          <cell r="E299" t="str">
            <v>col e domi</v>
          </cell>
          <cell r="F299">
            <v>61.8</v>
          </cell>
          <cell r="G299">
            <v>0.59</v>
          </cell>
          <cell r="H299">
            <v>16.5</v>
          </cell>
          <cell r="J299">
            <v>4.6639999999999997</v>
          </cell>
          <cell r="K299">
            <v>7.0000000000000007E-2</v>
          </cell>
          <cell r="L299">
            <v>2.89</v>
          </cell>
          <cell r="M299">
            <v>4.33</v>
          </cell>
          <cell r="N299">
            <v>1.93</v>
          </cell>
          <cell r="O299">
            <v>5.85</v>
          </cell>
          <cell r="P299">
            <v>0.17</v>
          </cell>
          <cell r="R299">
            <v>1.56</v>
          </cell>
          <cell r="U299">
            <v>100.354</v>
          </cell>
          <cell r="AJ299">
            <v>0.58213184679761465</v>
          </cell>
          <cell r="AK299">
            <v>7.7799999999999994</v>
          </cell>
          <cell r="AL299">
            <v>3.0310880829015545</v>
          </cell>
          <cell r="AM299">
            <v>0.26242424242424245</v>
          </cell>
        </row>
        <row r="300">
          <cell r="A300" t="str">
            <v>Tuscan Magmatic Province</v>
          </cell>
          <cell r="B300">
            <v>1</v>
          </cell>
          <cell r="C300" t="str">
            <v>A28</v>
          </cell>
          <cell r="D300" t="str">
            <v>Amiata</v>
          </cell>
          <cell r="E300" t="str">
            <v>col e domi</v>
          </cell>
          <cell r="F300">
            <v>61.9</v>
          </cell>
          <cell r="G300">
            <v>0.61</v>
          </cell>
          <cell r="H300">
            <v>16.7</v>
          </cell>
          <cell r="J300">
            <v>4.6478000000000002</v>
          </cell>
          <cell r="K300">
            <v>7.0000000000000007E-2</v>
          </cell>
          <cell r="L300">
            <v>2.82</v>
          </cell>
          <cell r="M300">
            <v>4.25</v>
          </cell>
          <cell r="N300">
            <v>1.95</v>
          </cell>
          <cell r="O300">
            <v>5.67</v>
          </cell>
          <cell r="P300">
            <v>0.2</v>
          </cell>
          <cell r="R300">
            <v>1.45</v>
          </cell>
          <cell r="U300">
            <v>100.26779999999999</v>
          </cell>
          <cell r="AJ300">
            <v>0.57700506646769312</v>
          </cell>
          <cell r="AK300">
            <v>7.62</v>
          </cell>
          <cell r="AL300">
            <v>2.9076923076923076</v>
          </cell>
          <cell r="AM300">
            <v>0.25449101796407186</v>
          </cell>
        </row>
        <row r="301">
          <cell r="A301" t="str">
            <v>Tuscan Magmatic Province</v>
          </cell>
          <cell r="B301">
            <v>1</v>
          </cell>
          <cell r="C301" t="str">
            <v>A28</v>
          </cell>
          <cell r="D301" t="str">
            <v>Amiata</v>
          </cell>
          <cell r="E301" t="str">
            <v>col e domi</v>
          </cell>
          <cell r="F301">
            <v>62.8</v>
          </cell>
          <cell r="G301">
            <v>0.6</v>
          </cell>
          <cell r="H301">
            <v>16.899999999999999</v>
          </cell>
          <cell r="J301">
            <v>4.3768000000000002</v>
          </cell>
          <cell r="K301">
            <v>7.0000000000000007E-2</v>
          </cell>
          <cell r="L301">
            <v>2.08</v>
          </cell>
          <cell r="M301">
            <v>3.68</v>
          </cell>
          <cell r="N301">
            <v>1.96</v>
          </cell>
          <cell r="O301">
            <v>5.94</v>
          </cell>
          <cell r="P301">
            <v>0.18</v>
          </cell>
          <cell r="R301">
            <v>1.78</v>
          </cell>
          <cell r="U301">
            <v>100.3668</v>
          </cell>
          <cell r="AJ301">
            <v>0.51654345409186786</v>
          </cell>
          <cell r="AK301">
            <v>7.9</v>
          </cell>
          <cell r="AL301">
            <v>3.0306122448979593</v>
          </cell>
          <cell r="AM301">
            <v>0.21775147928994085</v>
          </cell>
        </row>
        <row r="302">
          <cell r="A302" t="str">
            <v>Tuscan Magmatic Province</v>
          </cell>
          <cell r="B302">
            <v>1</v>
          </cell>
          <cell r="C302" t="str">
            <v>A28</v>
          </cell>
          <cell r="D302" t="str">
            <v>Amiata</v>
          </cell>
          <cell r="E302" t="str">
            <v>col e domi</v>
          </cell>
          <cell r="F302">
            <v>62.8</v>
          </cell>
          <cell r="G302">
            <v>0.61</v>
          </cell>
          <cell r="H302">
            <v>17.100000000000001</v>
          </cell>
          <cell r="J302">
            <v>4.7042000000000002</v>
          </cell>
          <cell r="K302">
            <v>0.08</v>
          </cell>
          <cell r="L302">
            <v>2.37</v>
          </cell>
          <cell r="M302">
            <v>2.68</v>
          </cell>
          <cell r="N302">
            <v>1.74</v>
          </cell>
          <cell r="O302">
            <v>6.08</v>
          </cell>
          <cell r="P302">
            <v>0.2</v>
          </cell>
          <cell r="R302">
            <v>1.92</v>
          </cell>
          <cell r="U302">
            <v>100.2842</v>
          </cell>
          <cell r="AJ302">
            <v>0.53110532361907281</v>
          </cell>
          <cell r="AK302">
            <v>7.82</v>
          </cell>
          <cell r="AL302">
            <v>3.4942528735632186</v>
          </cell>
          <cell r="AM302">
            <v>0.15672514619883041</v>
          </cell>
        </row>
        <row r="303">
          <cell r="A303" t="str">
            <v>Tuscan Magmatic Province</v>
          </cell>
          <cell r="B303">
            <v>1</v>
          </cell>
          <cell r="C303" t="str">
            <v>A28</v>
          </cell>
          <cell r="D303" t="str">
            <v>Amiata</v>
          </cell>
          <cell r="E303" t="str">
            <v>latiti</v>
          </cell>
          <cell r="F303">
            <v>59</v>
          </cell>
          <cell r="G303">
            <v>0.68</v>
          </cell>
          <cell r="H303">
            <v>17.2</v>
          </cell>
          <cell r="J303">
            <v>5.6902000000000008</v>
          </cell>
          <cell r="K303">
            <v>0.09</v>
          </cell>
          <cell r="L303">
            <v>3.22</v>
          </cell>
          <cell r="M303">
            <v>5.19</v>
          </cell>
          <cell r="N303">
            <v>1.87</v>
          </cell>
          <cell r="O303">
            <v>5.53</v>
          </cell>
          <cell r="P303">
            <v>0.22</v>
          </cell>
          <cell r="R303">
            <v>1.8</v>
          </cell>
          <cell r="U303">
            <v>100.4902</v>
          </cell>
          <cell r="AJ303">
            <v>0.55990682318438878</v>
          </cell>
          <cell r="AK303">
            <v>7.4</v>
          </cell>
          <cell r="AL303">
            <v>2.9572192513368982</v>
          </cell>
          <cell r="AM303">
            <v>0.30174418604651165</v>
          </cell>
        </row>
        <row r="304">
          <cell r="A304" t="str">
            <v>Tuscan Magmatic Province</v>
          </cell>
          <cell r="B304">
            <v>1</v>
          </cell>
          <cell r="C304" t="str">
            <v>A28</v>
          </cell>
          <cell r="D304" t="str">
            <v>Amiata</v>
          </cell>
          <cell r="E304" t="str">
            <v>latiti</v>
          </cell>
          <cell r="F304">
            <v>59.3</v>
          </cell>
          <cell r="G304">
            <v>0.72</v>
          </cell>
          <cell r="H304">
            <v>16.899999999999999</v>
          </cell>
          <cell r="J304">
            <v>5.7416</v>
          </cell>
          <cell r="K304">
            <v>0.09</v>
          </cell>
          <cell r="L304">
            <v>3.21</v>
          </cell>
          <cell r="M304">
            <v>5.45</v>
          </cell>
          <cell r="N304">
            <v>1.85</v>
          </cell>
          <cell r="O304">
            <v>5.49</v>
          </cell>
          <cell r="P304">
            <v>0.23</v>
          </cell>
          <cell r="R304">
            <v>1.37</v>
          </cell>
          <cell r="U304">
            <v>100.35159999999999</v>
          </cell>
          <cell r="AJ304">
            <v>0.55692239547092415</v>
          </cell>
          <cell r="AK304">
            <v>7.34</v>
          </cell>
          <cell r="AL304">
            <v>2.9675675675675675</v>
          </cell>
          <cell r="AM304">
            <v>0.32248520710059175</v>
          </cell>
        </row>
        <row r="305">
          <cell r="A305" t="str">
            <v>Tuscan Magmatic Province</v>
          </cell>
          <cell r="B305">
            <v>1</v>
          </cell>
          <cell r="C305" t="str">
            <v>A28</v>
          </cell>
          <cell r="D305" t="str">
            <v>Amiata</v>
          </cell>
          <cell r="E305" t="str">
            <v>latiti</v>
          </cell>
          <cell r="F305">
            <v>59.9</v>
          </cell>
          <cell r="G305">
            <v>0.64</v>
          </cell>
          <cell r="H305">
            <v>15.7</v>
          </cell>
          <cell r="J305">
            <v>5.27</v>
          </cell>
          <cell r="K305">
            <v>0.09</v>
          </cell>
          <cell r="L305">
            <v>3.27</v>
          </cell>
          <cell r="M305">
            <v>5.69</v>
          </cell>
          <cell r="N305">
            <v>1.91</v>
          </cell>
          <cell r="O305">
            <v>5.44</v>
          </cell>
          <cell r="P305">
            <v>0.25</v>
          </cell>
          <cell r="R305">
            <v>1.55</v>
          </cell>
          <cell r="U305">
            <v>99.70999999999998</v>
          </cell>
          <cell r="AJ305">
            <v>0.58246666536887937</v>
          </cell>
          <cell r="AK305">
            <v>7.3500000000000005</v>
          </cell>
          <cell r="AL305">
            <v>2.848167539267016</v>
          </cell>
          <cell r="AM305">
            <v>0.36242038216560513</v>
          </cell>
          <cell r="AS305">
            <v>295</v>
          </cell>
          <cell r="AT305">
            <v>671</v>
          </cell>
          <cell r="BC305">
            <v>75.900000000000006</v>
          </cell>
          <cell r="BD305">
            <v>14.5</v>
          </cell>
          <cell r="DJ305">
            <v>8.8405797101449277</v>
          </cell>
        </row>
        <row r="306">
          <cell r="A306" t="str">
            <v>Tuscan Magmatic Province</v>
          </cell>
          <cell r="B306">
            <v>1</v>
          </cell>
          <cell r="C306" t="str">
            <v>A28</v>
          </cell>
          <cell r="D306" t="str">
            <v>Amiata</v>
          </cell>
          <cell r="E306" t="str">
            <v>latiti</v>
          </cell>
          <cell r="F306">
            <v>60.5</v>
          </cell>
          <cell r="G306">
            <v>0.66</v>
          </cell>
          <cell r="H306">
            <v>16.5</v>
          </cell>
          <cell r="J306">
            <v>5.258</v>
          </cell>
          <cell r="K306">
            <v>0.08</v>
          </cell>
          <cell r="L306">
            <v>3.08</v>
          </cell>
          <cell r="M306">
            <v>5.17</v>
          </cell>
          <cell r="N306">
            <v>1.93</v>
          </cell>
          <cell r="O306">
            <v>5.76</v>
          </cell>
          <cell r="P306">
            <v>0.21</v>
          </cell>
          <cell r="R306">
            <v>1.0900000000000001</v>
          </cell>
          <cell r="U306">
            <v>100.238</v>
          </cell>
          <cell r="AJ306">
            <v>0.56840016140170413</v>
          </cell>
          <cell r="AK306">
            <v>7.6899999999999995</v>
          </cell>
          <cell r="AL306">
            <v>2.9844559585492227</v>
          </cell>
          <cell r="AM306">
            <v>0.31333333333333335</v>
          </cell>
        </row>
        <row r="307">
          <cell r="A307" t="str">
            <v>Tuscan Magmatic Province</v>
          </cell>
          <cell r="B307">
            <v>1</v>
          </cell>
          <cell r="C307" t="str">
            <v>A28</v>
          </cell>
          <cell r="D307" t="str">
            <v>Amiata</v>
          </cell>
          <cell r="E307" t="str">
            <v>latiti</v>
          </cell>
          <cell r="F307">
            <v>58.8</v>
          </cell>
          <cell r="G307">
            <v>0.65</v>
          </cell>
          <cell r="H307">
            <v>16.5</v>
          </cell>
          <cell r="J307">
            <v>5.4278000000000004</v>
          </cell>
          <cell r="K307">
            <v>0.08</v>
          </cell>
          <cell r="L307">
            <v>4.43</v>
          </cell>
          <cell r="M307">
            <v>5.91</v>
          </cell>
          <cell r="N307">
            <v>1.82</v>
          </cell>
          <cell r="O307">
            <v>5.89</v>
          </cell>
          <cell r="P307">
            <v>0.21</v>
          </cell>
          <cell r="R307">
            <v>0.74</v>
          </cell>
          <cell r="U307">
            <v>100.45779999999998</v>
          </cell>
          <cell r="AJ307">
            <v>0.64725927212774825</v>
          </cell>
          <cell r="AK307">
            <v>7.71</v>
          </cell>
          <cell r="AL307">
            <v>3.2362637362637359</v>
          </cell>
          <cell r="AM307">
            <v>0.35818181818181821</v>
          </cell>
        </row>
        <row r="308">
          <cell r="A308" t="str">
            <v>Tuscan Magmatic Province</v>
          </cell>
          <cell r="B308">
            <v>1</v>
          </cell>
          <cell r="C308" t="str">
            <v>A28</v>
          </cell>
          <cell r="D308" t="str">
            <v>Amiata</v>
          </cell>
          <cell r="E308" t="str">
            <v>latiti</v>
          </cell>
          <cell r="F308">
            <v>59.3</v>
          </cell>
          <cell r="G308">
            <v>0.66</v>
          </cell>
          <cell r="H308">
            <v>15.8</v>
          </cell>
          <cell r="J308">
            <v>5.4408000000000003</v>
          </cell>
          <cell r="K308">
            <v>0.09</v>
          </cell>
          <cell r="L308">
            <v>3.92</v>
          </cell>
          <cell r="M308">
            <v>6.47</v>
          </cell>
          <cell r="N308">
            <v>1.72</v>
          </cell>
          <cell r="O308">
            <v>5.68</v>
          </cell>
          <cell r="P308">
            <v>0.21</v>
          </cell>
          <cell r="R308">
            <v>1.0900000000000001</v>
          </cell>
          <cell r="U308">
            <v>100.38079999999998</v>
          </cell>
          <cell r="AJ308">
            <v>0.61829402390559551</v>
          </cell>
          <cell r="AK308">
            <v>7.3999999999999995</v>
          </cell>
          <cell r="AL308">
            <v>3.3023255813953489</v>
          </cell>
          <cell r="AM308">
            <v>0.40949367088607591</v>
          </cell>
        </row>
        <row r="309">
          <cell r="A309" t="str">
            <v>Tuscan Magmatic Province</v>
          </cell>
          <cell r="B309">
            <v>1</v>
          </cell>
          <cell r="C309" t="str">
            <v>A25</v>
          </cell>
          <cell r="D309" t="str">
            <v>Amiata</v>
          </cell>
          <cell r="E309" t="str">
            <v>latite</v>
          </cell>
          <cell r="F309">
            <v>59.9</v>
          </cell>
          <cell r="G309">
            <v>0.7</v>
          </cell>
          <cell r="H309">
            <v>16.59</v>
          </cell>
          <cell r="J309">
            <v>5.3633000000000006</v>
          </cell>
          <cell r="K309">
            <v>0.09</v>
          </cell>
          <cell r="L309">
            <v>3.13</v>
          </cell>
          <cell r="M309">
            <v>5.39</v>
          </cell>
          <cell r="N309">
            <v>1.72</v>
          </cell>
          <cell r="O309">
            <v>5.35</v>
          </cell>
          <cell r="P309">
            <v>0.24</v>
          </cell>
          <cell r="R309">
            <v>1.45</v>
          </cell>
          <cell r="U309">
            <v>99.923299999999983</v>
          </cell>
          <cell r="AJ309">
            <v>0.56748602790681801</v>
          </cell>
          <cell r="AK309">
            <v>7.0699999999999994</v>
          </cell>
          <cell r="AL309">
            <v>3.1104651162790695</v>
          </cell>
          <cell r="AM309">
            <v>0.32489451476793246</v>
          </cell>
          <cell r="AS309">
            <v>362</v>
          </cell>
          <cell r="AT309">
            <v>585</v>
          </cell>
          <cell r="AU309">
            <v>17</v>
          </cell>
          <cell r="AV309">
            <v>225</v>
          </cell>
          <cell r="AW309">
            <v>15</v>
          </cell>
          <cell r="AY309">
            <v>730</v>
          </cell>
          <cell r="AZ309">
            <v>67</v>
          </cell>
          <cell r="BA309">
            <v>136</v>
          </cell>
          <cell r="CD309">
            <v>48.666666666666664</v>
          </cell>
          <cell r="CG309">
            <v>4.4666666666666668</v>
          </cell>
          <cell r="CP309">
            <v>8</v>
          </cell>
        </row>
        <row r="310">
          <cell r="A310" t="str">
            <v>Tuscan Magmatic Province</v>
          </cell>
          <cell r="B310">
            <v>1</v>
          </cell>
          <cell r="C310" t="str">
            <v>A25</v>
          </cell>
          <cell r="D310" t="str">
            <v>Amiata</v>
          </cell>
          <cell r="E310" t="str">
            <v>latite</v>
          </cell>
          <cell r="F310">
            <v>60.81</v>
          </cell>
          <cell r="G310">
            <v>0.64</v>
          </cell>
          <cell r="H310">
            <v>16.079999999999998</v>
          </cell>
          <cell r="J310">
            <v>5.0959000000000003</v>
          </cell>
          <cell r="K310">
            <v>0.09</v>
          </cell>
          <cell r="L310">
            <v>3.3</v>
          </cell>
          <cell r="M310">
            <v>5.25</v>
          </cell>
          <cell r="N310">
            <v>2.0099999999999998</v>
          </cell>
          <cell r="O310">
            <v>5.62</v>
          </cell>
          <cell r="P310">
            <v>0.24</v>
          </cell>
          <cell r="R310">
            <v>0.96</v>
          </cell>
          <cell r="U310">
            <v>100.0959</v>
          </cell>
          <cell r="AJ310">
            <v>0.59281967659829993</v>
          </cell>
          <cell r="AK310">
            <v>7.63</v>
          </cell>
          <cell r="AL310">
            <v>2.7960199004975128</v>
          </cell>
          <cell r="AM310">
            <v>0.32649253731343286</v>
          </cell>
          <cell r="AS310">
            <v>378</v>
          </cell>
          <cell r="AT310">
            <v>725</v>
          </cell>
          <cell r="AU310">
            <v>15</v>
          </cell>
          <cell r="AV310">
            <v>195</v>
          </cell>
          <cell r="AW310">
            <v>15</v>
          </cell>
          <cell r="AY310">
            <v>730</v>
          </cell>
          <cell r="AZ310">
            <v>64</v>
          </cell>
          <cell r="BA310">
            <v>132</v>
          </cell>
          <cell r="CD310">
            <v>48.666666666666664</v>
          </cell>
          <cell r="CG310">
            <v>4.2666666666666666</v>
          </cell>
          <cell r="CP310">
            <v>8.8000000000000007</v>
          </cell>
        </row>
        <row r="311">
          <cell r="A311" t="str">
            <v>Tuscan Magmatic Province</v>
          </cell>
          <cell r="B311">
            <v>1</v>
          </cell>
          <cell r="C311" t="str">
            <v>A25</v>
          </cell>
          <cell r="D311" t="str">
            <v>Amiata</v>
          </cell>
          <cell r="E311" t="str">
            <v>latite</v>
          </cell>
          <cell r="F311">
            <v>61.64</v>
          </cell>
          <cell r="G311">
            <v>0.62</v>
          </cell>
          <cell r="H311">
            <v>16.22</v>
          </cell>
          <cell r="J311">
            <v>4.8552</v>
          </cell>
          <cell r="K311">
            <v>0.08</v>
          </cell>
          <cell r="L311">
            <v>3.35</v>
          </cell>
          <cell r="M311">
            <v>4.53</v>
          </cell>
          <cell r="N311">
            <v>1.92</v>
          </cell>
          <cell r="O311">
            <v>5.66</v>
          </cell>
          <cell r="P311">
            <v>0.23</v>
          </cell>
          <cell r="R311">
            <v>0.85</v>
          </cell>
          <cell r="U311">
            <v>99.955199999999977</v>
          </cell>
          <cell r="AJ311">
            <v>0.6080345482171593</v>
          </cell>
          <cell r="AK311">
            <v>7.58</v>
          </cell>
          <cell r="AL311">
            <v>2.947916666666667</v>
          </cell>
          <cell r="AM311">
            <v>0.27928483353884098</v>
          </cell>
          <cell r="AS311">
            <v>394</v>
          </cell>
          <cell r="AT311">
            <v>630</v>
          </cell>
          <cell r="AU311">
            <v>20</v>
          </cell>
          <cell r="AV311">
            <v>230</v>
          </cell>
          <cell r="AW311">
            <v>18</v>
          </cell>
          <cell r="AY311">
            <v>705</v>
          </cell>
          <cell r="AZ311">
            <v>70</v>
          </cell>
          <cell r="BA311">
            <v>139</v>
          </cell>
          <cell r="CD311">
            <v>39.166666666666664</v>
          </cell>
          <cell r="CG311">
            <v>3.8888888888888888</v>
          </cell>
          <cell r="CP311">
            <v>6.95</v>
          </cell>
        </row>
        <row r="312">
          <cell r="A312" t="str">
            <v>Tuscan Magmatic Province</v>
          </cell>
          <cell r="B312">
            <v>1</v>
          </cell>
          <cell r="C312" t="str">
            <v>A25</v>
          </cell>
          <cell r="D312" t="str">
            <v>Amiata</v>
          </cell>
          <cell r="E312" t="str">
            <v>riodaciti</v>
          </cell>
          <cell r="F312">
            <v>64.040000000000006</v>
          </cell>
          <cell r="G312">
            <v>0.63</v>
          </cell>
          <cell r="H312">
            <v>16.38</v>
          </cell>
          <cell r="J312">
            <v>4.3298000000000005</v>
          </cell>
          <cell r="K312">
            <v>0.06</v>
          </cell>
          <cell r="L312">
            <v>1.6</v>
          </cell>
          <cell r="M312">
            <v>3.59</v>
          </cell>
          <cell r="N312">
            <v>1.9</v>
          </cell>
          <cell r="O312">
            <v>5.82</v>
          </cell>
          <cell r="P312">
            <v>0.23</v>
          </cell>
          <cell r="R312">
            <v>1.19</v>
          </cell>
          <cell r="U312">
            <v>99.769800000000018</v>
          </cell>
          <cell r="AJ312">
            <v>0.45378980393296525</v>
          </cell>
          <cell r="AK312">
            <v>7.7200000000000006</v>
          </cell>
          <cell r="AL312">
            <v>3.0631578947368423</v>
          </cell>
          <cell r="AM312">
            <v>0.21916971916971917</v>
          </cell>
          <cell r="AS312">
            <v>421</v>
          </cell>
          <cell r="AT312">
            <v>470</v>
          </cell>
          <cell r="AU312">
            <v>14</v>
          </cell>
          <cell r="AV312">
            <v>200</v>
          </cell>
          <cell r="AW312">
            <v>15</v>
          </cell>
          <cell r="AY312">
            <v>620</v>
          </cell>
          <cell r="AZ312">
            <v>66</v>
          </cell>
          <cell r="BA312">
            <v>134</v>
          </cell>
          <cell r="CD312">
            <v>41.333333333333336</v>
          </cell>
          <cell r="CG312">
            <v>4.4000000000000004</v>
          </cell>
          <cell r="CP312">
            <v>9.5714285714285712</v>
          </cell>
        </row>
        <row r="313">
          <cell r="A313" t="str">
            <v>Tuscan Magmatic Province</v>
          </cell>
          <cell r="B313">
            <v>1</v>
          </cell>
          <cell r="C313" t="str">
            <v>A25</v>
          </cell>
          <cell r="D313" t="str">
            <v>Amiata</v>
          </cell>
          <cell r="E313" t="str">
            <v>riodaciti</v>
          </cell>
          <cell r="F313">
            <v>64.05</v>
          </cell>
          <cell r="G313">
            <v>0.59</v>
          </cell>
          <cell r="H313">
            <v>16.760000000000002</v>
          </cell>
          <cell r="J313">
            <v>4.5229000000000008</v>
          </cell>
          <cell r="K313">
            <v>0.08</v>
          </cell>
          <cell r="L313">
            <v>1.86</v>
          </cell>
          <cell r="M313">
            <v>3.43</v>
          </cell>
          <cell r="N313">
            <v>1.99</v>
          </cell>
          <cell r="O313">
            <v>5.01</v>
          </cell>
          <cell r="P313">
            <v>0.22</v>
          </cell>
          <cell r="R313">
            <v>1.31</v>
          </cell>
          <cell r="U313">
            <v>99.822900000000018</v>
          </cell>
          <cell r="AJ313">
            <v>0.48040280851940864</v>
          </cell>
          <cell r="AK313">
            <v>7</v>
          </cell>
          <cell r="AL313">
            <v>2.5175879396984921</v>
          </cell>
          <cell r="AM313">
            <v>0.20465393794749404</v>
          </cell>
          <cell r="AS313">
            <v>372</v>
          </cell>
          <cell r="AT313">
            <v>360</v>
          </cell>
          <cell r="AU313">
            <v>19</v>
          </cell>
          <cell r="AV313">
            <v>195</v>
          </cell>
          <cell r="AW313">
            <v>21</v>
          </cell>
          <cell r="AY313">
            <v>530</v>
          </cell>
          <cell r="AZ313">
            <v>72</v>
          </cell>
          <cell r="BA313">
            <v>152</v>
          </cell>
          <cell r="CD313">
            <v>25.238095238095237</v>
          </cell>
          <cell r="CG313">
            <v>3.4285714285714284</v>
          </cell>
          <cell r="CP313">
            <v>8</v>
          </cell>
        </row>
        <row r="314">
          <cell r="A314" t="str">
            <v>Tuscan Magmatic Province</v>
          </cell>
          <cell r="B314">
            <v>1</v>
          </cell>
          <cell r="C314" t="str">
            <v>A25</v>
          </cell>
          <cell r="D314" t="str">
            <v>Amiata</v>
          </cell>
          <cell r="E314" t="str">
            <v>riodaciti</v>
          </cell>
          <cell r="F314">
            <v>64.84</v>
          </cell>
          <cell r="G314">
            <v>0.61</v>
          </cell>
          <cell r="H314">
            <v>16.149999999999999</v>
          </cell>
          <cell r="J314">
            <v>4.2054999999999998</v>
          </cell>
          <cell r="K314">
            <v>7.0000000000000007E-2</v>
          </cell>
          <cell r="L314">
            <v>1.7</v>
          </cell>
          <cell r="M314">
            <v>3.46</v>
          </cell>
          <cell r="N314">
            <v>2.21</v>
          </cell>
          <cell r="O314">
            <v>5.14</v>
          </cell>
          <cell r="P314">
            <v>0.2</v>
          </cell>
          <cell r="R314">
            <v>1.25</v>
          </cell>
          <cell r="U314">
            <v>99.835499999999982</v>
          </cell>
          <cell r="AJ314">
            <v>0.4761139478111801</v>
          </cell>
          <cell r="AK314">
            <v>7.35</v>
          </cell>
          <cell r="AL314">
            <v>2.3257918552036196</v>
          </cell>
          <cell r="AM314">
            <v>0.21424148606811147</v>
          </cell>
          <cell r="AS314">
            <v>410</v>
          </cell>
          <cell r="AT314">
            <v>410</v>
          </cell>
          <cell r="AU314">
            <v>6</v>
          </cell>
          <cell r="AV314">
            <v>200</v>
          </cell>
          <cell r="AW314">
            <v>17</v>
          </cell>
          <cell r="AY314">
            <v>460</v>
          </cell>
          <cell r="AZ314">
            <v>78</v>
          </cell>
          <cell r="BA314">
            <v>145</v>
          </cell>
          <cell r="CD314">
            <v>27.058823529411764</v>
          </cell>
          <cell r="CG314">
            <v>4.5882352941176467</v>
          </cell>
          <cell r="CP314">
            <v>24.166666666666668</v>
          </cell>
        </row>
        <row r="315">
          <cell r="A315" t="str">
            <v>Tuscan Magmatic Province</v>
          </cell>
          <cell r="B315">
            <v>1</v>
          </cell>
          <cell r="C315" t="str">
            <v>A25</v>
          </cell>
          <cell r="D315" t="str">
            <v>Amiata</v>
          </cell>
          <cell r="E315" t="str">
            <v>riodaciti</v>
          </cell>
          <cell r="F315">
            <v>65.45</v>
          </cell>
          <cell r="G315">
            <v>0.56000000000000005</v>
          </cell>
          <cell r="H315">
            <v>15.37</v>
          </cell>
          <cell r="J315">
            <v>4.5195000000000007</v>
          </cell>
          <cell r="K315">
            <v>0.08</v>
          </cell>
          <cell r="L315">
            <v>1.82</v>
          </cell>
          <cell r="M315">
            <v>3.5</v>
          </cell>
          <cell r="N315">
            <v>2.44</v>
          </cell>
          <cell r="O315">
            <v>4.66</v>
          </cell>
          <cell r="P315">
            <v>0.1</v>
          </cell>
          <cell r="R315">
            <v>1.56</v>
          </cell>
          <cell r="U315">
            <v>100.0595</v>
          </cell>
          <cell r="AJ315">
            <v>0.47516622154272486</v>
          </cell>
          <cell r="AK315">
            <v>7.1</v>
          </cell>
          <cell r="AL315">
            <v>1.9098360655737705</v>
          </cell>
          <cell r="AM315">
            <v>0.22771633051398829</v>
          </cell>
          <cell r="AS315">
            <v>356</v>
          </cell>
          <cell r="AT315">
            <v>345</v>
          </cell>
          <cell r="AU315">
            <v>30</v>
          </cell>
          <cell r="AV315">
            <v>252</v>
          </cell>
          <cell r="AW315">
            <v>13</v>
          </cell>
          <cell r="AY315">
            <v>350</v>
          </cell>
          <cell r="AZ315">
            <v>82</v>
          </cell>
          <cell r="BA315">
            <v>155</v>
          </cell>
          <cell r="CD315">
            <v>26.923076923076923</v>
          </cell>
          <cell r="CG315">
            <v>6.3076923076923075</v>
          </cell>
          <cell r="CP315">
            <v>5.166666666666667</v>
          </cell>
        </row>
        <row r="316">
          <cell r="A316" t="str">
            <v>Tuscan Magmatic Province</v>
          </cell>
          <cell r="B316">
            <v>1</v>
          </cell>
          <cell r="C316" t="str">
            <v>A25</v>
          </cell>
          <cell r="D316" t="str">
            <v>Amiata</v>
          </cell>
          <cell r="E316" t="str">
            <v>riodaciti</v>
          </cell>
          <cell r="F316">
            <v>65.37</v>
          </cell>
          <cell r="G316">
            <v>0.62</v>
          </cell>
          <cell r="H316">
            <v>15.64</v>
          </cell>
          <cell r="J316">
            <v>3.8235999999999999</v>
          </cell>
          <cell r="K316">
            <v>0.06</v>
          </cell>
          <cell r="L316">
            <v>1.66</v>
          </cell>
          <cell r="M316">
            <v>3.58</v>
          </cell>
          <cell r="N316">
            <v>2.5099999999999998</v>
          </cell>
          <cell r="O316">
            <v>5.25</v>
          </cell>
          <cell r="P316">
            <v>0.15</v>
          </cell>
          <cell r="R316">
            <v>1.38</v>
          </cell>
          <cell r="U316">
            <v>100.04360000000001</v>
          </cell>
          <cell r="AJ316">
            <v>0.49394358753645351</v>
          </cell>
          <cell r="AK316">
            <v>7.76</v>
          </cell>
          <cell r="AL316">
            <v>2.0916334661354585</v>
          </cell>
          <cell r="AM316">
            <v>0.2289002557544757</v>
          </cell>
          <cell r="AS316">
            <v>402</v>
          </cell>
          <cell r="AT316">
            <v>377</v>
          </cell>
          <cell r="AU316">
            <v>26</v>
          </cell>
          <cell r="AV316">
            <v>220</v>
          </cell>
          <cell r="AW316">
            <v>19</v>
          </cell>
          <cell r="AY316">
            <v>430</v>
          </cell>
          <cell r="AZ316">
            <v>68</v>
          </cell>
          <cell r="BA316">
            <v>133</v>
          </cell>
          <cell r="CD316">
            <v>22.631578947368421</v>
          </cell>
          <cell r="CG316">
            <v>3.5789473684210527</v>
          </cell>
          <cell r="CP316">
            <v>5.115384615384615</v>
          </cell>
        </row>
        <row r="317">
          <cell r="A317" t="str">
            <v>Tuscan Magmatic Province</v>
          </cell>
          <cell r="B317">
            <v>1</v>
          </cell>
          <cell r="C317" t="str">
            <v>A25</v>
          </cell>
          <cell r="D317" t="str">
            <v>Amiata</v>
          </cell>
          <cell r="E317" t="str">
            <v>riodaciti</v>
          </cell>
          <cell r="F317">
            <v>65.53</v>
          </cell>
          <cell r="G317">
            <v>0.6</v>
          </cell>
          <cell r="H317">
            <v>15.6</v>
          </cell>
          <cell r="J317">
            <v>3.7347000000000006</v>
          </cell>
          <cell r="K317">
            <v>0.06</v>
          </cell>
          <cell r="L317">
            <v>1.57</v>
          </cell>
          <cell r="M317">
            <v>3.4</v>
          </cell>
          <cell r="N317">
            <v>2.56</v>
          </cell>
          <cell r="O317">
            <v>5.2</v>
          </cell>
          <cell r="P317">
            <v>0.14000000000000001</v>
          </cell>
          <cell r="R317">
            <v>1.36</v>
          </cell>
          <cell r="U317">
            <v>99.7547</v>
          </cell>
          <cell r="AJ317">
            <v>0.48589276401602755</v>
          </cell>
          <cell r="AK317">
            <v>7.76</v>
          </cell>
          <cell r="AL317">
            <v>2.03125</v>
          </cell>
          <cell r="AM317">
            <v>0.21794871794871795</v>
          </cell>
          <cell r="AS317">
            <v>394</v>
          </cell>
          <cell r="AT317">
            <v>355</v>
          </cell>
          <cell r="AU317">
            <v>31</v>
          </cell>
          <cell r="AV317">
            <v>225</v>
          </cell>
          <cell r="AW317">
            <v>12</v>
          </cell>
          <cell r="AY317">
            <v>435</v>
          </cell>
          <cell r="AZ317">
            <v>68</v>
          </cell>
          <cell r="BA317">
            <v>140</v>
          </cell>
          <cell r="CD317">
            <v>36.25</v>
          </cell>
          <cell r="CG317">
            <v>5.666666666666667</v>
          </cell>
          <cell r="CP317">
            <v>4.5161290322580649</v>
          </cell>
        </row>
        <row r="318">
          <cell r="A318" t="str">
            <v>Tuscan Magmatic Province</v>
          </cell>
          <cell r="B318">
            <v>1</v>
          </cell>
          <cell r="C318" t="str">
            <v>A25</v>
          </cell>
          <cell r="D318" t="str">
            <v>Amiata</v>
          </cell>
          <cell r="E318" t="str">
            <v>riodaciti</v>
          </cell>
          <cell r="F318">
            <v>66.37</v>
          </cell>
          <cell r="G318">
            <v>0.49</v>
          </cell>
          <cell r="H318">
            <v>15.57</v>
          </cell>
          <cell r="J318">
            <v>3.2860000000000005</v>
          </cell>
          <cell r="K318">
            <v>0.06</v>
          </cell>
          <cell r="L318">
            <v>1.24</v>
          </cell>
          <cell r="M318">
            <v>2.83</v>
          </cell>
          <cell r="N318">
            <v>2.4900000000000002</v>
          </cell>
          <cell r="O318">
            <v>5.92</v>
          </cell>
          <cell r="P318">
            <v>0.08</v>
          </cell>
          <cell r="R318">
            <v>1.38</v>
          </cell>
          <cell r="U318">
            <v>99.715999999999994</v>
          </cell>
          <cell r="AJ318">
            <v>0.45898941638168927</v>
          </cell>
          <cell r="AK318">
            <v>8.41</v>
          </cell>
          <cell r="AL318">
            <v>2.3775100401606424</v>
          </cell>
          <cell r="AM318">
            <v>0.18175979447655749</v>
          </cell>
          <cell r="AS318">
            <v>423</v>
          </cell>
          <cell r="AT318">
            <v>390</v>
          </cell>
          <cell r="AU318">
            <v>27</v>
          </cell>
          <cell r="AV318">
            <v>225</v>
          </cell>
          <cell r="AW318">
            <v>16.5</v>
          </cell>
          <cell r="AY318">
            <v>565</v>
          </cell>
          <cell r="AZ318">
            <v>69</v>
          </cell>
          <cell r="BA318">
            <v>132</v>
          </cell>
          <cell r="CD318">
            <v>34.242424242424242</v>
          </cell>
          <cell r="CG318">
            <v>4.1818181818181817</v>
          </cell>
          <cell r="CP318">
            <v>4.8888888888888893</v>
          </cell>
        </row>
        <row r="319">
          <cell r="A319" t="str">
            <v>Tuscan Magmatic Province</v>
          </cell>
          <cell r="B319">
            <v>1</v>
          </cell>
          <cell r="C319" t="str">
            <v>A25</v>
          </cell>
          <cell r="D319" t="str">
            <v>Amiata</v>
          </cell>
          <cell r="E319" t="str">
            <v>riodaciti</v>
          </cell>
          <cell r="F319">
            <v>66.7</v>
          </cell>
          <cell r="G319">
            <v>0.48</v>
          </cell>
          <cell r="H319">
            <v>16.11</v>
          </cell>
          <cell r="J319">
            <v>3.0935000000000001</v>
          </cell>
          <cell r="K319">
            <v>0.05</v>
          </cell>
          <cell r="L319">
            <v>1.1599999999999999</v>
          </cell>
          <cell r="M319">
            <v>2.4700000000000002</v>
          </cell>
          <cell r="N319">
            <v>2.2400000000000002</v>
          </cell>
          <cell r="O319">
            <v>5.79</v>
          </cell>
          <cell r="P319">
            <v>0.2</v>
          </cell>
          <cell r="R319">
            <v>1.21</v>
          </cell>
          <cell r="U319">
            <v>99.503500000000003</v>
          </cell>
          <cell r="AJ319">
            <v>0.45741959127412368</v>
          </cell>
          <cell r="AK319">
            <v>8.0300000000000011</v>
          </cell>
          <cell r="AL319">
            <v>2.5848214285714284</v>
          </cell>
          <cell r="AM319">
            <v>0.15332091868404718</v>
          </cell>
          <cell r="AS319">
            <v>367</v>
          </cell>
          <cell r="AT319">
            <v>370</v>
          </cell>
          <cell r="AU319">
            <v>32</v>
          </cell>
          <cell r="AV319">
            <v>225</v>
          </cell>
          <cell r="AW319">
            <v>15</v>
          </cell>
          <cell r="AY319">
            <v>560</v>
          </cell>
          <cell r="AZ319">
            <v>70</v>
          </cell>
          <cell r="BA319">
            <v>118</v>
          </cell>
          <cell r="CD319">
            <v>37.333333333333336</v>
          </cell>
          <cell r="CG319">
            <v>4.666666666666667</v>
          </cell>
          <cell r="CP319">
            <v>3.6875</v>
          </cell>
        </row>
        <row r="320">
          <cell r="A320" t="str">
            <v>Tuscan Magmatic Province</v>
          </cell>
          <cell r="B320">
            <v>1</v>
          </cell>
          <cell r="C320" t="str">
            <v>A16</v>
          </cell>
          <cell r="D320" t="str">
            <v>M.Amiata</v>
          </cell>
          <cell r="E320" t="str">
            <v>vulcaniti</v>
          </cell>
          <cell r="F320">
            <v>60.68</v>
          </cell>
          <cell r="G320">
            <v>0.96</v>
          </cell>
          <cell r="H320">
            <v>16.21</v>
          </cell>
          <cell r="J320">
            <v>4.2125000000000004</v>
          </cell>
          <cell r="K320">
            <v>7.0000000000000007E-2</v>
          </cell>
          <cell r="L320">
            <v>3.46</v>
          </cell>
          <cell r="M320">
            <v>4.03</v>
          </cell>
          <cell r="N320">
            <v>1.99</v>
          </cell>
          <cell r="O320">
            <v>5.36</v>
          </cell>
          <cell r="P320">
            <v>0.27</v>
          </cell>
          <cell r="R320">
            <v>2.0299999999999998</v>
          </cell>
          <cell r="U320">
            <v>99.27249999999998</v>
          </cell>
          <cell r="AJ320">
            <v>0.64870693746403296</v>
          </cell>
          <cell r="AK320">
            <v>7.3500000000000005</v>
          </cell>
          <cell r="AL320">
            <v>2.6934673366834172</v>
          </cell>
          <cell r="AM320">
            <v>0.2486119679210364</v>
          </cell>
          <cell r="AN320">
            <v>16</v>
          </cell>
          <cell r="AO320">
            <v>102</v>
          </cell>
          <cell r="AP320">
            <v>94</v>
          </cell>
          <cell r="AQ320">
            <v>17</v>
          </cell>
          <cell r="AR320">
            <v>22</v>
          </cell>
          <cell r="AS320">
            <v>320</v>
          </cell>
          <cell r="AT320">
            <v>593</v>
          </cell>
          <cell r="AV320">
            <v>206</v>
          </cell>
          <cell r="AX320">
            <v>33</v>
          </cell>
          <cell r="AY320">
            <v>743</v>
          </cell>
          <cell r="AZ320">
            <v>72</v>
          </cell>
          <cell r="BA320">
            <v>155</v>
          </cell>
          <cell r="BC320">
            <v>69</v>
          </cell>
          <cell r="BD320">
            <v>10.6</v>
          </cell>
          <cell r="BE320">
            <v>1.98</v>
          </cell>
          <cell r="BG320">
            <v>1</v>
          </cell>
          <cell r="BL320">
            <v>2.54</v>
          </cell>
          <cell r="BM320">
            <v>0.43</v>
          </cell>
          <cell r="BN320">
            <v>7</v>
          </cell>
          <cell r="BO320">
            <v>1.3</v>
          </cell>
          <cell r="BQ320">
            <v>39</v>
          </cell>
          <cell r="CZ320">
            <v>30</v>
          </cell>
          <cell r="DA320">
            <v>0.51181102362204722</v>
          </cell>
          <cell r="DB320">
            <v>15.354330708661417</v>
          </cell>
          <cell r="DE320">
            <v>8.2051282051282044</v>
          </cell>
          <cell r="DI320">
            <v>167.44186046511629</v>
          </cell>
          <cell r="DJ320">
            <v>8.5942028985507246</v>
          </cell>
        </row>
        <row r="321">
          <cell r="A321" t="str">
            <v>Tuscan Magmatic Province</v>
          </cell>
          <cell r="B321">
            <v>1</v>
          </cell>
          <cell r="C321" t="str">
            <v>A16</v>
          </cell>
          <cell r="D321" t="str">
            <v>M.Amiata</v>
          </cell>
          <cell r="E321" t="str">
            <v>vulcaniti</v>
          </cell>
          <cell r="F321">
            <v>62.05</v>
          </cell>
          <cell r="G321">
            <v>0.63</v>
          </cell>
          <cell r="H321">
            <v>16.43</v>
          </cell>
          <cell r="J321">
            <v>4.6500000000000004</v>
          </cell>
          <cell r="K321">
            <v>0.08</v>
          </cell>
          <cell r="L321">
            <v>3.36</v>
          </cell>
          <cell r="M321">
            <v>4.46</v>
          </cell>
          <cell r="N321">
            <v>1.92</v>
          </cell>
          <cell r="O321">
            <v>5.7</v>
          </cell>
          <cell r="P321">
            <v>0.24</v>
          </cell>
          <cell r="R321">
            <v>0.48</v>
          </cell>
          <cell r="U321">
            <v>100</v>
          </cell>
          <cell r="AJ321">
            <v>0.61898014378419164</v>
          </cell>
          <cell r="AK321">
            <v>7.62</v>
          </cell>
          <cell r="AL321">
            <v>2.96875</v>
          </cell>
          <cell r="AM321">
            <v>0.27145465611685943</v>
          </cell>
          <cell r="AN321">
            <v>16</v>
          </cell>
          <cell r="AO321">
            <v>112</v>
          </cell>
          <cell r="AP321">
            <v>87</v>
          </cell>
          <cell r="AR321">
            <v>24</v>
          </cell>
          <cell r="AS321">
            <v>333</v>
          </cell>
          <cell r="AT321">
            <v>581</v>
          </cell>
          <cell r="AV321">
            <v>279</v>
          </cell>
          <cell r="AX321">
            <v>37</v>
          </cell>
          <cell r="AY321">
            <v>681</v>
          </cell>
          <cell r="AZ321">
            <v>73</v>
          </cell>
          <cell r="BA321">
            <v>156</v>
          </cell>
          <cell r="BC321">
            <v>68</v>
          </cell>
          <cell r="BD321">
            <v>11.2</v>
          </cell>
          <cell r="BE321">
            <v>1.83</v>
          </cell>
          <cell r="BG321">
            <v>1.1000000000000001</v>
          </cell>
          <cell r="BL321">
            <v>2.39</v>
          </cell>
          <cell r="BM321">
            <v>0.43</v>
          </cell>
          <cell r="BN321">
            <v>7</v>
          </cell>
          <cell r="BO321">
            <v>1.3</v>
          </cell>
          <cell r="BQ321">
            <v>40</v>
          </cell>
          <cell r="CZ321">
            <v>30.769230769230766</v>
          </cell>
          <cell r="DA321">
            <v>0.54393305439330542</v>
          </cell>
          <cell r="DB321">
            <v>16.736401673640167</v>
          </cell>
          <cell r="DE321">
            <v>8.3249999999999993</v>
          </cell>
          <cell r="DI321">
            <v>169.76744186046511</v>
          </cell>
          <cell r="DJ321">
            <v>8.5441176470588243</v>
          </cell>
        </row>
        <row r="322">
          <cell r="A322" t="str">
            <v>Tuscan Magmatic Province</v>
          </cell>
          <cell r="B322">
            <v>1</v>
          </cell>
          <cell r="C322" t="str">
            <v>A16</v>
          </cell>
          <cell r="D322" t="str">
            <v>M.Amiata</v>
          </cell>
          <cell r="E322" t="str">
            <v>vulcaniti</v>
          </cell>
          <cell r="F322">
            <v>63.04</v>
          </cell>
          <cell r="G322">
            <v>0.9</v>
          </cell>
          <cell r="H322">
            <v>15.91</v>
          </cell>
          <cell r="J322">
            <v>4.9625000000000004</v>
          </cell>
          <cell r="K322">
            <v>0.04</v>
          </cell>
          <cell r="L322">
            <v>1.5</v>
          </cell>
          <cell r="M322">
            <v>3.39</v>
          </cell>
          <cell r="N322">
            <v>2.27</v>
          </cell>
          <cell r="O322">
            <v>5.55</v>
          </cell>
          <cell r="P322">
            <v>0.22</v>
          </cell>
          <cell r="R322">
            <v>1.74</v>
          </cell>
          <cell r="U322">
            <v>99.522499999999994</v>
          </cell>
          <cell r="AJ322">
            <v>0.40460913877709564</v>
          </cell>
          <cell r="AK322">
            <v>7.82</v>
          </cell>
          <cell r="AL322">
            <v>2.4449339207048455</v>
          </cell>
          <cell r="AM322">
            <v>0.213073538654934</v>
          </cell>
          <cell r="AN322">
            <v>10</v>
          </cell>
          <cell r="AO322">
            <v>64</v>
          </cell>
          <cell r="AP322">
            <v>38</v>
          </cell>
          <cell r="AQ322">
            <v>10</v>
          </cell>
          <cell r="AR322">
            <v>10</v>
          </cell>
          <cell r="AS322">
            <v>386</v>
          </cell>
          <cell r="AT322">
            <v>391</v>
          </cell>
          <cell r="AV322">
            <v>244</v>
          </cell>
          <cell r="AX322">
            <v>34</v>
          </cell>
          <cell r="AY322">
            <v>516</v>
          </cell>
          <cell r="AZ322">
            <v>84</v>
          </cell>
          <cell r="BA322">
            <v>165</v>
          </cell>
          <cell r="BC322">
            <v>73</v>
          </cell>
          <cell r="BD322">
            <v>11.4</v>
          </cell>
          <cell r="BE322">
            <v>1.45</v>
          </cell>
          <cell r="BG322">
            <v>1.1000000000000001</v>
          </cell>
          <cell r="BL322">
            <v>2.59</v>
          </cell>
          <cell r="BM322">
            <v>0.44</v>
          </cell>
          <cell r="BN322">
            <v>0</v>
          </cell>
          <cell r="BO322">
            <v>1.5</v>
          </cell>
          <cell r="BQ322">
            <v>36</v>
          </cell>
          <cell r="CZ322">
            <v>24</v>
          </cell>
          <cell r="DA322">
            <v>0.57915057915057921</v>
          </cell>
          <cell r="DB322">
            <v>13.8996138996139</v>
          </cell>
          <cell r="DE322">
            <v>10.722222222222221</v>
          </cell>
          <cell r="DI322">
            <v>190.90909090909091</v>
          </cell>
          <cell r="DJ322">
            <v>5.3561643835616435</v>
          </cell>
        </row>
        <row r="323">
          <cell r="A323" t="str">
            <v>Tuscan Magmatic Province</v>
          </cell>
          <cell r="B323">
            <v>1</v>
          </cell>
          <cell r="C323" t="str">
            <v>A16</v>
          </cell>
          <cell r="D323" t="str">
            <v>M.Amiata</v>
          </cell>
          <cell r="E323" t="str">
            <v>vulcaniti</v>
          </cell>
          <cell r="F323">
            <v>65.41</v>
          </cell>
          <cell r="G323">
            <v>0.51</v>
          </cell>
          <cell r="H323">
            <v>15.24</v>
          </cell>
          <cell r="J323">
            <v>4.43</v>
          </cell>
          <cell r="K323">
            <v>0.08</v>
          </cell>
          <cell r="L323">
            <v>1.82</v>
          </cell>
          <cell r="M323">
            <v>3.45</v>
          </cell>
          <cell r="N323">
            <v>2.44</v>
          </cell>
          <cell r="O323">
            <v>4.6500000000000004</v>
          </cell>
          <cell r="P323">
            <v>0.15</v>
          </cell>
          <cell r="R323">
            <v>1.75</v>
          </cell>
          <cell r="U323">
            <v>99.93</v>
          </cell>
          <cell r="AJ323">
            <v>0.48015664462748731</v>
          </cell>
          <cell r="AK323">
            <v>7.09</v>
          </cell>
          <cell r="AL323">
            <v>1.9057377049180331</v>
          </cell>
          <cell r="AM323">
            <v>0.22637795275590553</v>
          </cell>
          <cell r="AN323">
            <v>11</v>
          </cell>
          <cell r="AO323">
            <v>67</v>
          </cell>
          <cell r="AP323">
            <v>26</v>
          </cell>
          <cell r="AQ323">
            <v>9</v>
          </cell>
          <cell r="AR323">
            <v>12</v>
          </cell>
          <cell r="AS323">
            <v>360</v>
          </cell>
          <cell r="AT323">
            <v>334</v>
          </cell>
          <cell r="AV323">
            <v>285</v>
          </cell>
          <cell r="AX323">
            <v>46</v>
          </cell>
          <cell r="AY323">
            <v>279</v>
          </cell>
          <cell r="AZ323">
            <v>80</v>
          </cell>
          <cell r="BA323">
            <v>164</v>
          </cell>
          <cell r="BC323">
            <v>70</v>
          </cell>
          <cell r="BD323">
            <v>9.9</v>
          </cell>
          <cell r="BE323">
            <v>1.21</v>
          </cell>
          <cell r="BG323">
            <v>1.2</v>
          </cell>
          <cell r="BL323">
            <v>3.1</v>
          </cell>
          <cell r="BM323">
            <v>0.49</v>
          </cell>
          <cell r="BN323">
            <v>6.5</v>
          </cell>
          <cell r="BO323">
            <v>1.5</v>
          </cell>
          <cell r="BQ323">
            <v>36</v>
          </cell>
          <cell r="CZ323">
            <v>24</v>
          </cell>
          <cell r="DA323">
            <v>0.48387096774193544</v>
          </cell>
          <cell r="DB323">
            <v>11.612903225806452</v>
          </cell>
          <cell r="DE323">
            <v>10</v>
          </cell>
          <cell r="DI323">
            <v>163.26530612244898</v>
          </cell>
          <cell r="DJ323">
            <v>4.7714285714285714</v>
          </cell>
        </row>
        <row r="324">
          <cell r="A324" t="str">
            <v>Tuscan Magmatic Province</v>
          </cell>
          <cell r="B324">
            <v>1</v>
          </cell>
          <cell r="C324" t="str">
            <v>A16</v>
          </cell>
          <cell r="D324" t="str">
            <v>M.Amiata</v>
          </cell>
          <cell r="E324" t="str">
            <v>vulcaniti</v>
          </cell>
          <cell r="F324">
            <v>65.72</v>
          </cell>
          <cell r="G324">
            <v>0.63</v>
          </cell>
          <cell r="H324">
            <v>15.63</v>
          </cell>
          <cell r="J324">
            <v>3.73</v>
          </cell>
          <cell r="K324">
            <v>0.06</v>
          </cell>
          <cell r="L324">
            <v>1.66</v>
          </cell>
          <cell r="M324">
            <v>3.54</v>
          </cell>
          <cell r="N324">
            <v>2.5099999999999998</v>
          </cell>
          <cell r="O324">
            <v>5.25</v>
          </cell>
          <cell r="P324">
            <v>0.19</v>
          </cell>
          <cell r="R324">
            <v>1.07</v>
          </cell>
          <cell r="U324">
            <v>99.99</v>
          </cell>
          <cell r="AJ324">
            <v>0.50013932969469488</v>
          </cell>
          <cell r="AK324">
            <v>7.76</v>
          </cell>
          <cell r="AL324">
            <v>2.0916334661354585</v>
          </cell>
          <cell r="AM324">
            <v>0.22648752399232244</v>
          </cell>
          <cell r="AN324">
            <v>10</v>
          </cell>
          <cell r="AO324">
            <v>67</v>
          </cell>
          <cell r="AP324">
            <v>31</v>
          </cell>
          <cell r="AQ324">
            <v>10</v>
          </cell>
          <cell r="AR324">
            <v>14</v>
          </cell>
          <cell r="AS324">
            <v>364</v>
          </cell>
          <cell r="AT324">
            <v>370</v>
          </cell>
          <cell r="AV324">
            <v>248</v>
          </cell>
          <cell r="AX324">
            <v>48</v>
          </cell>
          <cell r="AY324">
            <v>387</v>
          </cell>
          <cell r="AZ324">
            <v>75</v>
          </cell>
          <cell r="BA324">
            <v>162</v>
          </cell>
          <cell r="BC324">
            <v>68</v>
          </cell>
          <cell r="BD324">
            <v>10.7</v>
          </cell>
          <cell r="BE324">
            <v>1.38</v>
          </cell>
          <cell r="BG324">
            <v>1.3</v>
          </cell>
          <cell r="BL324">
            <v>2.76</v>
          </cell>
          <cell r="BM324">
            <v>0.47</v>
          </cell>
          <cell r="BN324">
            <v>7.4</v>
          </cell>
          <cell r="BO324">
            <v>1.6</v>
          </cell>
          <cell r="BQ324">
            <v>45</v>
          </cell>
          <cell r="CZ324">
            <v>28.125</v>
          </cell>
          <cell r="DA324">
            <v>0.57971014492753636</v>
          </cell>
          <cell r="DB324">
            <v>16.304347826086957</v>
          </cell>
          <cell r="DE324">
            <v>8.0888888888888886</v>
          </cell>
          <cell r="DI324">
            <v>159.57446808510639</v>
          </cell>
          <cell r="DJ324">
            <v>5.4411764705882355</v>
          </cell>
        </row>
        <row r="325">
          <cell r="A325" t="str">
            <v>Tuscan Magmatic Province</v>
          </cell>
          <cell r="B325">
            <v>1</v>
          </cell>
          <cell r="C325" t="str">
            <v>A16</v>
          </cell>
          <cell r="D325" t="str">
            <v>M.Amiata</v>
          </cell>
          <cell r="E325" t="str">
            <v>vulcaniti</v>
          </cell>
          <cell r="F325">
            <v>65.92</v>
          </cell>
          <cell r="G325">
            <v>0.62</v>
          </cell>
          <cell r="H325">
            <v>15.63</v>
          </cell>
          <cell r="J325">
            <v>3.67</v>
          </cell>
          <cell r="K325">
            <v>0.06</v>
          </cell>
          <cell r="L325">
            <v>1.57</v>
          </cell>
          <cell r="M325">
            <v>3.36</v>
          </cell>
          <cell r="N325">
            <v>2.56</v>
          </cell>
          <cell r="O325">
            <v>5.2</v>
          </cell>
          <cell r="P325">
            <v>0.18</v>
          </cell>
          <cell r="R325">
            <v>1.25</v>
          </cell>
          <cell r="U325">
            <v>100.02000000000001</v>
          </cell>
          <cell r="AJ325">
            <v>0.49025920943816925</v>
          </cell>
          <cell r="AK325">
            <v>7.76</v>
          </cell>
          <cell r="AL325">
            <v>2.03125</v>
          </cell>
          <cell r="AM325">
            <v>0.21497120921305179</v>
          </cell>
          <cell r="AN325">
            <v>9</v>
          </cell>
          <cell r="AO325">
            <v>70</v>
          </cell>
          <cell r="AP325">
            <v>29</v>
          </cell>
          <cell r="AQ325">
            <v>8</v>
          </cell>
          <cell r="AR325">
            <v>11</v>
          </cell>
          <cell r="AS325">
            <v>371</v>
          </cell>
          <cell r="AT325">
            <v>356</v>
          </cell>
          <cell r="AV325">
            <v>264</v>
          </cell>
          <cell r="AX325">
            <v>41</v>
          </cell>
          <cell r="AY325">
            <v>377</v>
          </cell>
          <cell r="AZ325">
            <v>74</v>
          </cell>
          <cell r="BA325">
            <v>156</v>
          </cell>
          <cell r="BC325">
            <v>66</v>
          </cell>
          <cell r="BD325">
            <v>10.6</v>
          </cell>
          <cell r="BE325">
            <v>1.23</v>
          </cell>
          <cell r="BG325">
            <v>0.9</v>
          </cell>
          <cell r="BL325">
            <v>2.81</v>
          </cell>
          <cell r="BM325">
            <v>0.48</v>
          </cell>
          <cell r="BN325">
            <v>5.4</v>
          </cell>
          <cell r="BO325">
            <v>1.5</v>
          </cell>
          <cell r="BQ325">
            <v>41</v>
          </cell>
          <cell r="CZ325">
            <v>27.333333333333332</v>
          </cell>
          <cell r="DA325">
            <v>0.53380782918149461</v>
          </cell>
          <cell r="DB325">
            <v>14.590747330960854</v>
          </cell>
          <cell r="DE325">
            <v>9.0487804878048781</v>
          </cell>
          <cell r="DI325">
            <v>154.16666666666669</v>
          </cell>
          <cell r="DJ325">
            <v>5.3939393939393936</v>
          </cell>
        </row>
        <row r="326">
          <cell r="A326" t="str">
            <v>Tuscan Magmatic Province</v>
          </cell>
          <cell r="B326">
            <v>1</v>
          </cell>
          <cell r="C326" t="str">
            <v>A17</v>
          </cell>
          <cell r="D326" t="str">
            <v>Vercelli</v>
          </cell>
          <cell r="E326" t="str">
            <v>granitoide</v>
          </cell>
          <cell r="F326">
            <v>72.599999999999994</v>
          </cell>
          <cell r="G326">
            <v>0.23</v>
          </cell>
          <cell r="H326">
            <v>14.23</v>
          </cell>
          <cell r="J326">
            <v>1.7715000000000001</v>
          </cell>
          <cell r="K326">
            <v>0.04</v>
          </cell>
          <cell r="L326">
            <v>0.5</v>
          </cell>
          <cell r="M326">
            <v>1.05</v>
          </cell>
          <cell r="N326">
            <v>3.91</v>
          </cell>
          <cell r="O326">
            <v>4.51</v>
          </cell>
          <cell r="P326">
            <v>0.26</v>
          </cell>
          <cell r="R326">
            <v>0.9</v>
          </cell>
          <cell r="U326">
            <v>100.00150000000002</v>
          </cell>
          <cell r="AJ326">
            <v>0.38821398536684049</v>
          </cell>
          <cell r="AK326">
            <v>8.42</v>
          </cell>
          <cell r="AL326">
            <v>1.1534526854219949</v>
          </cell>
          <cell r="AM326">
            <v>7.3787772312016872E-2</v>
          </cell>
          <cell r="AO326">
            <v>17</v>
          </cell>
          <cell r="AP326">
            <v>12</v>
          </cell>
          <cell r="AS326">
            <v>440</v>
          </cell>
          <cell r="AT326">
            <v>302</v>
          </cell>
          <cell r="AU326">
            <v>19</v>
          </cell>
          <cell r="AV326">
            <v>87</v>
          </cell>
          <cell r="AW326">
            <v>14</v>
          </cell>
          <cell r="AY326">
            <v>112</v>
          </cell>
          <cell r="AZ326">
            <v>28</v>
          </cell>
          <cell r="BA326">
            <v>36</v>
          </cell>
          <cell r="BQ326">
            <v>11</v>
          </cell>
          <cell r="BR326">
            <v>7</v>
          </cell>
          <cell r="CD326">
            <v>8</v>
          </cell>
          <cell r="CG326">
            <v>2</v>
          </cell>
          <cell r="CP326">
            <v>1.8947368421052631</v>
          </cell>
          <cell r="DD326">
            <v>0.63636363636363635</v>
          </cell>
          <cell r="DE326">
            <v>40</v>
          </cell>
        </row>
        <row r="327">
          <cell r="A327" t="str">
            <v>Tuscan Magmatic Province</v>
          </cell>
          <cell r="B327">
            <v>1</v>
          </cell>
          <cell r="C327" t="str">
            <v>A18</v>
          </cell>
          <cell r="D327" t="str">
            <v>Giglio</v>
          </cell>
          <cell r="E327" t="str">
            <v>granito</v>
          </cell>
          <cell r="F327">
            <v>63.46</v>
          </cell>
          <cell r="G327">
            <v>0.93</v>
          </cell>
          <cell r="H327">
            <v>16.37</v>
          </cell>
          <cell r="J327">
            <v>5.8064</v>
          </cell>
          <cell r="K327">
            <v>0.1</v>
          </cell>
          <cell r="L327">
            <v>1.95</v>
          </cell>
          <cell r="M327">
            <v>2.9</v>
          </cell>
          <cell r="N327">
            <v>2.71</v>
          </cell>
          <cell r="O327">
            <v>3.08</v>
          </cell>
          <cell r="P327">
            <v>0.34</v>
          </cell>
          <cell r="R327">
            <v>2.82</v>
          </cell>
          <cell r="U327">
            <v>100.46639999999999</v>
          </cell>
          <cell r="AJ327">
            <v>0.43021269042075888</v>
          </cell>
          <cell r="AK327">
            <v>5.79</v>
          </cell>
          <cell r="AL327">
            <v>1.1365313653136533</v>
          </cell>
          <cell r="AM327">
            <v>0.17715332926084298</v>
          </cell>
          <cell r="AN327">
            <v>12</v>
          </cell>
          <cell r="AP327">
            <v>122</v>
          </cell>
          <cell r="AQ327">
            <v>13</v>
          </cell>
          <cell r="AS327">
            <v>212</v>
          </cell>
          <cell r="AT327">
            <v>191</v>
          </cell>
          <cell r="AU327">
            <v>25</v>
          </cell>
          <cell r="AV327">
            <v>251</v>
          </cell>
          <cell r="AW327">
            <v>15</v>
          </cell>
          <cell r="AY327">
            <v>340</v>
          </cell>
          <cell r="AZ327">
            <v>58</v>
          </cell>
          <cell r="BA327">
            <v>120</v>
          </cell>
          <cell r="BC327">
            <v>54</v>
          </cell>
          <cell r="BD327">
            <v>11.8</v>
          </cell>
          <cell r="BE327">
            <v>0.96</v>
          </cell>
          <cell r="BG327">
            <v>1.2</v>
          </cell>
          <cell r="BL327">
            <v>2.5</v>
          </cell>
          <cell r="BM327">
            <v>0.36</v>
          </cell>
          <cell r="BN327">
            <v>6.2</v>
          </cell>
          <cell r="BO327">
            <v>1.6</v>
          </cell>
          <cell r="BQ327">
            <v>20</v>
          </cell>
          <cell r="CD327">
            <v>22.666666666666668</v>
          </cell>
          <cell r="CG327">
            <v>3.8666666666666667</v>
          </cell>
          <cell r="CP327">
            <v>4.8</v>
          </cell>
          <cell r="CZ327">
            <v>12.5</v>
          </cell>
          <cell r="DA327">
            <v>0.64</v>
          </cell>
          <cell r="DB327">
            <v>8</v>
          </cell>
          <cell r="DE327">
            <v>10.6</v>
          </cell>
          <cell r="DI327">
            <v>161.11111111111111</v>
          </cell>
          <cell r="DJ327">
            <v>3.5370370370370372</v>
          </cell>
        </row>
        <row r="328">
          <cell r="A328" t="str">
            <v>Tuscan Magmatic Province</v>
          </cell>
          <cell r="B328">
            <v>1</v>
          </cell>
          <cell r="C328" t="str">
            <v>A18</v>
          </cell>
          <cell r="D328" t="str">
            <v>Giglio</v>
          </cell>
          <cell r="E328" t="str">
            <v>granito</v>
          </cell>
          <cell r="F328">
            <v>67.63</v>
          </cell>
          <cell r="G328">
            <v>0.66</v>
          </cell>
          <cell r="H328">
            <v>15.56</v>
          </cell>
          <cell r="J328">
            <v>4.1412000000000004</v>
          </cell>
          <cell r="K328">
            <v>0.08</v>
          </cell>
          <cell r="L328">
            <v>1.24</v>
          </cell>
          <cell r="M328">
            <v>2.13</v>
          </cell>
          <cell r="N328">
            <v>2.81</v>
          </cell>
          <cell r="O328">
            <v>4.79</v>
          </cell>
          <cell r="P328">
            <v>0.17</v>
          </cell>
          <cell r="R328">
            <v>1.1100000000000001</v>
          </cell>
          <cell r="U328">
            <v>100.32119999999999</v>
          </cell>
          <cell r="AJ328">
            <v>0.40233958084318555</v>
          </cell>
          <cell r="AK328">
            <v>7.6</v>
          </cell>
          <cell r="AL328">
            <v>1.7046263345195729</v>
          </cell>
          <cell r="AM328">
            <v>0.13688946015424164</v>
          </cell>
          <cell r="AN328">
            <v>10.7</v>
          </cell>
          <cell r="AP328">
            <v>44</v>
          </cell>
          <cell r="AQ328">
            <v>8.5</v>
          </cell>
          <cell r="AS328">
            <v>337</v>
          </cell>
          <cell r="AT328">
            <v>131</v>
          </cell>
          <cell r="AU328">
            <v>30</v>
          </cell>
          <cell r="AV328">
            <v>223</v>
          </cell>
          <cell r="AW328">
            <v>12</v>
          </cell>
          <cell r="AY328">
            <v>318</v>
          </cell>
          <cell r="AZ328">
            <v>44</v>
          </cell>
          <cell r="BA328">
            <v>96</v>
          </cell>
          <cell r="BC328">
            <v>41</v>
          </cell>
          <cell r="BD328">
            <v>8.8000000000000007</v>
          </cell>
          <cell r="BE328">
            <v>1.1000000000000001</v>
          </cell>
          <cell r="BG328">
            <v>1</v>
          </cell>
          <cell r="BL328">
            <v>2.7</v>
          </cell>
          <cell r="BM328">
            <v>0.45</v>
          </cell>
          <cell r="BN328">
            <v>5.5</v>
          </cell>
          <cell r="BO328">
            <v>2.5</v>
          </cell>
          <cell r="BQ328">
            <v>21</v>
          </cell>
          <cell r="CD328">
            <v>26.5</v>
          </cell>
          <cell r="CG328">
            <v>3.6666666666666665</v>
          </cell>
          <cell r="CP328">
            <v>3.2</v>
          </cell>
          <cell r="CZ328">
            <v>8.4</v>
          </cell>
          <cell r="DA328">
            <v>0.92592592592592582</v>
          </cell>
          <cell r="DB328">
            <v>7.7777777777777777</v>
          </cell>
          <cell r="DE328">
            <v>16.047619047619047</v>
          </cell>
          <cell r="DI328">
            <v>97.777777777777771</v>
          </cell>
          <cell r="DJ328">
            <v>3.1951219512195124</v>
          </cell>
        </row>
        <row r="329">
          <cell r="A329" t="str">
            <v>Tuscan Magmatic Province</v>
          </cell>
          <cell r="B329">
            <v>1</v>
          </cell>
          <cell r="C329" t="str">
            <v>A18</v>
          </cell>
          <cell r="D329" t="str">
            <v>Giglio</v>
          </cell>
          <cell r="E329" t="str">
            <v>granito</v>
          </cell>
          <cell r="F329">
            <v>73.540000000000006</v>
          </cell>
          <cell r="G329">
            <v>0.21</v>
          </cell>
          <cell r="H329">
            <v>14.07</v>
          </cell>
          <cell r="J329">
            <v>1.6152000000000002</v>
          </cell>
          <cell r="K329">
            <v>0.05</v>
          </cell>
          <cell r="L329">
            <v>0.38</v>
          </cell>
          <cell r="M329">
            <v>0.82</v>
          </cell>
          <cell r="N329">
            <v>2.38</v>
          </cell>
          <cell r="O329">
            <v>6.04</v>
          </cell>
          <cell r="P329">
            <v>0.14000000000000001</v>
          </cell>
          <cell r="R329">
            <v>0.89</v>
          </cell>
          <cell r="U329">
            <v>100.13519999999998</v>
          </cell>
          <cell r="AJ329">
            <v>0.34594879647643739</v>
          </cell>
          <cell r="AK329">
            <v>8.42</v>
          </cell>
          <cell r="AL329">
            <v>2.5378151260504205</v>
          </cell>
          <cell r="AM329">
            <v>5.8280028429282156E-2</v>
          </cell>
          <cell r="AN329">
            <v>4</v>
          </cell>
          <cell r="AP329">
            <v>4</v>
          </cell>
          <cell r="AQ329">
            <v>4</v>
          </cell>
          <cell r="AS329">
            <v>372</v>
          </cell>
          <cell r="AT329">
            <v>65</v>
          </cell>
          <cell r="AU329">
            <v>21</v>
          </cell>
          <cell r="AV329">
            <v>92</v>
          </cell>
          <cell r="AW329">
            <v>11</v>
          </cell>
          <cell r="AY329">
            <v>74</v>
          </cell>
          <cell r="AZ329">
            <v>16</v>
          </cell>
          <cell r="BA329">
            <v>39</v>
          </cell>
          <cell r="BC329">
            <v>18.600000000000001</v>
          </cell>
          <cell r="BD329">
            <v>4.5999999999999996</v>
          </cell>
          <cell r="BE329">
            <v>0.48</v>
          </cell>
          <cell r="BG329">
            <v>0.55000000000000004</v>
          </cell>
          <cell r="BL329">
            <v>2.8</v>
          </cell>
          <cell r="BM329">
            <v>0.46</v>
          </cell>
          <cell r="BN329">
            <v>2.8</v>
          </cell>
          <cell r="BO329">
            <v>1.1000000000000001</v>
          </cell>
          <cell r="BQ329">
            <v>10</v>
          </cell>
          <cell r="CD329">
            <v>6.7272727272727275</v>
          </cell>
          <cell r="CG329">
            <v>1.4545454545454546</v>
          </cell>
          <cell r="CP329">
            <v>1.8571428571428572</v>
          </cell>
          <cell r="CZ329">
            <v>9.0909090909090899</v>
          </cell>
          <cell r="DA329">
            <v>0.3928571428571429</v>
          </cell>
          <cell r="DB329">
            <v>3.5714285714285716</v>
          </cell>
          <cell r="DE329">
            <v>37.200000000000003</v>
          </cell>
          <cell r="DI329">
            <v>34.782608695652172</v>
          </cell>
          <cell r="DJ329">
            <v>3.4946236559139781</v>
          </cell>
        </row>
        <row r="330">
          <cell r="A330" t="str">
            <v>Tuscan Magmatic Province</v>
          </cell>
          <cell r="B330">
            <v>1</v>
          </cell>
          <cell r="C330" t="str">
            <v>A18</v>
          </cell>
          <cell r="D330" t="str">
            <v>Giglio</v>
          </cell>
          <cell r="E330" t="str">
            <v>granito</v>
          </cell>
          <cell r="F330">
            <v>75.180000000000007</v>
          </cell>
          <cell r="G330">
            <v>0.05</v>
          </cell>
          <cell r="H330">
            <v>14.69</v>
          </cell>
          <cell r="J330">
            <v>0.62319999999999998</v>
          </cell>
          <cell r="K330">
            <v>0.02</v>
          </cell>
          <cell r="L330">
            <v>0.01</v>
          </cell>
          <cell r="M330">
            <v>0.5</v>
          </cell>
          <cell r="N330">
            <v>4.3099999999999996</v>
          </cell>
          <cell r="O330">
            <v>4.09</v>
          </cell>
          <cell r="P330">
            <v>0.2</v>
          </cell>
          <cell r="R330">
            <v>0.33</v>
          </cell>
          <cell r="U330">
            <v>100.00320000000001</v>
          </cell>
          <cell r="AJ330">
            <v>3.481960432750477E-2</v>
          </cell>
          <cell r="AK330">
            <v>8.3999999999999986</v>
          </cell>
          <cell r="AL330">
            <v>0.9489559164733179</v>
          </cell>
          <cell r="AM330">
            <v>3.4036759700476517E-2</v>
          </cell>
          <cell r="AN330">
            <v>5.2</v>
          </cell>
          <cell r="AQ330">
            <v>2</v>
          </cell>
          <cell r="AS330">
            <v>360</v>
          </cell>
          <cell r="AT330">
            <v>25</v>
          </cell>
          <cell r="AU330">
            <v>18</v>
          </cell>
          <cell r="AV330">
            <v>43</v>
          </cell>
          <cell r="AW330">
            <v>14</v>
          </cell>
          <cell r="AY330">
            <v>154</v>
          </cell>
          <cell r="AZ330">
            <v>5.2</v>
          </cell>
          <cell r="BA330">
            <v>9.5</v>
          </cell>
          <cell r="BC330">
            <v>3</v>
          </cell>
          <cell r="BD330">
            <v>1.7</v>
          </cell>
          <cell r="BE330">
            <v>0.08</v>
          </cell>
          <cell r="BG330">
            <v>0.27</v>
          </cell>
          <cell r="BL330">
            <v>1.3</v>
          </cell>
          <cell r="BM330">
            <v>0.2</v>
          </cell>
          <cell r="BN330">
            <v>2.1</v>
          </cell>
          <cell r="BO330">
            <v>5.0999999999999996</v>
          </cell>
          <cell r="BQ330">
            <v>3.3</v>
          </cell>
          <cell r="CD330">
            <v>11</v>
          </cell>
          <cell r="CG330">
            <v>0.37142857142857144</v>
          </cell>
          <cell r="CP330">
            <v>0.52777777777777779</v>
          </cell>
          <cell r="CZ330">
            <v>0.6470588235294118</v>
          </cell>
          <cell r="DA330">
            <v>3.9230769230769225</v>
          </cell>
          <cell r="DB330">
            <v>2.5384615384615383</v>
          </cell>
          <cell r="DE330">
            <v>109.09090909090909</v>
          </cell>
          <cell r="DI330">
            <v>26</v>
          </cell>
          <cell r="DJ330">
            <v>8.3333333333333339</v>
          </cell>
        </row>
        <row r="331">
          <cell r="A331" t="str">
            <v>Tuscan Magmatic Province</v>
          </cell>
          <cell r="B331">
            <v>1</v>
          </cell>
          <cell r="C331" t="str">
            <v>A19</v>
          </cell>
          <cell r="D331" t="str">
            <v>Giglio</v>
          </cell>
          <cell r="E331" t="str">
            <v>granito</v>
          </cell>
          <cell r="F331">
            <v>67.709999999999994</v>
          </cell>
          <cell r="G331">
            <v>0.71</v>
          </cell>
          <cell r="H331">
            <v>15.31</v>
          </cell>
          <cell r="J331">
            <v>4.1448</v>
          </cell>
          <cell r="K331">
            <v>0.06</v>
          </cell>
          <cell r="L331">
            <v>1.21</v>
          </cell>
          <cell r="M331">
            <v>2.06</v>
          </cell>
          <cell r="N331">
            <v>2.78</v>
          </cell>
          <cell r="O331">
            <v>5.08</v>
          </cell>
          <cell r="P331">
            <v>0.23</v>
          </cell>
          <cell r="R331">
            <v>1</v>
          </cell>
          <cell r="U331">
            <v>100.2948</v>
          </cell>
          <cell r="AJ331">
            <v>0.3962568548347703</v>
          </cell>
          <cell r="AK331">
            <v>7.8599999999999994</v>
          </cell>
          <cell r="AL331">
            <v>1.8273381294964031</v>
          </cell>
          <cell r="AM331">
            <v>0.13455258001306336</v>
          </cell>
          <cell r="AS331">
            <v>314</v>
          </cell>
          <cell r="AT331">
            <v>137</v>
          </cell>
          <cell r="AU331">
            <v>33</v>
          </cell>
          <cell r="AV331">
            <v>214</v>
          </cell>
          <cell r="AW331">
            <v>17</v>
          </cell>
          <cell r="AY331">
            <v>441</v>
          </cell>
          <cell r="AZ331">
            <v>38</v>
          </cell>
          <cell r="BA331">
            <v>71</v>
          </cell>
          <cell r="CD331">
            <v>25.941176470588236</v>
          </cell>
          <cell r="CG331">
            <v>2.2352941176470589</v>
          </cell>
          <cell r="CP331">
            <v>2.1515151515151514</v>
          </cell>
        </row>
        <row r="332">
          <cell r="A332" t="str">
            <v>Tuscan Magmatic Province</v>
          </cell>
          <cell r="B332">
            <v>1</v>
          </cell>
          <cell r="C332" t="str">
            <v>A19</v>
          </cell>
          <cell r="D332" t="str">
            <v>Giglio</v>
          </cell>
          <cell r="E332" t="str">
            <v>granito</v>
          </cell>
          <cell r="F332">
            <v>67.459999999999994</v>
          </cell>
          <cell r="G332">
            <v>0.75</v>
          </cell>
          <cell r="H332">
            <v>15.5</v>
          </cell>
          <cell r="J332">
            <v>4.1224999999999996</v>
          </cell>
          <cell r="K332">
            <v>0.04</v>
          </cell>
          <cell r="L332">
            <v>1.2</v>
          </cell>
          <cell r="M332">
            <v>2.19</v>
          </cell>
          <cell r="N332">
            <v>2.75</v>
          </cell>
          <cell r="O332">
            <v>4.91</v>
          </cell>
          <cell r="P332">
            <v>0.22</v>
          </cell>
          <cell r="R332">
            <v>1.1599999999999999</v>
          </cell>
          <cell r="U332">
            <v>100.30249999999999</v>
          </cell>
          <cell r="AJ332">
            <v>0.39556230929109754</v>
          </cell>
          <cell r="AK332">
            <v>7.66</v>
          </cell>
          <cell r="AL332">
            <v>1.7854545454545454</v>
          </cell>
          <cell r="AM332">
            <v>0.14129032258064517</v>
          </cell>
          <cell r="AS332">
            <v>281</v>
          </cell>
          <cell r="AT332">
            <v>160</v>
          </cell>
          <cell r="AU332">
            <v>32</v>
          </cell>
          <cell r="AV332">
            <v>219</v>
          </cell>
          <cell r="AW332">
            <v>16</v>
          </cell>
          <cell r="AY332">
            <v>434</v>
          </cell>
          <cell r="AZ332">
            <v>35</v>
          </cell>
          <cell r="BA332">
            <v>75</v>
          </cell>
          <cell r="CD332">
            <v>27.125</v>
          </cell>
          <cell r="CG332">
            <v>2.1875</v>
          </cell>
          <cell r="CP332">
            <v>2.34375</v>
          </cell>
        </row>
        <row r="333">
          <cell r="A333" t="str">
            <v>Tuscan Magmatic Province</v>
          </cell>
          <cell r="B333">
            <v>1</v>
          </cell>
          <cell r="C333" t="str">
            <v>A19</v>
          </cell>
          <cell r="D333" t="str">
            <v>Giglio</v>
          </cell>
          <cell r="E333" t="str">
            <v>granito</v>
          </cell>
          <cell r="F333">
            <v>68.040000000000006</v>
          </cell>
          <cell r="G333">
            <v>0.65</v>
          </cell>
          <cell r="H333">
            <v>15.43</v>
          </cell>
          <cell r="J333">
            <v>4.0647000000000002</v>
          </cell>
          <cell r="K333">
            <v>0.08</v>
          </cell>
          <cell r="L333">
            <v>1.1499999999999999</v>
          </cell>
          <cell r="M333">
            <v>1.95</v>
          </cell>
          <cell r="N333">
            <v>2.86</v>
          </cell>
          <cell r="O333">
            <v>4.67</v>
          </cell>
          <cell r="P333">
            <v>0.25</v>
          </cell>
          <cell r="R333">
            <v>1.1599999999999999</v>
          </cell>
          <cell r="U333">
            <v>100.30470000000001</v>
          </cell>
          <cell r="AJ333">
            <v>0.38878315616344877</v>
          </cell>
          <cell r="AK333">
            <v>7.5299999999999994</v>
          </cell>
          <cell r="AL333">
            <v>1.6328671328671329</v>
          </cell>
          <cell r="AM333">
            <v>0.12637718729747247</v>
          </cell>
          <cell r="AS333">
            <v>326</v>
          </cell>
          <cell r="AT333">
            <v>112</v>
          </cell>
          <cell r="AU333">
            <v>32</v>
          </cell>
          <cell r="AV333">
            <v>213</v>
          </cell>
          <cell r="AW333">
            <v>18</v>
          </cell>
          <cell r="AY333">
            <v>428</v>
          </cell>
          <cell r="AZ333">
            <v>31</v>
          </cell>
          <cell r="BA333">
            <v>65</v>
          </cell>
          <cell r="CD333">
            <v>23.777777777777779</v>
          </cell>
          <cell r="CG333">
            <v>1.7222222222222223</v>
          </cell>
          <cell r="CP333">
            <v>2.03125</v>
          </cell>
        </row>
        <row r="334">
          <cell r="A334" t="str">
            <v>Tuscan Magmatic Province</v>
          </cell>
          <cell r="B334">
            <v>1</v>
          </cell>
          <cell r="C334" t="str">
            <v>A19</v>
          </cell>
          <cell r="D334" t="str">
            <v>Giglio</v>
          </cell>
          <cell r="E334" t="str">
            <v>granito</v>
          </cell>
          <cell r="F334">
            <v>67.66</v>
          </cell>
          <cell r="G334">
            <v>0.62</v>
          </cell>
          <cell r="H334">
            <v>15.47</v>
          </cell>
          <cell r="J334">
            <v>4.1380999999999997</v>
          </cell>
          <cell r="K334">
            <v>0.06</v>
          </cell>
          <cell r="L334">
            <v>1.2</v>
          </cell>
          <cell r="M334">
            <v>2.0699999999999998</v>
          </cell>
          <cell r="N334">
            <v>2.9</v>
          </cell>
          <cell r="O334">
            <v>4.82</v>
          </cell>
          <cell r="P334">
            <v>0.22</v>
          </cell>
          <cell r="R334">
            <v>1.1399999999999999</v>
          </cell>
          <cell r="U334">
            <v>100.29809999999999</v>
          </cell>
          <cell r="AJ334">
            <v>0.3946596202596897</v>
          </cell>
          <cell r="AK334">
            <v>7.7200000000000006</v>
          </cell>
          <cell r="AL334">
            <v>1.6620689655172416</v>
          </cell>
          <cell r="AM334">
            <v>0.13380736910148675</v>
          </cell>
          <cell r="AS334">
            <v>283</v>
          </cell>
          <cell r="AT334">
            <v>135</v>
          </cell>
          <cell r="AU334">
            <v>30</v>
          </cell>
          <cell r="AV334">
            <v>198</v>
          </cell>
          <cell r="AW334">
            <v>16</v>
          </cell>
          <cell r="AY334">
            <v>414</v>
          </cell>
          <cell r="AZ334">
            <v>38</v>
          </cell>
          <cell r="BA334">
            <v>72</v>
          </cell>
          <cell r="CD334">
            <v>25.875</v>
          </cell>
          <cell r="CG334">
            <v>2.375</v>
          </cell>
          <cell r="CP334">
            <v>2.4</v>
          </cell>
        </row>
        <row r="335">
          <cell r="A335" t="str">
            <v>Tuscan Magmatic Province</v>
          </cell>
          <cell r="B335">
            <v>1</v>
          </cell>
          <cell r="C335" t="str">
            <v>A19</v>
          </cell>
          <cell r="D335" t="str">
            <v>Giglio</v>
          </cell>
          <cell r="E335" t="str">
            <v>granito</v>
          </cell>
          <cell r="F335">
            <v>68.34</v>
          </cell>
          <cell r="G335">
            <v>0.66</v>
          </cell>
          <cell r="H335">
            <v>15.26</v>
          </cell>
          <cell r="J335">
            <v>3.8450000000000002</v>
          </cell>
          <cell r="K335">
            <v>0.05</v>
          </cell>
          <cell r="L335">
            <v>1.2</v>
          </cell>
          <cell r="M335">
            <v>2.11</v>
          </cell>
          <cell r="N335">
            <v>2.83</v>
          </cell>
          <cell r="O335">
            <v>5</v>
          </cell>
          <cell r="P335">
            <v>0.25</v>
          </cell>
          <cell r="R335">
            <v>0.73</v>
          </cell>
          <cell r="U335">
            <v>100.27500000000001</v>
          </cell>
          <cell r="AJ335">
            <v>0.41233907957379917</v>
          </cell>
          <cell r="AK335">
            <v>7.83</v>
          </cell>
          <cell r="AL335">
            <v>1.7667844522968197</v>
          </cell>
          <cell r="AM335">
            <v>0.1382699868938401</v>
          </cell>
          <cell r="AS335">
            <v>299</v>
          </cell>
          <cell r="AT335">
            <v>156</v>
          </cell>
          <cell r="AU335">
            <v>32</v>
          </cell>
          <cell r="AV335">
            <v>210</v>
          </cell>
          <cell r="AW335">
            <v>15</v>
          </cell>
          <cell r="AY335">
            <v>416</v>
          </cell>
          <cell r="AZ335">
            <v>34</v>
          </cell>
          <cell r="BA335">
            <v>72</v>
          </cell>
          <cell r="CD335">
            <v>27.733333333333334</v>
          </cell>
          <cell r="CG335">
            <v>2.2666666666666666</v>
          </cell>
          <cell r="CP335">
            <v>2.25</v>
          </cell>
        </row>
        <row r="336">
          <cell r="A336" t="str">
            <v>Tuscan Magmatic Province</v>
          </cell>
          <cell r="B336">
            <v>1</v>
          </cell>
          <cell r="C336" t="str">
            <v>A19</v>
          </cell>
          <cell r="D336" t="str">
            <v>Giglio</v>
          </cell>
          <cell r="E336" t="str">
            <v>granito</v>
          </cell>
          <cell r="F336">
            <v>67.790000000000006</v>
          </cell>
          <cell r="G336">
            <v>0.62</v>
          </cell>
          <cell r="H336">
            <v>15.3</v>
          </cell>
          <cell r="J336">
            <v>4.0327999999999999</v>
          </cell>
          <cell r="K336">
            <v>0.06</v>
          </cell>
          <cell r="L336">
            <v>1.22</v>
          </cell>
          <cell r="M336">
            <v>2.19</v>
          </cell>
          <cell r="N336">
            <v>2.64</v>
          </cell>
          <cell r="O336">
            <v>4.97</v>
          </cell>
          <cell r="P336">
            <v>0.25</v>
          </cell>
          <cell r="R336">
            <v>1.2</v>
          </cell>
          <cell r="U336">
            <v>100.2728</v>
          </cell>
          <cell r="AJ336">
            <v>0.40481017976844857</v>
          </cell>
          <cell r="AK336">
            <v>7.6099999999999994</v>
          </cell>
          <cell r="AL336">
            <v>1.8825757575757573</v>
          </cell>
          <cell r="AM336">
            <v>0.14313725490196078</v>
          </cell>
          <cell r="AS336">
            <v>273</v>
          </cell>
          <cell r="AT336">
            <v>158</v>
          </cell>
          <cell r="AU336">
            <v>32</v>
          </cell>
          <cell r="AV336">
            <v>208</v>
          </cell>
          <cell r="AW336">
            <v>12</v>
          </cell>
          <cell r="AY336">
            <v>504</v>
          </cell>
          <cell r="AZ336">
            <v>34</v>
          </cell>
          <cell r="BA336">
            <v>71</v>
          </cell>
          <cell r="CD336">
            <v>42</v>
          </cell>
          <cell r="CG336">
            <v>2.8333333333333335</v>
          </cell>
          <cell r="CP336">
            <v>2.21875</v>
          </cell>
        </row>
        <row r="337">
          <cell r="A337" t="str">
            <v>Tuscan Magmatic Province</v>
          </cell>
          <cell r="B337">
            <v>1</v>
          </cell>
          <cell r="C337" t="str">
            <v>A19</v>
          </cell>
          <cell r="D337" t="str">
            <v>Giglio</v>
          </cell>
          <cell r="E337" t="str">
            <v>granito</v>
          </cell>
          <cell r="F337">
            <v>66.98</v>
          </cell>
          <cell r="G337">
            <v>0.68</v>
          </cell>
          <cell r="H337">
            <v>15.88</v>
          </cell>
          <cell r="J337">
            <v>4.3413000000000004</v>
          </cell>
          <cell r="K337">
            <v>0.06</v>
          </cell>
          <cell r="L337">
            <v>1.39</v>
          </cell>
          <cell r="M337">
            <v>1.93</v>
          </cell>
          <cell r="N337">
            <v>2.93</v>
          </cell>
          <cell r="O337">
            <v>4.75</v>
          </cell>
          <cell r="P337">
            <v>0.23</v>
          </cell>
          <cell r="R337">
            <v>1.1399999999999999</v>
          </cell>
          <cell r="U337">
            <v>100.31130000000003</v>
          </cell>
          <cell r="AJ337">
            <v>0.41855157735892351</v>
          </cell>
          <cell r="AK337">
            <v>7.68</v>
          </cell>
          <cell r="AL337">
            <v>1.6211604095563139</v>
          </cell>
          <cell r="AM337">
            <v>0.12153652392947102</v>
          </cell>
          <cell r="AS337">
            <v>262</v>
          </cell>
          <cell r="AT337">
            <v>179</v>
          </cell>
          <cell r="AU337">
            <v>30</v>
          </cell>
          <cell r="AV337">
            <v>208</v>
          </cell>
          <cell r="AW337">
            <v>15</v>
          </cell>
          <cell r="AY337">
            <v>469</v>
          </cell>
          <cell r="AZ337">
            <v>37</v>
          </cell>
          <cell r="BA337">
            <v>73</v>
          </cell>
          <cell r="CD337">
            <v>31.266666666666666</v>
          </cell>
          <cell r="CG337">
            <v>2.4666666666666668</v>
          </cell>
          <cell r="CP337">
            <v>2.4333333333333331</v>
          </cell>
        </row>
        <row r="338">
          <cell r="A338" t="str">
            <v>Tuscan Magmatic Province</v>
          </cell>
          <cell r="B338">
            <v>1</v>
          </cell>
          <cell r="C338" t="str">
            <v>A19</v>
          </cell>
          <cell r="D338" t="str">
            <v>Giglio</v>
          </cell>
          <cell r="E338" t="str">
            <v>granito</v>
          </cell>
          <cell r="F338">
            <v>67.150000000000006</v>
          </cell>
          <cell r="G338">
            <v>0.61</v>
          </cell>
          <cell r="H338">
            <v>15.96</v>
          </cell>
          <cell r="J338">
            <v>3.9782999999999999</v>
          </cell>
          <cell r="K338">
            <v>0.06</v>
          </cell>
          <cell r="L338">
            <v>1.23</v>
          </cell>
          <cell r="M338">
            <v>1.96</v>
          </cell>
          <cell r="N338">
            <v>2.76</v>
          </cell>
          <cell r="O338">
            <v>5.01</v>
          </cell>
          <cell r="P338">
            <v>0.27</v>
          </cell>
          <cell r="R338">
            <v>1.29</v>
          </cell>
          <cell r="U338">
            <v>100.27830000000002</v>
          </cell>
          <cell r="AJ338">
            <v>0.41006601717043262</v>
          </cell>
          <cell r="AK338">
            <v>7.77</v>
          </cell>
          <cell r="AL338">
            <v>1.8152173913043479</v>
          </cell>
          <cell r="AM338">
            <v>0.12280701754385964</v>
          </cell>
          <cell r="AS338">
            <v>280</v>
          </cell>
          <cell r="AT338">
            <v>150</v>
          </cell>
          <cell r="AU338">
            <v>33</v>
          </cell>
          <cell r="AV338">
            <v>226</v>
          </cell>
          <cell r="AW338">
            <v>16</v>
          </cell>
          <cell r="AY338">
            <v>441</v>
          </cell>
          <cell r="AZ338">
            <v>36</v>
          </cell>
          <cell r="BA338">
            <v>77</v>
          </cell>
          <cell r="CD338">
            <v>27.5625</v>
          </cell>
          <cell r="CG338">
            <v>2.25</v>
          </cell>
          <cell r="CP338">
            <v>2.3333333333333335</v>
          </cell>
        </row>
        <row r="339">
          <cell r="A339" t="str">
            <v>Tuscan Magmatic Province</v>
          </cell>
          <cell r="B339">
            <v>1</v>
          </cell>
          <cell r="C339" t="str">
            <v>A19</v>
          </cell>
          <cell r="D339" t="str">
            <v>Giglio</v>
          </cell>
          <cell r="E339" t="str">
            <v>granito</v>
          </cell>
          <cell r="F339">
            <v>67.22</v>
          </cell>
          <cell r="G339">
            <v>0.66</v>
          </cell>
          <cell r="H339">
            <v>15.75</v>
          </cell>
          <cell r="J339">
            <v>4.0926</v>
          </cell>
          <cell r="K339">
            <v>0.05</v>
          </cell>
          <cell r="L339">
            <v>1.36</v>
          </cell>
          <cell r="M339">
            <v>2.08</v>
          </cell>
          <cell r="N339">
            <v>2.86</v>
          </cell>
          <cell r="O339">
            <v>4.87</v>
          </cell>
          <cell r="P339">
            <v>0.22</v>
          </cell>
          <cell r="R339">
            <v>1.1399999999999999</v>
          </cell>
          <cell r="U339">
            <v>100.3026</v>
          </cell>
          <cell r="AJ339">
            <v>0.42762497860814097</v>
          </cell>
          <cell r="AK339">
            <v>7.73</v>
          </cell>
          <cell r="AL339">
            <v>1.7027972027972029</v>
          </cell>
          <cell r="AM339">
            <v>0.13206349206349208</v>
          </cell>
          <cell r="AS339">
            <v>276</v>
          </cell>
          <cell r="AT339">
            <v>166</v>
          </cell>
          <cell r="AU339">
            <v>33</v>
          </cell>
          <cell r="AV339">
            <v>217</v>
          </cell>
          <cell r="AW339">
            <v>15</v>
          </cell>
          <cell r="AY339">
            <v>477</v>
          </cell>
          <cell r="AZ339">
            <v>37</v>
          </cell>
          <cell r="BA339">
            <v>73</v>
          </cell>
          <cell r="CD339">
            <v>31.8</v>
          </cell>
          <cell r="CG339">
            <v>2.4666666666666668</v>
          </cell>
          <cell r="CP339">
            <v>2.2121212121212119</v>
          </cell>
        </row>
        <row r="340">
          <cell r="A340" t="str">
            <v>Tuscan Magmatic Province</v>
          </cell>
          <cell r="B340">
            <v>1</v>
          </cell>
          <cell r="C340" t="str">
            <v>A19</v>
          </cell>
          <cell r="D340" t="str">
            <v>Giglio</v>
          </cell>
          <cell r="E340" t="str">
            <v>granito</v>
          </cell>
          <cell r="F340">
            <v>68.09</v>
          </cell>
          <cell r="G340">
            <v>0.6</v>
          </cell>
          <cell r="H340">
            <v>15.64</v>
          </cell>
          <cell r="J340">
            <v>3.8339000000000008</v>
          </cell>
          <cell r="K340">
            <v>0.06</v>
          </cell>
          <cell r="L340">
            <v>1.28</v>
          </cell>
          <cell r="M340">
            <v>1.85</v>
          </cell>
          <cell r="N340">
            <v>2.93</v>
          </cell>
          <cell r="O340">
            <v>4.7699999999999996</v>
          </cell>
          <cell r="P340">
            <v>0.23</v>
          </cell>
          <cell r="R340">
            <v>1</v>
          </cell>
          <cell r="U340">
            <v>100.2839</v>
          </cell>
          <cell r="AJ340">
            <v>0.42876920452399081</v>
          </cell>
          <cell r="AK340">
            <v>7.6999999999999993</v>
          </cell>
          <cell r="AL340">
            <v>1.6279863481228667</v>
          </cell>
          <cell r="AM340">
            <v>0.11828644501278772</v>
          </cell>
          <cell r="AS340">
            <v>303</v>
          </cell>
          <cell r="AT340">
            <v>141</v>
          </cell>
          <cell r="AU340">
            <v>32</v>
          </cell>
          <cell r="AV340">
            <v>206</v>
          </cell>
          <cell r="AW340">
            <v>15</v>
          </cell>
          <cell r="AY340">
            <v>455</v>
          </cell>
          <cell r="AZ340">
            <v>33</v>
          </cell>
          <cell r="BA340">
            <v>67</v>
          </cell>
          <cell r="CD340">
            <v>30.333333333333332</v>
          </cell>
          <cell r="CG340">
            <v>2.2000000000000002</v>
          </cell>
          <cell r="CP340">
            <v>2.09375</v>
          </cell>
        </row>
        <row r="341">
          <cell r="A341" t="str">
            <v>Tuscan Magmatic Province</v>
          </cell>
          <cell r="B341">
            <v>1</v>
          </cell>
          <cell r="C341" t="str">
            <v>A19</v>
          </cell>
          <cell r="D341" t="str">
            <v>Giglio</v>
          </cell>
          <cell r="E341" t="str">
            <v>granito</v>
          </cell>
          <cell r="F341">
            <v>67.849999999999994</v>
          </cell>
          <cell r="G341">
            <v>0.62</v>
          </cell>
          <cell r="H341">
            <v>15.51</v>
          </cell>
          <cell r="J341">
            <v>3.9915000000000003</v>
          </cell>
          <cell r="K341">
            <v>0.06</v>
          </cell>
          <cell r="L341">
            <v>1.26</v>
          </cell>
          <cell r="M341">
            <v>1.9</v>
          </cell>
          <cell r="N341">
            <v>2.97</v>
          </cell>
          <cell r="O341">
            <v>4.82</v>
          </cell>
          <cell r="P341">
            <v>0.22</v>
          </cell>
          <cell r="R341">
            <v>1.08</v>
          </cell>
          <cell r="U341">
            <v>100.28150000000001</v>
          </cell>
          <cell r="AJ341">
            <v>0.41510340111439487</v>
          </cell>
          <cell r="AK341">
            <v>7.7900000000000009</v>
          </cell>
          <cell r="AL341">
            <v>1.6228956228956228</v>
          </cell>
          <cell r="AM341">
            <v>0.12250161186331399</v>
          </cell>
          <cell r="AS341">
            <v>314</v>
          </cell>
          <cell r="AT341">
            <v>147</v>
          </cell>
          <cell r="AU341">
            <v>33</v>
          </cell>
          <cell r="AV341">
            <v>199</v>
          </cell>
          <cell r="AW341">
            <v>15</v>
          </cell>
          <cell r="AY341">
            <v>426</v>
          </cell>
          <cell r="AZ341">
            <v>37</v>
          </cell>
          <cell r="BA341">
            <v>75</v>
          </cell>
          <cell r="CD341">
            <v>28.4</v>
          </cell>
          <cell r="CG341">
            <v>2.4666666666666668</v>
          </cell>
          <cell r="CP341">
            <v>2.2727272727272729</v>
          </cell>
        </row>
        <row r="342">
          <cell r="A342" t="str">
            <v>Tuscan Magmatic Province</v>
          </cell>
          <cell r="B342">
            <v>1</v>
          </cell>
          <cell r="C342" t="str">
            <v>A19</v>
          </cell>
          <cell r="D342" t="str">
            <v>Giglio</v>
          </cell>
          <cell r="E342" t="str">
            <v>granito</v>
          </cell>
          <cell r="F342">
            <v>66.59</v>
          </cell>
          <cell r="G342">
            <v>0.65</v>
          </cell>
          <cell r="H342">
            <v>16.07</v>
          </cell>
          <cell r="J342">
            <v>4.2912999999999997</v>
          </cell>
          <cell r="K342">
            <v>7.0000000000000007E-2</v>
          </cell>
          <cell r="L342">
            <v>1.5</v>
          </cell>
          <cell r="M342">
            <v>2.3199999999999998</v>
          </cell>
          <cell r="N342">
            <v>2.78</v>
          </cell>
          <cell r="O342">
            <v>4.63</v>
          </cell>
          <cell r="P342">
            <v>0.21</v>
          </cell>
          <cell r="R342">
            <v>1.2</v>
          </cell>
          <cell r="U342">
            <v>100.31129999999999</v>
          </cell>
          <cell r="AJ342">
            <v>0.44004568249317938</v>
          </cell>
          <cell r="AK342">
            <v>7.41</v>
          </cell>
          <cell r="AL342">
            <v>1.6654676258992807</v>
          </cell>
          <cell r="AM342">
            <v>0.14436838830118232</v>
          </cell>
          <cell r="AS342">
            <v>287</v>
          </cell>
          <cell r="AT342">
            <v>151</v>
          </cell>
          <cell r="AU342">
            <v>34</v>
          </cell>
          <cell r="AV342">
            <v>215</v>
          </cell>
          <cell r="AW342">
            <v>16</v>
          </cell>
          <cell r="AY342">
            <v>430</v>
          </cell>
          <cell r="AZ342">
            <v>34</v>
          </cell>
          <cell r="BA342">
            <v>68</v>
          </cell>
          <cell r="CD342">
            <v>26.875</v>
          </cell>
          <cell r="CG342">
            <v>2.125</v>
          </cell>
          <cell r="CP342">
            <v>2</v>
          </cell>
        </row>
        <row r="343">
          <cell r="A343" t="str">
            <v>Tuscan Magmatic Province</v>
          </cell>
          <cell r="B343">
            <v>1</v>
          </cell>
          <cell r="C343" t="str">
            <v>A19</v>
          </cell>
          <cell r="D343" t="str">
            <v>Giglio</v>
          </cell>
          <cell r="E343" t="str">
            <v>granito</v>
          </cell>
          <cell r="F343">
            <v>71.63</v>
          </cell>
          <cell r="G343">
            <v>0.43</v>
          </cell>
          <cell r="H343">
            <v>14.48</v>
          </cell>
          <cell r="J343">
            <v>2.8224</v>
          </cell>
          <cell r="K343">
            <v>0.05</v>
          </cell>
          <cell r="L343">
            <v>0.79</v>
          </cell>
          <cell r="M343">
            <v>1.57</v>
          </cell>
          <cell r="N343">
            <v>2.6</v>
          </cell>
          <cell r="O343">
            <v>4.97</v>
          </cell>
          <cell r="P343">
            <v>0.17</v>
          </cell>
          <cell r="R343">
            <v>0.69</v>
          </cell>
          <cell r="U343">
            <v>100.2024</v>
          </cell>
          <cell r="AJ343">
            <v>0.38623598519999025</v>
          </cell>
          <cell r="AK343">
            <v>7.57</v>
          </cell>
          <cell r="AL343">
            <v>1.9115384615384614</v>
          </cell>
          <cell r="AM343">
            <v>0.10842541436464088</v>
          </cell>
          <cell r="AS343">
            <v>278</v>
          </cell>
          <cell r="AT343">
            <v>107</v>
          </cell>
          <cell r="AU343">
            <v>32</v>
          </cell>
          <cell r="AV343">
            <v>157</v>
          </cell>
          <cell r="AW343">
            <v>13</v>
          </cell>
          <cell r="AY343">
            <v>320</v>
          </cell>
          <cell r="AZ343">
            <v>30</v>
          </cell>
          <cell r="BA343">
            <v>65</v>
          </cell>
          <cell r="CD343">
            <v>24.615384615384617</v>
          </cell>
          <cell r="CG343">
            <v>2.3076923076923075</v>
          </cell>
          <cell r="CP343">
            <v>2.03125</v>
          </cell>
        </row>
        <row r="344">
          <cell r="A344" t="str">
            <v>Tuscan Magmatic Province</v>
          </cell>
          <cell r="B344">
            <v>1</v>
          </cell>
          <cell r="C344" t="str">
            <v>A19</v>
          </cell>
          <cell r="D344" t="str">
            <v>Giglio</v>
          </cell>
          <cell r="E344" t="str">
            <v>granito</v>
          </cell>
          <cell r="F344">
            <v>73.180000000000007</v>
          </cell>
          <cell r="G344">
            <v>0.27</v>
          </cell>
          <cell r="H344">
            <v>14.07</v>
          </cell>
          <cell r="J344">
            <v>1.8143</v>
          </cell>
          <cell r="K344">
            <v>0.04</v>
          </cell>
          <cell r="L344">
            <v>0.51</v>
          </cell>
          <cell r="M344">
            <v>1.2</v>
          </cell>
          <cell r="N344">
            <v>2.56</v>
          </cell>
          <cell r="O344">
            <v>5.56</v>
          </cell>
          <cell r="P344">
            <v>0.13</v>
          </cell>
          <cell r="R344">
            <v>0.79</v>
          </cell>
          <cell r="U344">
            <v>100.12430000000003</v>
          </cell>
          <cell r="AJ344">
            <v>0.38724767969541252</v>
          </cell>
          <cell r="AK344">
            <v>8.1199999999999992</v>
          </cell>
          <cell r="AL344">
            <v>2.171875</v>
          </cell>
          <cell r="AM344">
            <v>8.5287846481876331E-2</v>
          </cell>
          <cell r="AS344">
            <v>315</v>
          </cell>
          <cell r="AT344">
            <v>98</v>
          </cell>
          <cell r="AU344">
            <v>29</v>
          </cell>
          <cell r="AV344">
            <v>103</v>
          </cell>
          <cell r="AW344">
            <v>10</v>
          </cell>
          <cell r="AY344">
            <v>238</v>
          </cell>
          <cell r="AZ344">
            <v>18</v>
          </cell>
          <cell r="BA344">
            <v>32</v>
          </cell>
          <cell r="CD344">
            <v>23.8</v>
          </cell>
          <cell r="CG344">
            <v>1.8</v>
          </cell>
          <cell r="CP344">
            <v>1.103448275862069</v>
          </cell>
        </row>
        <row r="345">
          <cell r="A345" t="str">
            <v>Tuscan Magmatic Province</v>
          </cell>
          <cell r="B345">
            <v>1</v>
          </cell>
          <cell r="C345" t="str">
            <v>A19</v>
          </cell>
          <cell r="D345" t="str">
            <v>Giglio</v>
          </cell>
          <cell r="E345" t="str">
            <v>granito</v>
          </cell>
          <cell r="F345">
            <v>66.599999999999994</v>
          </cell>
          <cell r="G345">
            <v>0.76</v>
          </cell>
          <cell r="H345">
            <v>15.41</v>
          </cell>
          <cell r="J345">
            <v>4.3257000000000003</v>
          </cell>
          <cell r="K345">
            <v>0.06</v>
          </cell>
          <cell r="L345">
            <v>1.31</v>
          </cell>
          <cell r="M345">
            <v>2.38</v>
          </cell>
          <cell r="N345">
            <v>2.96</v>
          </cell>
          <cell r="O345">
            <v>4.82</v>
          </cell>
          <cell r="P345">
            <v>0.26</v>
          </cell>
          <cell r="R345">
            <v>1.43</v>
          </cell>
          <cell r="U345">
            <v>100.31570000000001</v>
          </cell>
          <cell r="AJ345">
            <v>0.40506637799522383</v>
          </cell>
          <cell r="AK345">
            <v>7.78</v>
          </cell>
          <cell r="AL345">
            <v>1.6283783783783785</v>
          </cell>
          <cell r="AM345">
            <v>0.15444516547696299</v>
          </cell>
          <cell r="AS345">
            <v>267</v>
          </cell>
          <cell r="AT345">
            <v>144</v>
          </cell>
          <cell r="AU345">
            <v>35</v>
          </cell>
          <cell r="AV345">
            <v>257</v>
          </cell>
          <cell r="AW345">
            <v>16</v>
          </cell>
          <cell r="AY345">
            <v>424</v>
          </cell>
          <cell r="AZ345">
            <v>45</v>
          </cell>
          <cell r="BA345">
            <v>92</v>
          </cell>
          <cell r="CD345">
            <v>26.5</v>
          </cell>
          <cell r="CG345">
            <v>2.8125</v>
          </cell>
          <cell r="CP345">
            <v>2.6285714285714286</v>
          </cell>
        </row>
        <row r="346">
          <cell r="A346" t="str">
            <v>Tuscan Magmatic Province</v>
          </cell>
          <cell r="B346">
            <v>1</v>
          </cell>
          <cell r="C346" t="str">
            <v>A19</v>
          </cell>
          <cell r="D346" t="str">
            <v>Scole</v>
          </cell>
          <cell r="E346" t="str">
            <v>granito</v>
          </cell>
          <cell r="F346">
            <v>70.67</v>
          </cell>
          <cell r="G346">
            <v>0.37</v>
          </cell>
          <cell r="H346">
            <v>15.97</v>
          </cell>
          <cell r="J346">
            <v>2.0145</v>
          </cell>
          <cell r="K346">
            <v>0.05</v>
          </cell>
          <cell r="L346">
            <v>0.71</v>
          </cell>
          <cell r="M346">
            <v>1.37</v>
          </cell>
          <cell r="N346">
            <v>2.92</v>
          </cell>
          <cell r="O346">
            <v>4.8</v>
          </cell>
          <cell r="P346">
            <v>0.13</v>
          </cell>
          <cell r="R346">
            <v>1.1299999999999999</v>
          </cell>
          <cell r="U346">
            <v>100.13449999999999</v>
          </cell>
          <cell r="AJ346">
            <v>0.44208279627767677</v>
          </cell>
          <cell r="AK346">
            <v>7.72</v>
          </cell>
          <cell r="AL346">
            <v>1.6438356164383561</v>
          </cell>
          <cell r="AM346">
            <v>8.5785848465873518E-2</v>
          </cell>
          <cell r="AS346">
            <v>309</v>
          </cell>
          <cell r="AT346">
            <v>161</v>
          </cell>
          <cell r="AU346">
            <v>24</v>
          </cell>
          <cell r="AV346">
            <v>146</v>
          </cell>
          <cell r="AW346">
            <v>10</v>
          </cell>
          <cell r="AY346">
            <v>341</v>
          </cell>
          <cell r="AZ346">
            <v>27</v>
          </cell>
          <cell r="BA346">
            <v>48</v>
          </cell>
          <cell r="CD346">
            <v>34.1</v>
          </cell>
          <cell r="CG346">
            <v>2.7</v>
          </cell>
          <cell r="CP346">
            <v>2</v>
          </cell>
        </row>
        <row r="347">
          <cell r="A347" t="str">
            <v>Tuscan Magmatic Province</v>
          </cell>
          <cell r="B347">
            <v>1</v>
          </cell>
          <cell r="C347" t="str">
            <v>A19</v>
          </cell>
          <cell r="D347" t="str">
            <v>Scole</v>
          </cell>
          <cell r="E347" t="str">
            <v>granito</v>
          </cell>
          <cell r="F347">
            <v>69.81</v>
          </cell>
          <cell r="G347">
            <v>0.56000000000000005</v>
          </cell>
          <cell r="H347">
            <v>15.3</v>
          </cell>
          <cell r="J347">
            <v>3.4801000000000002</v>
          </cell>
          <cell r="K347">
            <v>0.02</v>
          </cell>
          <cell r="L347">
            <v>0.86</v>
          </cell>
          <cell r="M347">
            <v>1.7</v>
          </cell>
          <cell r="N347">
            <v>2.25</v>
          </cell>
          <cell r="O347">
            <v>4.79</v>
          </cell>
          <cell r="P347">
            <v>0.2</v>
          </cell>
          <cell r="R347">
            <v>1.21</v>
          </cell>
          <cell r="U347">
            <v>100.18010000000001</v>
          </cell>
          <cell r="AJ347">
            <v>0.3571544966705385</v>
          </cell>
          <cell r="AK347">
            <v>7.04</v>
          </cell>
          <cell r="AL347">
            <v>2.1288888888888891</v>
          </cell>
          <cell r="AM347">
            <v>0.1111111111111111</v>
          </cell>
          <cell r="AS347">
            <v>270</v>
          </cell>
          <cell r="AT347">
            <v>143</v>
          </cell>
          <cell r="AU347">
            <v>27</v>
          </cell>
          <cell r="AV347">
            <v>202</v>
          </cell>
          <cell r="AW347">
            <v>15</v>
          </cell>
          <cell r="AY347">
            <v>403</v>
          </cell>
          <cell r="AZ347">
            <v>31</v>
          </cell>
          <cell r="BA347">
            <v>57</v>
          </cell>
          <cell r="CD347">
            <v>26.866666666666667</v>
          </cell>
          <cell r="CG347">
            <v>2.0666666666666669</v>
          </cell>
          <cell r="CP347">
            <v>2.1111111111111112</v>
          </cell>
        </row>
        <row r="348">
          <cell r="A348" t="str">
            <v>Tuscan Magmatic Province</v>
          </cell>
          <cell r="B348">
            <v>1</v>
          </cell>
          <cell r="C348" t="str">
            <v>A20</v>
          </cell>
          <cell r="D348" t="str">
            <v>Svincenz</v>
          </cell>
          <cell r="E348" t="str">
            <v>lava ignim</v>
          </cell>
          <cell r="F348">
            <v>71.260000000000005</v>
          </cell>
          <cell r="G348">
            <v>0.17</v>
          </cell>
          <cell r="H348">
            <v>13.6</v>
          </cell>
          <cell r="J348">
            <v>1.27</v>
          </cell>
          <cell r="K348">
            <v>0.02</v>
          </cell>
          <cell r="L348">
            <v>0.24</v>
          </cell>
          <cell r="M348">
            <v>0.72</v>
          </cell>
          <cell r="N348">
            <v>3.01</v>
          </cell>
          <cell r="O348">
            <v>5.26</v>
          </cell>
          <cell r="P348">
            <v>0.14000000000000001</v>
          </cell>
          <cell r="R348">
            <v>3.27</v>
          </cell>
          <cell r="U348">
            <v>98.96</v>
          </cell>
          <cell r="AJ348">
            <v>0.29817881216304454</v>
          </cell>
          <cell r="AK348">
            <v>8.27</v>
          </cell>
          <cell r="AL348">
            <v>1.7475083056478407</v>
          </cell>
          <cell r="AM348">
            <v>5.2941176470588235E-2</v>
          </cell>
          <cell r="AN348">
            <v>4</v>
          </cell>
          <cell r="AP348">
            <v>8</v>
          </cell>
          <cell r="AQ348">
            <v>1</v>
          </cell>
          <cell r="AS348">
            <v>360</v>
          </cell>
          <cell r="AT348">
            <v>57</v>
          </cell>
          <cell r="AY348">
            <v>260</v>
          </cell>
          <cell r="AZ348">
            <v>21.9</v>
          </cell>
          <cell r="BA348">
            <v>44.4</v>
          </cell>
          <cell r="BC348">
            <v>21.2</v>
          </cell>
          <cell r="BD348">
            <v>5.09</v>
          </cell>
          <cell r="BE348">
            <v>0.51</v>
          </cell>
          <cell r="BG348">
            <v>0.64</v>
          </cell>
          <cell r="BL348">
            <v>1.25</v>
          </cell>
          <cell r="BM348">
            <v>0.14000000000000001</v>
          </cell>
          <cell r="BN348">
            <v>2.8</v>
          </cell>
          <cell r="BQ348">
            <v>10</v>
          </cell>
          <cell r="BR348">
            <v>13</v>
          </cell>
          <cell r="DB348">
            <v>8</v>
          </cell>
          <cell r="DD348">
            <v>1.3</v>
          </cell>
          <cell r="DE348">
            <v>36</v>
          </cell>
          <cell r="DI348">
            <v>156.42857142857142</v>
          </cell>
          <cell r="DJ348">
            <v>2.6886792452830188</v>
          </cell>
        </row>
        <row r="349">
          <cell r="A349" t="str">
            <v>Tuscan Magmatic Province</v>
          </cell>
          <cell r="B349">
            <v>1</v>
          </cell>
          <cell r="C349" t="str">
            <v>A20</v>
          </cell>
          <cell r="D349" t="str">
            <v>Svincenz</v>
          </cell>
          <cell r="E349" t="str">
            <v>lava ignim</v>
          </cell>
          <cell r="F349">
            <v>69.55</v>
          </cell>
          <cell r="G349">
            <v>0.28000000000000003</v>
          </cell>
          <cell r="H349">
            <v>14.1</v>
          </cell>
          <cell r="J349">
            <v>1.99</v>
          </cell>
          <cell r="K349">
            <v>0.03</v>
          </cell>
          <cell r="L349">
            <v>0.62</v>
          </cell>
          <cell r="M349">
            <v>1.44</v>
          </cell>
          <cell r="N349">
            <v>2.5499999999999998</v>
          </cell>
          <cell r="O349">
            <v>5.15</v>
          </cell>
          <cell r="P349">
            <v>0.22</v>
          </cell>
          <cell r="R349">
            <v>3.35</v>
          </cell>
          <cell r="U349">
            <v>99.279999999999987</v>
          </cell>
          <cell r="AJ349">
            <v>0.41192274889834102</v>
          </cell>
          <cell r="AK349">
            <v>7.7</v>
          </cell>
          <cell r="AL349">
            <v>2.0196078431372553</v>
          </cell>
          <cell r="AM349">
            <v>0.10212765957446808</v>
          </cell>
          <cell r="AN349">
            <v>4</v>
          </cell>
          <cell r="AO349">
            <v>31</v>
          </cell>
          <cell r="AP349">
            <v>11</v>
          </cell>
          <cell r="AQ349">
            <v>4</v>
          </cell>
          <cell r="AR349">
            <v>18</v>
          </cell>
          <cell r="AS349">
            <v>383</v>
          </cell>
          <cell r="AT349">
            <v>290</v>
          </cell>
          <cell r="AU349">
            <v>26</v>
          </cell>
          <cell r="AV349">
            <v>158</v>
          </cell>
          <cell r="AW349">
            <v>13</v>
          </cell>
          <cell r="AY349">
            <v>360</v>
          </cell>
          <cell r="AZ349">
            <v>56.3</v>
          </cell>
          <cell r="BA349">
            <v>113</v>
          </cell>
          <cell r="BC349">
            <v>52.4</v>
          </cell>
          <cell r="BD349">
            <v>10.199999999999999</v>
          </cell>
          <cell r="BE349">
            <v>1.1299999999999999</v>
          </cell>
          <cell r="BG349">
            <v>1.04</v>
          </cell>
          <cell r="BL349">
            <v>2.0499999999999998</v>
          </cell>
          <cell r="BM349">
            <v>0.22</v>
          </cell>
          <cell r="BN349">
            <v>4.3</v>
          </cell>
          <cell r="BP349">
            <v>45</v>
          </cell>
          <cell r="BQ349">
            <v>24</v>
          </cell>
          <cell r="BR349">
            <v>16</v>
          </cell>
          <cell r="CD349">
            <v>27.692307692307693</v>
          </cell>
          <cell r="CG349">
            <v>4.3307692307692305</v>
          </cell>
          <cell r="CI349">
            <v>2.5111111111111111</v>
          </cell>
          <cell r="CP349">
            <v>4.3461538461538458</v>
          </cell>
          <cell r="DB349">
            <v>11.707317073170733</v>
          </cell>
          <cell r="DD349">
            <v>0.66666666666666663</v>
          </cell>
          <cell r="DE349">
            <v>15.958333333333334</v>
          </cell>
          <cell r="DI349">
            <v>255.90909090909091</v>
          </cell>
          <cell r="DJ349">
            <v>5.5343511450381682</v>
          </cell>
        </row>
        <row r="350">
          <cell r="A350" t="str">
            <v>Tuscan Magmatic Province</v>
          </cell>
          <cell r="B350">
            <v>1</v>
          </cell>
          <cell r="C350" t="str">
            <v>A20</v>
          </cell>
          <cell r="D350" t="str">
            <v>Svincenz</v>
          </cell>
          <cell r="E350" t="str">
            <v>lava ignim</v>
          </cell>
          <cell r="F350">
            <v>68.400000000000006</v>
          </cell>
          <cell r="G350">
            <v>0.37</v>
          </cell>
          <cell r="H350">
            <v>14.63</v>
          </cell>
          <cell r="J350">
            <v>2.41</v>
          </cell>
          <cell r="K350">
            <v>0.03</v>
          </cell>
          <cell r="L350">
            <v>0.69</v>
          </cell>
          <cell r="M350">
            <v>2.09</v>
          </cell>
          <cell r="N350">
            <v>2.75</v>
          </cell>
          <cell r="O350">
            <v>5</v>
          </cell>
          <cell r="P350">
            <v>0.25</v>
          </cell>
          <cell r="R350">
            <v>2.5499999999999998</v>
          </cell>
          <cell r="U350">
            <v>99.17</v>
          </cell>
          <cell r="AJ350">
            <v>0.39161171500560898</v>
          </cell>
          <cell r="AK350">
            <v>7.75</v>
          </cell>
          <cell r="AL350">
            <v>1.8181818181818181</v>
          </cell>
          <cell r="AM350">
            <v>0.14285714285714285</v>
          </cell>
          <cell r="AN350">
            <v>5</v>
          </cell>
          <cell r="AP350">
            <v>10</v>
          </cell>
          <cell r="AQ350">
            <v>4</v>
          </cell>
          <cell r="AS350">
            <v>338</v>
          </cell>
          <cell r="AT350">
            <v>506</v>
          </cell>
          <cell r="AY350">
            <v>515</v>
          </cell>
          <cell r="AZ350">
            <v>78.5</v>
          </cell>
          <cell r="BA350">
            <v>156</v>
          </cell>
          <cell r="BC350">
            <v>71.7</v>
          </cell>
          <cell r="BD350">
            <v>12.9</v>
          </cell>
          <cell r="BE350">
            <v>1.69</v>
          </cell>
          <cell r="BG350">
            <v>1.22</v>
          </cell>
          <cell r="BL350">
            <v>2.2000000000000002</v>
          </cell>
          <cell r="BM350">
            <v>0.25</v>
          </cell>
          <cell r="BN350">
            <v>4.8</v>
          </cell>
          <cell r="BP350">
            <v>0</v>
          </cell>
          <cell r="BQ350">
            <v>32</v>
          </cell>
          <cell r="BR350">
            <v>0</v>
          </cell>
          <cell r="DB350">
            <v>14.545454545454545</v>
          </cell>
          <cell r="DE350">
            <v>10.5625</v>
          </cell>
          <cell r="DI350">
            <v>314</v>
          </cell>
          <cell r="DJ350">
            <v>7.0571827057182706</v>
          </cell>
        </row>
        <row r="351">
          <cell r="A351" t="str">
            <v>Tuscan Magmatic Province</v>
          </cell>
          <cell r="B351">
            <v>1</v>
          </cell>
          <cell r="C351" t="str">
            <v>A20</v>
          </cell>
          <cell r="D351" t="str">
            <v>Svincenz</v>
          </cell>
          <cell r="E351" t="str">
            <v>lava ignim</v>
          </cell>
          <cell r="F351">
            <v>70.16</v>
          </cell>
          <cell r="G351">
            <v>0.3</v>
          </cell>
          <cell r="H351">
            <v>15.1</v>
          </cell>
          <cell r="J351">
            <v>2.0699999999999998</v>
          </cell>
          <cell r="K351">
            <v>0.03</v>
          </cell>
          <cell r="L351">
            <v>0.66</v>
          </cell>
          <cell r="M351">
            <v>1.54</v>
          </cell>
          <cell r="N351">
            <v>3.11</v>
          </cell>
          <cell r="O351">
            <v>4.53</v>
          </cell>
          <cell r="P351">
            <v>0.14000000000000001</v>
          </cell>
          <cell r="R351">
            <v>2.92</v>
          </cell>
          <cell r="U351">
            <v>100.55999999999999</v>
          </cell>
          <cell r="AJ351">
            <v>0.41753126045376965</v>
          </cell>
          <cell r="AK351">
            <v>7.6400000000000006</v>
          </cell>
          <cell r="AL351">
            <v>1.4565916398713827</v>
          </cell>
          <cell r="AM351">
            <v>0.10198675496688742</v>
          </cell>
          <cell r="AN351">
            <v>5</v>
          </cell>
          <cell r="AO351">
            <v>28</v>
          </cell>
          <cell r="AP351">
            <v>20</v>
          </cell>
          <cell r="AQ351">
            <v>4</v>
          </cell>
          <cell r="AR351">
            <v>15</v>
          </cell>
          <cell r="AS351">
            <v>298</v>
          </cell>
          <cell r="AT351">
            <v>107</v>
          </cell>
          <cell r="AU351">
            <v>16</v>
          </cell>
          <cell r="AV351">
            <v>107</v>
          </cell>
          <cell r="AW351">
            <v>11</v>
          </cell>
          <cell r="AY351">
            <v>275</v>
          </cell>
          <cell r="AZ351">
            <v>28.5</v>
          </cell>
          <cell r="BA351">
            <v>59.4</v>
          </cell>
          <cell r="BC351">
            <v>27</v>
          </cell>
          <cell r="BD351">
            <v>6.25</v>
          </cell>
          <cell r="BE351">
            <v>0.95</v>
          </cell>
          <cell r="BG351">
            <v>0.82</v>
          </cell>
          <cell r="BL351">
            <v>1.32</v>
          </cell>
          <cell r="BM351">
            <v>0.14000000000000001</v>
          </cell>
          <cell r="BN351">
            <v>3</v>
          </cell>
          <cell r="BP351">
            <v>50</v>
          </cell>
          <cell r="BQ351">
            <v>13</v>
          </cell>
          <cell r="BR351">
            <v>0</v>
          </cell>
          <cell r="CD351">
            <v>25</v>
          </cell>
          <cell r="CG351">
            <v>2.5909090909090908</v>
          </cell>
          <cell r="CI351">
            <v>1.1879999999999999</v>
          </cell>
          <cell r="CP351">
            <v>3.7124999999999999</v>
          </cell>
          <cell r="DB351">
            <v>9.8484848484848477</v>
          </cell>
          <cell r="DE351">
            <v>22.923076923076923</v>
          </cell>
          <cell r="DI351">
            <v>203.57142857142856</v>
          </cell>
          <cell r="DJ351">
            <v>3.9629629629629628</v>
          </cell>
        </row>
        <row r="352">
          <cell r="A352" t="str">
            <v>Tuscan Magmatic Province</v>
          </cell>
          <cell r="B352">
            <v>1</v>
          </cell>
          <cell r="C352" t="str">
            <v>A20</v>
          </cell>
          <cell r="D352" t="str">
            <v>Svincenz</v>
          </cell>
          <cell r="E352" t="str">
            <v>lava ignim</v>
          </cell>
          <cell r="F352">
            <v>69.37</v>
          </cell>
          <cell r="G352">
            <v>0.35</v>
          </cell>
          <cell r="H352">
            <v>14.82</v>
          </cell>
          <cell r="J352">
            <v>2.5</v>
          </cell>
          <cell r="K352">
            <v>0.03</v>
          </cell>
          <cell r="L352">
            <v>0.95</v>
          </cell>
          <cell r="M352">
            <v>2.02</v>
          </cell>
          <cell r="N352">
            <v>2.94</v>
          </cell>
          <cell r="O352">
            <v>4.67</v>
          </cell>
          <cell r="P352">
            <v>0.17</v>
          </cell>
          <cell r="R352">
            <v>1.76</v>
          </cell>
          <cell r="U352">
            <v>99.58</v>
          </cell>
          <cell r="AJ352">
            <v>0.46072207639764168</v>
          </cell>
          <cell r="AK352">
            <v>7.6099999999999994</v>
          </cell>
          <cell r="AL352">
            <v>1.58843537414966</v>
          </cell>
          <cell r="AM352">
            <v>0.13630229419703105</v>
          </cell>
          <cell r="AN352">
            <v>6</v>
          </cell>
          <cell r="AO352">
            <v>43</v>
          </cell>
          <cell r="AP352">
            <v>26</v>
          </cell>
          <cell r="AQ352">
            <v>5</v>
          </cell>
          <cell r="AR352">
            <v>17</v>
          </cell>
          <cell r="AS352">
            <v>313</v>
          </cell>
          <cell r="AT352">
            <v>251</v>
          </cell>
          <cell r="AU352">
            <v>22</v>
          </cell>
          <cell r="AV352">
            <v>139</v>
          </cell>
          <cell r="AW352">
            <v>13</v>
          </cell>
          <cell r="AY352">
            <v>360</v>
          </cell>
          <cell r="AZ352">
            <v>45.5</v>
          </cell>
          <cell r="BA352">
            <v>94.3</v>
          </cell>
          <cell r="BC352">
            <v>39.799999999999997</v>
          </cell>
          <cell r="BD352">
            <v>8.1300000000000008</v>
          </cell>
          <cell r="BE352">
            <v>1.1200000000000001</v>
          </cell>
          <cell r="BG352">
            <v>0.84</v>
          </cell>
          <cell r="BL352">
            <v>2.0099999999999998</v>
          </cell>
          <cell r="BM352">
            <v>0.23</v>
          </cell>
          <cell r="BN352">
            <v>4.4000000000000004</v>
          </cell>
          <cell r="BP352">
            <v>46</v>
          </cell>
          <cell r="BQ352">
            <v>25</v>
          </cell>
          <cell r="BR352">
            <v>14</v>
          </cell>
          <cell r="CD352">
            <v>27.692307692307693</v>
          </cell>
          <cell r="CG352">
            <v>3.5</v>
          </cell>
          <cell r="CI352">
            <v>2.0499999999999998</v>
          </cell>
          <cell r="CP352">
            <v>4.2863636363636362</v>
          </cell>
          <cell r="DB352">
            <v>12.437810945273633</v>
          </cell>
          <cell r="DD352">
            <v>0.56000000000000005</v>
          </cell>
          <cell r="DE352">
            <v>12.52</v>
          </cell>
          <cell r="DI352">
            <v>197.82608695652172</v>
          </cell>
          <cell r="DJ352">
            <v>6.3065326633165837</v>
          </cell>
        </row>
        <row r="353">
          <cell r="A353" t="str">
            <v>Tuscan Magmatic Province</v>
          </cell>
          <cell r="B353">
            <v>1</v>
          </cell>
          <cell r="C353" t="str">
            <v>A20</v>
          </cell>
          <cell r="D353" t="str">
            <v>Svincenz</v>
          </cell>
          <cell r="E353" t="str">
            <v>lava ignim</v>
          </cell>
          <cell r="F353">
            <v>68.760000000000005</v>
          </cell>
          <cell r="G353">
            <v>0.38</v>
          </cell>
          <cell r="H353">
            <v>14.94</v>
          </cell>
          <cell r="J353">
            <v>2.59</v>
          </cell>
          <cell r="K353">
            <v>0.03</v>
          </cell>
          <cell r="L353">
            <v>0.91</v>
          </cell>
          <cell r="M353">
            <v>1.96</v>
          </cell>
          <cell r="N353">
            <v>2.86</v>
          </cell>
          <cell r="O353">
            <v>4.63</v>
          </cell>
          <cell r="P353">
            <v>0.2</v>
          </cell>
          <cell r="R353">
            <v>1.93</v>
          </cell>
          <cell r="U353">
            <v>99.19</v>
          </cell>
          <cell r="AJ353">
            <v>0.44131655251037294</v>
          </cell>
          <cell r="AK353">
            <v>7.49</v>
          </cell>
          <cell r="AL353">
            <v>1.618881118881119</v>
          </cell>
          <cell r="AM353">
            <v>0.13119143239625167</v>
          </cell>
          <cell r="AN353">
            <v>6</v>
          </cell>
          <cell r="AO353">
            <v>36</v>
          </cell>
          <cell r="AP353">
            <v>28</v>
          </cell>
          <cell r="AQ353">
            <v>5</v>
          </cell>
          <cell r="AR353">
            <v>21</v>
          </cell>
          <cell r="AS353">
            <v>310</v>
          </cell>
          <cell r="AT353">
            <v>223</v>
          </cell>
          <cell r="AU353">
            <v>24</v>
          </cell>
          <cell r="AV353">
            <v>149</v>
          </cell>
          <cell r="AW353">
            <v>13</v>
          </cell>
          <cell r="AY353">
            <v>400</v>
          </cell>
          <cell r="AZ353">
            <v>43.4</v>
          </cell>
          <cell r="BA353">
            <v>90.6</v>
          </cell>
          <cell r="BC353">
            <v>43.2</v>
          </cell>
          <cell r="BD353">
            <v>8.89</v>
          </cell>
          <cell r="BE353">
            <v>1.28</v>
          </cell>
          <cell r="BG353">
            <v>1.01</v>
          </cell>
          <cell r="BL353">
            <v>1.81</v>
          </cell>
          <cell r="BM353">
            <v>0.21</v>
          </cell>
          <cell r="BN353">
            <v>4.0999999999999996</v>
          </cell>
          <cell r="BP353">
            <v>50</v>
          </cell>
          <cell r="BQ353">
            <v>20</v>
          </cell>
          <cell r="BR353">
            <v>11</v>
          </cell>
          <cell r="CD353">
            <v>30.76923076923077</v>
          </cell>
          <cell r="CG353">
            <v>3.3384615384615381</v>
          </cell>
          <cell r="CI353">
            <v>1.8119999999999998</v>
          </cell>
          <cell r="CP353">
            <v>3.7749999999999999</v>
          </cell>
          <cell r="DB353">
            <v>11.049723756906078</v>
          </cell>
          <cell r="DD353">
            <v>0.55000000000000004</v>
          </cell>
          <cell r="DE353">
            <v>15.5</v>
          </cell>
          <cell r="DI353">
            <v>206.66666666666666</v>
          </cell>
          <cell r="DJ353">
            <v>5.1620370370370363</v>
          </cell>
        </row>
        <row r="354">
          <cell r="A354" t="str">
            <v>Tuscan Magmatic Province</v>
          </cell>
          <cell r="B354">
            <v>1</v>
          </cell>
          <cell r="C354" t="str">
            <v>A20</v>
          </cell>
          <cell r="D354" t="str">
            <v>Svincenz</v>
          </cell>
          <cell r="E354" t="str">
            <v>lava ignim</v>
          </cell>
          <cell r="F354">
            <v>67.760000000000005</v>
          </cell>
          <cell r="G354">
            <v>0.41</v>
          </cell>
          <cell r="H354">
            <v>14.85</v>
          </cell>
          <cell r="J354">
            <v>2.86</v>
          </cell>
          <cell r="K354">
            <v>0.04</v>
          </cell>
          <cell r="L354">
            <v>1.1499999999999999</v>
          </cell>
          <cell r="M354">
            <v>2.34</v>
          </cell>
          <cell r="N354">
            <v>2.72</v>
          </cell>
          <cell r="O354">
            <v>4.5199999999999996</v>
          </cell>
          <cell r="P354">
            <v>0.21</v>
          </cell>
          <cell r="R354">
            <v>2.73</v>
          </cell>
          <cell r="U354">
            <v>99.59</v>
          </cell>
          <cell r="AJ354">
            <v>0.47479345350508589</v>
          </cell>
          <cell r="AK354">
            <v>7.24</v>
          </cell>
          <cell r="AL354">
            <v>1.6617647058823526</v>
          </cell>
          <cell r="AM354">
            <v>0.15757575757575756</v>
          </cell>
          <cell r="AN354">
            <v>7</v>
          </cell>
          <cell r="AO354">
            <v>46</v>
          </cell>
          <cell r="AQ354">
            <v>9</v>
          </cell>
          <cell r="AS354">
            <v>296</v>
          </cell>
          <cell r="AT354">
            <v>311</v>
          </cell>
          <cell r="AU354">
            <v>24</v>
          </cell>
          <cell r="AV354">
            <v>155</v>
          </cell>
          <cell r="AW354">
            <v>13</v>
          </cell>
          <cell r="AY354">
            <v>445</v>
          </cell>
          <cell r="AZ354">
            <v>57.8</v>
          </cell>
          <cell r="BA354">
            <v>120</v>
          </cell>
          <cell r="BC354">
            <v>54.3</v>
          </cell>
          <cell r="BD354">
            <v>10.7</v>
          </cell>
          <cell r="BE354">
            <v>1.6</v>
          </cell>
          <cell r="BG354">
            <v>1.1000000000000001</v>
          </cell>
          <cell r="BL354">
            <v>1.98</v>
          </cell>
          <cell r="BM354">
            <v>0.22</v>
          </cell>
          <cell r="BN354">
            <v>4.4000000000000004</v>
          </cell>
          <cell r="BP354">
            <v>50</v>
          </cell>
          <cell r="BQ354">
            <v>23</v>
          </cell>
          <cell r="BR354">
            <v>12</v>
          </cell>
          <cell r="CD354">
            <v>34.230769230769234</v>
          </cell>
          <cell r="CG354">
            <v>4.4461538461538463</v>
          </cell>
          <cell r="CI354">
            <v>2.4</v>
          </cell>
          <cell r="CP354">
            <v>5</v>
          </cell>
          <cell r="DB354">
            <v>11.616161616161616</v>
          </cell>
          <cell r="DD354">
            <v>0.52173913043478259</v>
          </cell>
          <cell r="DE354">
            <v>12.869565217391305</v>
          </cell>
          <cell r="DI354">
            <v>262.72727272727269</v>
          </cell>
          <cell r="DJ354">
            <v>5.7274401473296503</v>
          </cell>
        </row>
        <row r="355">
          <cell r="A355" t="str">
            <v>Tuscan Magmatic Province</v>
          </cell>
          <cell r="B355">
            <v>1</v>
          </cell>
          <cell r="C355" t="str">
            <v>A20</v>
          </cell>
          <cell r="D355" t="str">
            <v>Svincenz</v>
          </cell>
          <cell r="E355" t="str">
            <v>lava ignim</v>
          </cell>
          <cell r="F355">
            <v>67.900000000000006</v>
          </cell>
          <cell r="G355">
            <v>0.42</v>
          </cell>
          <cell r="H355">
            <v>14.94</v>
          </cell>
          <cell r="J355">
            <v>2.73</v>
          </cell>
          <cell r="K355">
            <v>0.04</v>
          </cell>
          <cell r="L355">
            <v>1.08</v>
          </cell>
          <cell r="M355">
            <v>2.15</v>
          </cell>
          <cell r="N355">
            <v>2.9</v>
          </cell>
          <cell r="O355">
            <v>4.59</v>
          </cell>
          <cell r="P355">
            <v>0.19</v>
          </cell>
          <cell r="R355">
            <v>1.9</v>
          </cell>
          <cell r="U355">
            <v>98.840000000000032</v>
          </cell>
          <cell r="AJ355">
            <v>0.4707353315212997</v>
          </cell>
          <cell r="AK355">
            <v>7.49</v>
          </cell>
          <cell r="AL355">
            <v>1.5827586206896551</v>
          </cell>
          <cell r="AM355">
            <v>0.14390896921017401</v>
          </cell>
          <cell r="AN355">
            <v>7</v>
          </cell>
          <cell r="AO355">
            <v>48</v>
          </cell>
          <cell r="AS355">
            <v>306</v>
          </cell>
          <cell r="AT355">
            <v>268</v>
          </cell>
          <cell r="AU355">
            <v>19</v>
          </cell>
          <cell r="AV355">
            <v>150</v>
          </cell>
          <cell r="AW355">
            <v>12</v>
          </cell>
          <cell r="AY355">
            <v>420</v>
          </cell>
          <cell r="AZ355">
            <v>46.5</v>
          </cell>
          <cell r="BA355">
            <v>94.7</v>
          </cell>
          <cell r="BC355">
            <v>41.9</v>
          </cell>
          <cell r="BD355">
            <v>8.5</v>
          </cell>
          <cell r="BE355">
            <v>1.24</v>
          </cell>
          <cell r="BG355">
            <v>0.87</v>
          </cell>
          <cell r="BL355">
            <v>1.6</v>
          </cell>
          <cell r="BM355">
            <v>0.18</v>
          </cell>
          <cell r="BN355">
            <v>4.0999999999999996</v>
          </cell>
          <cell r="BP355">
            <v>48</v>
          </cell>
          <cell r="BQ355">
            <v>21</v>
          </cell>
          <cell r="BR355">
            <v>12</v>
          </cell>
          <cell r="CD355">
            <v>35</v>
          </cell>
          <cell r="CG355">
            <v>3.875</v>
          </cell>
          <cell r="CI355">
            <v>1.9729166666666667</v>
          </cell>
          <cell r="CP355">
            <v>4.9842105263157892</v>
          </cell>
          <cell r="DB355">
            <v>13.125</v>
          </cell>
          <cell r="DD355">
            <v>0.5714285714285714</v>
          </cell>
          <cell r="DE355">
            <v>14.571428571428571</v>
          </cell>
          <cell r="DI355">
            <v>258.33333333333337</v>
          </cell>
          <cell r="DJ355">
            <v>6.3961813842482105</v>
          </cell>
        </row>
        <row r="356">
          <cell r="A356" t="str">
            <v>Tuscan Magmatic Province</v>
          </cell>
          <cell r="B356">
            <v>1</v>
          </cell>
          <cell r="C356" t="str">
            <v>A21</v>
          </cell>
          <cell r="D356" t="str">
            <v>S.Vincen</v>
          </cell>
          <cell r="E356" t="str">
            <v>vulcanite</v>
          </cell>
          <cell r="F356">
            <v>68.06</v>
          </cell>
          <cell r="G356">
            <v>0.49</v>
          </cell>
          <cell r="H356">
            <v>15.58</v>
          </cell>
          <cell r="J356">
            <v>3.0903999999999998</v>
          </cell>
          <cell r="K356">
            <v>0.06</v>
          </cell>
          <cell r="L356">
            <v>0.8</v>
          </cell>
          <cell r="M356">
            <v>2.16</v>
          </cell>
          <cell r="N356">
            <v>2.81</v>
          </cell>
          <cell r="O356">
            <v>4.9400000000000004</v>
          </cell>
          <cell r="P356">
            <v>0.21</v>
          </cell>
          <cell r="R356">
            <v>2.02</v>
          </cell>
          <cell r="U356">
            <v>100.22039999999998</v>
          </cell>
          <cell r="AJ356">
            <v>0.36788612009969746</v>
          </cell>
          <cell r="AK356">
            <v>7.75</v>
          </cell>
          <cell r="AL356">
            <v>1.7580071174377225</v>
          </cell>
          <cell r="AM356">
            <v>0.1386392811296534</v>
          </cell>
          <cell r="AS356">
            <v>329</v>
          </cell>
          <cell r="AT356">
            <v>226</v>
          </cell>
          <cell r="AU356">
            <v>25</v>
          </cell>
          <cell r="AV356">
            <v>183</v>
          </cell>
          <cell r="AW356">
            <v>17</v>
          </cell>
          <cell r="AY356">
            <v>336</v>
          </cell>
          <cell r="BQ356">
            <v>0</v>
          </cell>
          <cell r="CD356">
            <v>19.764705882352942</v>
          </cell>
        </row>
        <row r="357">
          <cell r="A357" t="str">
            <v>Tuscan Magmatic Province</v>
          </cell>
          <cell r="B357">
            <v>1</v>
          </cell>
          <cell r="C357" t="str">
            <v>A21</v>
          </cell>
          <cell r="D357" t="str">
            <v>S.Vincen</v>
          </cell>
          <cell r="E357" t="str">
            <v>vulcanite</v>
          </cell>
          <cell r="F357">
            <v>68.78</v>
          </cell>
          <cell r="G357">
            <v>0.4</v>
          </cell>
          <cell r="H357">
            <v>15.17</v>
          </cell>
          <cell r="J357">
            <v>2.6452</v>
          </cell>
          <cell r="K357">
            <v>0.05</v>
          </cell>
          <cell r="L357">
            <v>1.07</v>
          </cell>
          <cell r="M357">
            <v>2.09</v>
          </cell>
          <cell r="N357">
            <v>2.34</v>
          </cell>
          <cell r="O357">
            <v>4.62</v>
          </cell>
          <cell r="P357">
            <v>0.2</v>
          </cell>
          <cell r="R357">
            <v>2.76</v>
          </cell>
          <cell r="U357">
            <v>100.12520000000002</v>
          </cell>
          <cell r="AJ357">
            <v>0.47628279257984141</v>
          </cell>
          <cell r="AK357">
            <v>6.96</v>
          </cell>
          <cell r="AL357">
            <v>1.9743589743589745</v>
          </cell>
          <cell r="AM357">
            <v>0.13777191825972313</v>
          </cell>
          <cell r="AN357">
            <v>6.5</v>
          </cell>
          <cell r="AP357">
            <v>40</v>
          </cell>
          <cell r="AQ357">
            <v>6.2</v>
          </cell>
          <cell r="AS357">
            <v>341</v>
          </cell>
          <cell r="AT357">
            <v>265</v>
          </cell>
          <cell r="AU357">
            <v>22</v>
          </cell>
          <cell r="AV357">
            <v>167</v>
          </cell>
          <cell r="AW357">
            <v>12</v>
          </cell>
          <cell r="AY357">
            <v>399</v>
          </cell>
          <cell r="AZ357">
            <v>48</v>
          </cell>
          <cell r="BA357">
            <v>100</v>
          </cell>
          <cell r="BC357">
            <v>42</v>
          </cell>
          <cell r="BD357">
            <v>11</v>
          </cell>
          <cell r="BE357">
            <v>1.27</v>
          </cell>
          <cell r="BG357">
            <v>0.78</v>
          </cell>
          <cell r="BL357">
            <v>1.8</v>
          </cell>
          <cell r="BM357">
            <v>0.25</v>
          </cell>
          <cell r="BN357">
            <v>4.7</v>
          </cell>
          <cell r="BO357">
            <v>1.9</v>
          </cell>
          <cell r="BQ357">
            <v>23</v>
          </cell>
          <cell r="CD357">
            <v>33.25</v>
          </cell>
          <cell r="CG357">
            <v>4</v>
          </cell>
          <cell r="CP357">
            <v>4.5454545454545459</v>
          </cell>
          <cell r="CZ357">
            <v>12.105263157894738</v>
          </cell>
          <cell r="DA357">
            <v>1.0555555555555556</v>
          </cell>
          <cell r="DB357">
            <v>12.777777777777777</v>
          </cell>
          <cell r="DE357">
            <v>14.826086956521738</v>
          </cell>
          <cell r="DI357">
            <v>192</v>
          </cell>
          <cell r="DJ357">
            <v>6.3095238095238093</v>
          </cell>
        </row>
        <row r="358">
          <cell r="A358" t="str">
            <v>Tuscan Magmatic Province</v>
          </cell>
          <cell r="B358">
            <v>1</v>
          </cell>
          <cell r="C358" t="str">
            <v>A21</v>
          </cell>
          <cell r="D358" t="str">
            <v>S.Vincen</v>
          </cell>
          <cell r="E358" t="str">
            <v>vulcanite</v>
          </cell>
          <cell r="F358">
            <v>69.319999999999993</v>
          </cell>
          <cell r="G358">
            <v>0.41</v>
          </cell>
          <cell r="H358">
            <v>15.11</v>
          </cell>
          <cell r="J358">
            <v>2.5472000000000001</v>
          </cell>
          <cell r="K358">
            <v>0.05</v>
          </cell>
          <cell r="L358">
            <v>0.9</v>
          </cell>
          <cell r="M358">
            <v>2.0299999999999998</v>
          </cell>
          <cell r="N358">
            <v>2.74</v>
          </cell>
          <cell r="O358">
            <v>4.88</v>
          </cell>
          <cell r="P358">
            <v>0.24</v>
          </cell>
          <cell r="R358">
            <v>1.94</v>
          </cell>
          <cell r="U358">
            <v>100.16719999999998</v>
          </cell>
          <cell r="AJ358">
            <v>0.44270100477676338</v>
          </cell>
          <cell r="AK358">
            <v>7.62</v>
          </cell>
          <cell r="AL358">
            <v>1.7810218978102188</v>
          </cell>
          <cell r="AM358">
            <v>0.1343481138318994</v>
          </cell>
          <cell r="AN358">
            <v>6</v>
          </cell>
          <cell r="AP358">
            <v>35</v>
          </cell>
          <cell r="AQ358">
            <v>4.7</v>
          </cell>
          <cell r="AS358">
            <v>333</v>
          </cell>
          <cell r="AT358">
            <v>224</v>
          </cell>
          <cell r="AU358">
            <v>21</v>
          </cell>
          <cell r="AV358">
            <v>167</v>
          </cell>
          <cell r="AW358">
            <v>14</v>
          </cell>
          <cell r="AY358">
            <v>364</v>
          </cell>
          <cell r="AZ358">
            <v>41</v>
          </cell>
          <cell r="BA358">
            <v>73</v>
          </cell>
          <cell r="BC358">
            <v>32</v>
          </cell>
          <cell r="BD358">
            <v>8.1999999999999993</v>
          </cell>
          <cell r="BE358">
            <v>0.9</v>
          </cell>
          <cell r="BG358">
            <v>0.61</v>
          </cell>
          <cell r="BL358">
            <v>1.3</v>
          </cell>
          <cell r="BM358">
            <v>0.31</v>
          </cell>
          <cell r="BN358">
            <v>3.8</v>
          </cell>
          <cell r="BO358">
            <v>1.4</v>
          </cell>
          <cell r="BQ358">
            <v>17.600000000000001</v>
          </cell>
          <cell r="CD358">
            <v>26</v>
          </cell>
          <cell r="CG358">
            <v>2.9285714285714284</v>
          </cell>
          <cell r="CP358">
            <v>3.4761904761904763</v>
          </cell>
          <cell r="CZ358">
            <v>12.571428571428573</v>
          </cell>
          <cell r="DA358">
            <v>1.0769230769230769</v>
          </cell>
          <cell r="DB358">
            <v>13.538461538461538</v>
          </cell>
          <cell r="DE358">
            <v>18.920454545454543</v>
          </cell>
          <cell r="DI358">
            <v>132.25806451612902</v>
          </cell>
          <cell r="DJ358">
            <v>7</v>
          </cell>
        </row>
        <row r="359">
          <cell r="A359" t="str">
            <v>Tuscan Magmatic Province</v>
          </cell>
          <cell r="B359">
            <v>1</v>
          </cell>
          <cell r="C359" t="str">
            <v>A21</v>
          </cell>
          <cell r="D359" t="str">
            <v>S.Vincen</v>
          </cell>
          <cell r="E359" t="str">
            <v>vulcanite</v>
          </cell>
          <cell r="F359">
            <v>69.89</v>
          </cell>
          <cell r="G359">
            <v>0.35</v>
          </cell>
          <cell r="H359">
            <v>15.03</v>
          </cell>
          <cell r="J359">
            <v>2.3996</v>
          </cell>
          <cell r="K359">
            <v>0.05</v>
          </cell>
          <cell r="L359">
            <v>0.75</v>
          </cell>
          <cell r="M359">
            <v>1.75</v>
          </cell>
          <cell r="N359">
            <v>2.88</v>
          </cell>
          <cell r="O359">
            <v>4.99</v>
          </cell>
          <cell r="P359">
            <v>0.19</v>
          </cell>
          <cell r="R359">
            <v>1.76</v>
          </cell>
          <cell r="U359">
            <v>100.03959999999999</v>
          </cell>
          <cell r="AJ359">
            <v>0.4126948244005465</v>
          </cell>
          <cell r="AK359">
            <v>7.87</v>
          </cell>
          <cell r="AL359">
            <v>1.7326388888888891</v>
          </cell>
          <cell r="AM359">
            <v>0.11643379906852962</v>
          </cell>
          <cell r="AS359">
            <v>348</v>
          </cell>
          <cell r="AT359">
            <v>206</v>
          </cell>
          <cell r="AU359">
            <v>24</v>
          </cell>
          <cell r="AV359">
            <v>167</v>
          </cell>
          <cell r="AW359">
            <v>12</v>
          </cell>
          <cell r="AY359">
            <v>380</v>
          </cell>
          <cell r="CD359">
            <v>31.666666666666668</v>
          </cell>
        </row>
        <row r="360">
          <cell r="A360" t="str">
            <v>Tuscan Magmatic Province</v>
          </cell>
          <cell r="B360">
            <v>1</v>
          </cell>
          <cell r="C360" t="str">
            <v>A21</v>
          </cell>
          <cell r="D360" t="str">
            <v>S.Vincen</v>
          </cell>
          <cell r="E360" t="str">
            <v>vulcanite</v>
          </cell>
          <cell r="F360">
            <v>71.69</v>
          </cell>
          <cell r="G360">
            <v>0.36</v>
          </cell>
          <cell r="H360">
            <v>14.81</v>
          </cell>
          <cell r="J360">
            <v>2.0568</v>
          </cell>
          <cell r="K360">
            <v>0.03</v>
          </cell>
          <cell r="L360">
            <v>0.7</v>
          </cell>
          <cell r="M360">
            <v>1.7</v>
          </cell>
          <cell r="N360">
            <v>2.81</v>
          </cell>
          <cell r="O360">
            <v>4.9800000000000004</v>
          </cell>
          <cell r="P360">
            <v>0.12</v>
          </cell>
          <cell r="R360">
            <v>0.84</v>
          </cell>
          <cell r="U360">
            <v>100.09680000000002</v>
          </cell>
          <cell r="AJ360">
            <v>0.43347714014857147</v>
          </cell>
          <cell r="AK360">
            <v>7.7900000000000009</v>
          </cell>
          <cell r="AL360">
            <v>1.7722419928825623</v>
          </cell>
          <cell r="AM360">
            <v>0.11478730587440918</v>
          </cell>
          <cell r="AN360">
            <v>5.6</v>
          </cell>
          <cell r="AP360">
            <v>23</v>
          </cell>
          <cell r="AQ360">
            <v>4</v>
          </cell>
          <cell r="AS360">
            <v>366</v>
          </cell>
          <cell r="AT360">
            <v>230</v>
          </cell>
          <cell r="AU360">
            <v>23</v>
          </cell>
          <cell r="AV360">
            <v>155</v>
          </cell>
          <cell r="AW360">
            <v>15</v>
          </cell>
          <cell r="AY360">
            <v>365</v>
          </cell>
          <cell r="AZ360">
            <v>38</v>
          </cell>
          <cell r="BA360">
            <v>76</v>
          </cell>
          <cell r="BC360">
            <v>29</v>
          </cell>
          <cell r="BD360">
            <v>8.6</v>
          </cell>
          <cell r="BE360">
            <v>0.92</v>
          </cell>
          <cell r="BG360">
            <v>0.64</v>
          </cell>
          <cell r="BL360">
            <v>2.1</v>
          </cell>
          <cell r="BM360">
            <v>0.28000000000000003</v>
          </cell>
          <cell r="BN360">
            <v>3.7</v>
          </cell>
          <cell r="BO360">
            <v>2.2000000000000002</v>
          </cell>
          <cell r="BQ360">
            <v>22</v>
          </cell>
          <cell r="CD360">
            <v>24.333333333333332</v>
          </cell>
          <cell r="CG360">
            <v>2.5333333333333332</v>
          </cell>
          <cell r="CP360">
            <v>3.3043478260869565</v>
          </cell>
          <cell r="CZ360">
            <v>10</v>
          </cell>
          <cell r="DA360">
            <v>1.0476190476190477</v>
          </cell>
          <cell r="DB360">
            <v>10.476190476190476</v>
          </cell>
          <cell r="DE360">
            <v>16.636363636363637</v>
          </cell>
          <cell r="DI360">
            <v>135.71428571428569</v>
          </cell>
          <cell r="DJ360">
            <v>7.931034482758621</v>
          </cell>
        </row>
        <row r="361">
          <cell r="A361" t="str">
            <v>Tuscan Magmatic Province</v>
          </cell>
          <cell r="B361">
            <v>1</v>
          </cell>
          <cell r="C361" t="str">
            <v>A21</v>
          </cell>
          <cell r="D361" t="str">
            <v>S.Vincen</v>
          </cell>
          <cell r="E361" t="str">
            <v>vulcanite</v>
          </cell>
          <cell r="F361">
            <v>71.88</v>
          </cell>
          <cell r="G361">
            <v>0.34</v>
          </cell>
          <cell r="H361">
            <v>14.93</v>
          </cell>
          <cell r="J361">
            <v>1.8256000000000001</v>
          </cell>
          <cell r="K361">
            <v>0.03</v>
          </cell>
          <cell r="L361">
            <v>0.74</v>
          </cell>
          <cell r="M361">
            <v>1.54</v>
          </cell>
          <cell r="N361">
            <v>2.81</v>
          </cell>
          <cell r="O361">
            <v>4.9800000000000004</v>
          </cell>
          <cell r="P361">
            <v>0.12</v>
          </cell>
          <cell r="R361">
            <v>0.84</v>
          </cell>
          <cell r="U361">
            <v>100.03560000000002</v>
          </cell>
          <cell r="AJ361">
            <v>0.47680020993772404</v>
          </cell>
          <cell r="AK361">
            <v>7.7900000000000009</v>
          </cell>
          <cell r="AL361">
            <v>1.7722419928825623</v>
          </cell>
          <cell r="AM361">
            <v>0.10314802411252512</v>
          </cell>
          <cell r="AS361">
            <v>403</v>
          </cell>
          <cell r="AT361">
            <v>206</v>
          </cell>
          <cell r="AU361">
            <v>20</v>
          </cell>
          <cell r="AV361">
            <v>144</v>
          </cell>
          <cell r="AW361">
            <v>11</v>
          </cell>
          <cell r="AY361">
            <v>370</v>
          </cell>
          <cell r="CD361">
            <v>33.636363636363633</v>
          </cell>
        </row>
        <row r="362">
          <cell r="A362" t="str">
            <v>Tuscan Magmatic Province</v>
          </cell>
          <cell r="B362">
            <v>1</v>
          </cell>
          <cell r="C362" t="str">
            <v>A21</v>
          </cell>
          <cell r="D362" t="str">
            <v>S.Vincen</v>
          </cell>
          <cell r="E362" t="str">
            <v>vulcanite</v>
          </cell>
          <cell r="F362">
            <v>69.459999999999994</v>
          </cell>
          <cell r="G362">
            <v>0.36</v>
          </cell>
          <cell r="H362">
            <v>15.16</v>
          </cell>
          <cell r="J362">
            <v>2.3784000000000001</v>
          </cell>
          <cell r="K362">
            <v>0.05</v>
          </cell>
          <cell r="L362">
            <v>0.62</v>
          </cell>
          <cell r="M362">
            <v>1.67</v>
          </cell>
          <cell r="N362">
            <v>2.88</v>
          </cell>
          <cell r="O362">
            <v>4.8099999999999996</v>
          </cell>
          <cell r="P362">
            <v>0.13</v>
          </cell>
          <cell r="R362">
            <v>2.64</v>
          </cell>
          <cell r="U362">
            <v>100.15839999999999</v>
          </cell>
          <cell r="AJ362">
            <v>0.36951084980557164</v>
          </cell>
          <cell r="AK362">
            <v>7.6899999999999995</v>
          </cell>
          <cell r="AL362">
            <v>1.6701388888888888</v>
          </cell>
          <cell r="AM362">
            <v>0.11015831134564644</v>
          </cell>
          <cell r="AS362">
            <v>323</v>
          </cell>
          <cell r="AT362">
            <v>112</v>
          </cell>
          <cell r="AU362">
            <v>18</v>
          </cell>
          <cell r="AV362">
            <v>132</v>
          </cell>
          <cell r="AW362">
            <v>11</v>
          </cell>
          <cell r="AY362">
            <v>263</v>
          </cell>
          <cell r="AZ362">
            <v>24</v>
          </cell>
          <cell r="BA362">
            <v>49</v>
          </cell>
          <cell r="BC362">
            <v>22</v>
          </cell>
          <cell r="BD362">
            <v>5.4</v>
          </cell>
          <cell r="BE362">
            <v>0.85</v>
          </cell>
          <cell r="BF362">
            <v>4.22</v>
          </cell>
          <cell r="BL362">
            <v>1.1000000000000001</v>
          </cell>
          <cell r="BM362">
            <v>0.31</v>
          </cell>
          <cell r="CD362">
            <v>23.90909090909091</v>
          </cell>
          <cell r="CG362">
            <v>2.1818181818181817</v>
          </cell>
          <cell r="CP362">
            <v>2.7222222222222223</v>
          </cell>
          <cell r="DI362">
            <v>77.41935483870968</v>
          </cell>
          <cell r="DJ362">
            <v>5.0909090909090908</v>
          </cell>
          <cell r="DN362">
            <v>0.5407559270686394</v>
          </cell>
        </row>
        <row r="363">
          <cell r="A363" t="str">
            <v>Tuscan Magmatic Province</v>
          </cell>
          <cell r="B363">
            <v>1</v>
          </cell>
          <cell r="C363" t="str">
            <v>A21</v>
          </cell>
          <cell r="D363" t="str">
            <v>S.Vincen</v>
          </cell>
          <cell r="E363" t="str">
            <v>vulcanite</v>
          </cell>
          <cell r="F363">
            <v>69.680000000000007</v>
          </cell>
          <cell r="G363">
            <v>0.41</v>
          </cell>
          <cell r="H363">
            <v>15.13</v>
          </cell>
          <cell r="J363">
            <v>2.7625999999999999</v>
          </cell>
          <cell r="K363">
            <v>0.05</v>
          </cell>
          <cell r="L363">
            <v>0.62</v>
          </cell>
          <cell r="M363">
            <v>1.7</v>
          </cell>
          <cell r="N363">
            <v>2.41</v>
          </cell>
          <cell r="O363">
            <v>5.32</v>
          </cell>
          <cell r="P363">
            <v>0.23</v>
          </cell>
          <cell r="R363">
            <v>1.88</v>
          </cell>
          <cell r="U363">
            <v>100.19260000000001</v>
          </cell>
          <cell r="AJ363">
            <v>0.33535573000574026</v>
          </cell>
          <cell r="AK363">
            <v>7.73</v>
          </cell>
          <cell r="AL363">
            <v>2.2074688796680499</v>
          </cell>
          <cell r="AM363">
            <v>0.11235955056179775</v>
          </cell>
          <cell r="AS363">
            <v>372</v>
          </cell>
          <cell r="AT363">
            <v>148</v>
          </cell>
          <cell r="AU363">
            <v>18</v>
          </cell>
          <cell r="AV363">
            <v>163</v>
          </cell>
          <cell r="AW363">
            <v>15</v>
          </cell>
          <cell r="AY363">
            <v>294</v>
          </cell>
          <cell r="AZ363">
            <v>30</v>
          </cell>
          <cell r="BA363">
            <v>63</v>
          </cell>
          <cell r="BC363">
            <v>29</v>
          </cell>
          <cell r="BD363">
            <v>6.4</v>
          </cell>
          <cell r="BE363">
            <v>0.82</v>
          </cell>
          <cell r="BF363">
            <v>5.22</v>
          </cell>
          <cell r="BL363">
            <v>1.1100000000000001</v>
          </cell>
          <cell r="BM363">
            <v>0.14000000000000001</v>
          </cell>
          <cell r="CD363">
            <v>19.600000000000001</v>
          </cell>
          <cell r="CG363">
            <v>2</v>
          </cell>
          <cell r="CP363">
            <v>3.5</v>
          </cell>
          <cell r="DI363">
            <v>214.28571428571428</v>
          </cell>
          <cell r="DJ363">
            <v>5.1034482758620694</v>
          </cell>
          <cell r="DN363">
            <v>0.43084800058916445</v>
          </cell>
        </row>
        <row r="364">
          <cell r="A364" t="str">
            <v>Tuscan Magmatic Province</v>
          </cell>
          <cell r="B364">
            <v>1</v>
          </cell>
          <cell r="C364" t="str">
            <v>A21</v>
          </cell>
          <cell r="D364" t="str">
            <v>S.Vincen</v>
          </cell>
          <cell r="E364" t="str">
            <v>vulcanite</v>
          </cell>
          <cell r="F364">
            <v>69.739999999999995</v>
          </cell>
          <cell r="G364">
            <v>0.33</v>
          </cell>
          <cell r="H364">
            <v>15.1</v>
          </cell>
          <cell r="J364">
            <v>2.3972000000000002</v>
          </cell>
          <cell r="K364">
            <v>0.05</v>
          </cell>
          <cell r="L364">
            <v>0.62</v>
          </cell>
          <cell r="M364">
            <v>1.57</v>
          </cell>
          <cell r="N364">
            <v>2.91</v>
          </cell>
          <cell r="O364">
            <v>4.6100000000000003</v>
          </cell>
          <cell r="P364">
            <v>0.17</v>
          </cell>
          <cell r="R364">
            <v>2.68</v>
          </cell>
          <cell r="U364">
            <v>100.17719999999998</v>
          </cell>
          <cell r="AJ364">
            <v>0.36767845625709772</v>
          </cell>
          <cell r="AK364">
            <v>7.5200000000000005</v>
          </cell>
          <cell r="AL364">
            <v>1.5841924398625429</v>
          </cell>
          <cell r="AM364">
            <v>0.10397350993377484</v>
          </cell>
          <cell r="AS364">
            <v>318</v>
          </cell>
          <cell r="AT364">
            <v>113</v>
          </cell>
          <cell r="AU364">
            <v>18</v>
          </cell>
          <cell r="AV364">
            <v>176</v>
          </cell>
          <cell r="AW364">
            <v>9</v>
          </cell>
          <cell r="AY364">
            <v>280</v>
          </cell>
          <cell r="CD364">
            <v>31.111111111111111</v>
          </cell>
        </row>
        <row r="365">
          <cell r="A365" t="str">
            <v>Tuscan Magmatic Province</v>
          </cell>
          <cell r="B365">
            <v>1</v>
          </cell>
          <cell r="C365" t="str">
            <v>A21</v>
          </cell>
          <cell r="D365" t="str">
            <v>S.Vincen</v>
          </cell>
          <cell r="E365" t="str">
            <v>vulcanite</v>
          </cell>
          <cell r="F365">
            <v>69.78</v>
          </cell>
          <cell r="G365">
            <v>0.36</v>
          </cell>
          <cell r="H365">
            <v>15.61</v>
          </cell>
          <cell r="J365">
            <v>2.4598</v>
          </cell>
          <cell r="K365">
            <v>0.03</v>
          </cell>
          <cell r="L365">
            <v>0.57999999999999996</v>
          </cell>
          <cell r="M365">
            <v>1.32</v>
          </cell>
          <cell r="N365">
            <v>2.61</v>
          </cell>
          <cell r="O365">
            <v>4.78</v>
          </cell>
          <cell r="P365">
            <v>0.24</v>
          </cell>
          <cell r="R365">
            <v>2.2599999999999998</v>
          </cell>
          <cell r="U365">
            <v>100.02979999999999</v>
          </cell>
          <cell r="AJ365">
            <v>0.34645481420212182</v>
          </cell>
          <cell r="AK365">
            <v>7.3900000000000006</v>
          </cell>
          <cell r="AL365">
            <v>1.8314176245210729</v>
          </cell>
          <cell r="AM365">
            <v>8.4561178731582323E-2</v>
          </cell>
          <cell r="AS365">
            <v>347</v>
          </cell>
          <cell r="AT365">
            <v>135</v>
          </cell>
          <cell r="AU365">
            <v>19</v>
          </cell>
          <cell r="AV365">
            <v>156</v>
          </cell>
          <cell r="AW365">
            <v>12</v>
          </cell>
          <cell r="AY365">
            <v>298</v>
          </cell>
          <cell r="CD365">
            <v>24.833333333333332</v>
          </cell>
        </row>
        <row r="366">
          <cell r="A366" t="str">
            <v>Tuscan Magmatic Province</v>
          </cell>
          <cell r="B366">
            <v>1</v>
          </cell>
          <cell r="C366" t="str">
            <v>A21</v>
          </cell>
          <cell r="D366" t="str">
            <v>S.Vincen</v>
          </cell>
          <cell r="E366" t="str">
            <v>vulcanite</v>
          </cell>
          <cell r="F366">
            <v>70.760000000000005</v>
          </cell>
          <cell r="G366">
            <v>0.33</v>
          </cell>
          <cell r="H366">
            <v>15.44</v>
          </cell>
          <cell r="J366">
            <v>2.5362</v>
          </cell>
          <cell r="K366">
            <v>0.03</v>
          </cell>
          <cell r="L366">
            <v>0.56000000000000005</v>
          </cell>
          <cell r="M366">
            <v>1.21</v>
          </cell>
          <cell r="N366">
            <v>2.33</v>
          </cell>
          <cell r="O366">
            <v>4.9400000000000004</v>
          </cell>
          <cell r="P366">
            <v>0.22</v>
          </cell>
          <cell r="R366">
            <v>1.6</v>
          </cell>
          <cell r="U366">
            <v>99.956199999999981</v>
          </cell>
          <cell r="AJ366">
            <v>0.33173741662322764</v>
          </cell>
          <cell r="AK366">
            <v>7.2700000000000005</v>
          </cell>
          <cell r="AL366">
            <v>2.1201716738197427</v>
          </cell>
          <cell r="AM366">
            <v>7.8367875647668395E-2</v>
          </cell>
          <cell r="AN366">
            <v>5.5</v>
          </cell>
          <cell r="AP366">
            <v>18</v>
          </cell>
          <cell r="AQ366">
            <v>5.0999999999999996</v>
          </cell>
          <cell r="AS366">
            <v>363</v>
          </cell>
          <cell r="AT366">
            <v>113</v>
          </cell>
          <cell r="AU366">
            <v>21</v>
          </cell>
          <cell r="AV366">
            <v>147</v>
          </cell>
          <cell r="AW366">
            <v>11</v>
          </cell>
          <cell r="AY366">
            <v>275</v>
          </cell>
          <cell r="AZ366">
            <v>37</v>
          </cell>
          <cell r="BA366">
            <v>71</v>
          </cell>
          <cell r="BC366">
            <v>35</v>
          </cell>
          <cell r="BD366">
            <v>8.3000000000000007</v>
          </cell>
          <cell r="BE366">
            <v>0.88</v>
          </cell>
          <cell r="BG366">
            <v>0.85</v>
          </cell>
          <cell r="BL366">
            <v>1.5</v>
          </cell>
          <cell r="BM366">
            <v>0.24</v>
          </cell>
          <cell r="BN366">
            <v>3.9</v>
          </cell>
          <cell r="BO366">
            <v>2.1</v>
          </cell>
          <cell r="BP366">
            <v>0</v>
          </cell>
          <cell r="BQ366">
            <v>18</v>
          </cell>
          <cell r="CD366">
            <v>25</v>
          </cell>
          <cell r="CG366">
            <v>3.3636363636363638</v>
          </cell>
          <cell r="CP366">
            <v>3.3809523809523809</v>
          </cell>
          <cell r="CZ366">
            <v>8.5714285714285712</v>
          </cell>
          <cell r="DA366">
            <v>1.4000000000000001</v>
          </cell>
          <cell r="DB366">
            <v>12</v>
          </cell>
          <cell r="DE366">
            <v>20.166666666666668</v>
          </cell>
          <cell r="DI366">
            <v>154.16666666666669</v>
          </cell>
          <cell r="DJ366">
            <v>3.2285714285714286</v>
          </cell>
        </row>
        <row r="367">
          <cell r="A367" t="str">
            <v>Tuscan Magmatic Province</v>
          </cell>
          <cell r="B367">
            <v>1</v>
          </cell>
          <cell r="C367" t="str">
            <v>A21</v>
          </cell>
          <cell r="D367" t="str">
            <v>S.Vincen</v>
          </cell>
          <cell r="E367" t="str">
            <v>vulcanite</v>
          </cell>
          <cell r="F367">
            <v>70.81</v>
          </cell>
          <cell r="G367">
            <v>0.36</v>
          </cell>
          <cell r="H367">
            <v>14.81</v>
          </cell>
          <cell r="J367">
            <v>2.4767999999999999</v>
          </cell>
          <cell r="K367">
            <v>0.03</v>
          </cell>
          <cell r="L367">
            <v>0.57999999999999996</v>
          </cell>
          <cell r="M367">
            <v>1.55</v>
          </cell>
          <cell r="N367">
            <v>2.81</v>
          </cell>
          <cell r="O367">
            <v>4.57</v>
          </cell>
          <cell r="P367">
            <v>0.15</v>
          </cell>
          <cell r="R367">
            <v>1.32</v>
          </cell>
          <cell r="U367">
            <v>99.466800000000006</v>
          </cell>
          <cell r="AJ367">
            <v>0.34489700534916035</v>
          </cell>
          <cell r="AK367">
            <v>7.3800000000000008</v>
          </cell>
          <cell r="AL367">
            <v>1.6263345195729537</v>
          </cell>
          <cell r="AM367">
            <v>0.10465901417960838</v>
          </cell>
          <cell r="AS367">
            <v>327</v>
          </cell>
          <cell r="AT367">
            <v>159</v>
          </cell>
          <cell r="AU367">
            <v>19</v>
          </cell>
          <cell r="AV367">
            <v>159</v>
          </cell>
          <cell r="AW367">
            <v>11</v>
          </cell>
          <cell r="AY367">
            <v>343</v>
          </cell>
          <cell r="CD367">
            <v>31.181818181818183</v>
          </cell>
        </row>
        <row r="368">
          <cell r="A368" t="str">
            <v>Tuscan Magmatic Province</v>
          </cell>
          <cell r="B368">
            <v>1</v>
          </cell>
          <cell r="C368" t="str">
            <v>A22</v>
          </cell>
          <cell r="D368" t="str">
            <v>S.Vincen</v>
          </cell>
          <cell r="E368" t="str">
            <v>riolite</v>
          </cell>
          <cell r="F368">
            <v>70.290000000000006</v>
          </cell>
          <cell r="G368">
            <v>0.3</v>
          </cell>
          <cell r="H368">
            <v>14.91</v>
          </cell>
          <cell r="J368">
            <v>2.16</v>
          </cell>
          <cell r="K368">
            <v>0.03</v>
          </cell>
          <cell r="L368">
            <v>0.56999999999999995</v>
          </cell>
          <cell r="M368">
            <v>1.43</v>
          </cell>
          <cell r="N368">
            <v>3.14</v>
          </cell>
          <cell r="O368">
            <v>4.29</v>
          </cell>
          <cell r="P368">
            <v>0.15</v>
          </cell>
          <cell r="R368">
            <v>2.74</v>
          </cell>
          <cell r="U368">
            <v>100.01</v>
          </cell>
          <cell r="AJ368">
            <v>0.37236617825001872</v>
          </cell>
          <cell r="AK368">
            <v>7.43</v>
          </cell>
          <cell r="AL368">
            <v>1.3662420382165605</v>
          </cell>
          <cell r="AM368">
            <v>9.5908786049631115E-2</v>
          </cell>
          <cell r="AS368">
            <v>306</v>
          </cell>
          <cell r="AT368">
            <v>104</v>
          </cell>
        </row>
        <row r="369">
          <cell r="A369" t="str">
            <v>Tuscan Magmatic Province</v>
          </cell>
          <cell r="B369">
            <v>1</v>
          </cell>
          <cell r="C369" t="str">
            <v>A22</v>
          </cell>
          <cell r="D369" t="str">
            <v>S.Vincen</v>
          </cell>
          <cell r="E369" t="str">
            <v>riolite</v>
          </cell>
          <cell r="F369">
            <v>70.760000000000005</v>
          </cell>
          <cell r="G369">
            <v>0.28999999999999998</v>
          </cell>
          <cell r="H369">
            <v>14.75</v>
          </cell>
          <cell r="J369">
            <v>2.09</v>
          </cell>
          <cell r="K369">
            <v>0.03</v>
          </cell>
          <cell r="L369">
            <v>0.55000000000000004</v>
          </cell>
          <cell r="M369">
            <v>1.36</v>
          </cell>
          <cell r="N369">
            <v>3.16</v>
          </cell>
          <cell r="O369">
            <v>4.26</v>
          </cell>
          <cell r="P369">
            <v>0.14000000000000001</v>
          </cell>
          <cell r="R369">
            <v>2.61</v>
          </cell>
          <cell r="U369">
            <v>100.00000000000001</v>
          </cell>
          <cell r="AJ369">
            <v>0.37171811474731731</v>
          </cell>
          <cell r="AK369">
            <v>7.42</v>
          </cell>
          <cell r="AL369">
            <v>1.3481012658227847</v>
          </cell>
          <cell r="AM369">
            <v>9.2203389830508478E-2</v>
          </cell>
          <cell r="AS369">
            <v>295</v>
          </cell>
          <cell r="AT369">
            <v>103</v>
          </cell>
        </row>
        <row r="370">
          <cell r="A370" t="str">
            <v>Tuscan Magmatic Province</v>
          </cell>
          <cell r="B370">
            <v>1</v>
          </cell>
          <cell r="C370" t="str">
            <v>A22</v>
          </cell>
          <cell r="D370" t="str">
            <v>S.Vincen</v>
          </cell>
          <cell r="E370" t="str">
            <v>riolite</v>
          </cell>
          <cell r="F370">
            <v>70</v>
          </cell>
          <cell r="G370">
            <v>0.31</v>
          </cell>
          <cell r="H370">
            <v>15.05</v>
          </cell>
          <cell r="J370">
            <v>2.33</v>
          </cell>
          <cell r="K370">
            <v>0.03</v>
          </cell>
          <cell r="L370">
            <v>0.61</v>
          </cell>
          <cell r="M370">
            <v>1.5</v>
          </cell>
          <cell r="N370">
            <v>3.04</v>
          </cell>
          <cell r="O370">
            <v>4.26</v>
          </cell>
          <cell r="P370">
            <v>0.15</v>
          </cell>
          <cell r="R370">
            <v>2.72</v>
          </cell>
          <cell r="U370">
            <v>100.00000000000001</v>
          </cell>
          <cell r="AJ370">
            <v>0.37051300718563351</v>
          </cell>
          <cell r="AK370">
            <v>7.3</v>
          </cell>
          <cell r="AL370">
            <v>1.4013157894736841</v>
          </cell>
          <cell r="AM370">
            <v>9.9667774086378738E-2</v>
          </cell>
          <cell r="AS370">
            <v>294</v>
          </cell>
          <cell r="AT370">
            <v>109</v>
          </cell>
        </row>
        <row r="371">
          <cell r="A371" t="str">
            <v>Tuscan Magmatic Province</v>
          </cell>
          <cell r="B371">
            <v>1</v>
          </cell>
          <cell r="C371" t="str">
            <v>A22</v>
          </cell>
          <cell r="D371" t="str">
            <v>S.Vincen</v>
          </cell>
          <cell r="E371" t="str">
            <v>riolite</v>
          </cell>
          <cell r="F371">
            <v>70.39</v>
          </cell>
          <cell r="G371">
            <v>0.32</v>
          </cell>
          <cell r="H371">
            <v>14.68</v>
          </cell>
          <cell r="J371">
            <v>2.39</v>
          </cell>
          <cell r="K371">
            <v>0.03</v>
          </cell>
          <cell r="L371">
            <v>0.56000000000000005</v>
          </cell>
          <cell r="M371">
            <v>1.41</v>
          </cell>
          <cell r="N371">
            <v>2.69</v>
          </cell>
          <cell r="O371">
            <v>4.79</v>
          </cell>
          <cell r="P371">
            <v>0.24</v>
          </cell>
          <cell r="R371">
            <v>2.5</v>
          </cell>
          <cell r="U371">
            <v>99.999999999999986</v>
          </cell>
          <cell r="AJ371">
            <v>0.3450286784836889</v>
          </cell>
          <cell r="AK371">
            <v>7.48</v>
          </cell>
          <cell r="AL371">
            <v>1.7806691449814127</v>
          </cell>
          <cell r="AM371">
            <v>9.6049046321525888E-2</v>
          </cell>
          <cell r="AS371">
            <v>344</v>
          </cell>
          <cell r="AT371">
            <v>117</v>
          </cell>
        </row>
        <row r="372">
          <cell r="A372" t="str">
            <v>Tuscan Magmatic Province</v>
          </cell>
          <cell r="B372">
            <v>1</v>
          </cell>
          <cell r="C372" t="str">
            <v>A22</v>
          </cell>
          <cell r="D372" t="str">
            <v>S.Vincen</v>
          </cell>
          <cell r="E372" t="str">
            <v>riolite</v>
          </cell>
          <cell r="F372">
            <v>70.47</v>
          </cell>
          <cell r="G372">
            <v>0.37</v>
          </cell>
          <cell r="H372">
            <v>14.82</v>
          </cell>
          <cell r="J372">
            <v>2.46</v>
          </cell>
          <cell r="K372">
            <v>0.03</v>
          </cell>
          <cell r="L372">
            <v>0.57999999999999996</v>
          </cell>
          <cell r="M372">
            <v>1.45</v>
          </cell>
          <cell r="N372">
            <v>2.87</v>
          </cell>
          <cell r="O372">
            <v>4.7</v>
          </cell>
          <cell r="P372">
            <v>0.22</v>
          </cell>
          <cell r="R372">
            <v>2.04</v>
          </cell>
          <cell r="U372">
            <v>100.01</v>
          </cell>
          <cell r="AJ372">
            <v>0.34643640523839891</v>
          </cell>
          <cell r="AK372">
            <v>7.57</v>
          </cell>
          <cell r="AL372">
            <v>1.637630662020906</v>
          </cell>
          <cell r="AM372">
            <v>9.7840755735492571E-2</v>
          </cell>
          <cell r="AS372">
            <v>335</v>
          </cell>
          <cell r="AT372">
            <v>137</v>
          </cell>
        </row>
        <row r="373">
          <cell r="A373" t="str">
            <v>Tuscan Magmatic Province</v>
          </cell>
          <cell r="B373">
            <v>1</v>
          </cell>
          <cell r="C373" t="str">
            <v>A22</v>
          </cell>
          <cell r="D373" t="str">
            <v>S.Vincen</v>
          </cell>
          <cell r="E373" t="str">
            <v>riolite</v>
          </cell>
          <cell r="F373">
            <v>69.010000000000005</v>
          </cell>
          <cell r="G373">
            <v>0.47</v>
          </cell>
          <cell r="H373">
            <v>15.08</v>
          </cell>
          <cell r="J373">
            <v>2.88</v>
          </cell>
          <cell r="K373">
            <v>0.04</v>
          </cell>
          <cell r="L373">
            <v>0.93</v>
          </cell>
          <cell r="M373">
            <v>1.97</v>
          </cell>
          <cell r="N373">
            <v>2.86</v>
          </cell>
          <cell r="O373">
            <v>4.76</v>
          </cell>
          <cell r="P373">
            <v>0.21</v>
          </cell>
          <cell r="R373">
            <v>1.8</v>
          </cell>
          <cell r="U373">
            <v>100.01</v>
          </cell>
          <cell r="AJ373">
            <v>0.42062383000323084</v>
          </cell>
          <cell r="AK373">
            <v>7.6199999999999992</v>
          </cell>
          <cell r="AL373">
            <v>1.6643356643356644</v>
          </cell>
          <cell r="AM373">
            <v>0.13063660477453581</v>
          </cell>
          <cell r="AS373">
            <v>304</v>
          </cell>
          <cell r="AT373">
            <v>225</v>
          </cell>
        </row>
        <row r="374">
          <cell r="A374" t="str">
            <v>Tuscan Magmatic Province</v>
          </cell>
          <cell r="B374">
            <v>1</v>
          </cell>
          <cell r="C374" t="str">
            <v>A22</v>
          </cell>
          <cell r="D374" t="str">
            <v>S.Vincen</v>
          </cell>
          <cell r="E374" t="str">
            <v>riolite</v>
          </cell>
          <cell r="F374">
            <v>72.12</v>
          </cell>
          <cell r="G374">
            <v>0.35</v>
          </cell>
          <cell r="H374">
            <v>14.7</v>
          </cell>
          <cell r="J374">
            <v>1.89</v>
          </cell>
          <cell r="K374">
            <v>0.01</v>
          </cell>
          <cell r="L374">
            <v>0.75</v>
          </cell>
          <cell r="M374">
            <v>1.6</v>
          </cell>
          <cell r="N374">
            <v>3.05</v>
          </cell>
          <cell r="O374">
            <v>4.97</v>
          </cell>
          <cell r="P374">
            <v>0.16</v>
          </cell>
          <cell r="R374">
            <v>0.5</v>
          </cell>
          <cell r="U374">
            <v>100.1</v>
          </cell>
          <cell r="AJ374">
            <v>0.47150317759199162</v>
          </cell>
          <cell r="AK374">
            <v>8.02</v>
          </cell>
          <cell r="AL374">
            <v>1.6295081967213114</v>
          </cell>
          <cell r="AM374">
            <v>0.108843537414966</v>
          </cell>
          <cell r="AS374">
            <v>348</v>
          </cell>
          <cell r="AT374">
            <v>211</v>
          </cell>
        </row>
        <row r="375">
          <cell r="A375" t="str">
            <v>Tuscan Magmatic Province</v>
          </cell>
          <cell r="B375">
            <v>1</v>
          </cell>
          <cell r="C375" t="str">
            <v>A22</v>
          </cell>
          <cell r="D375" t="str">
            <v>S.Vincen</v>
          </cell>
          <cell r="E375" t="str">
            <v>riolite</v>
          </cell>
          <cell r="F375">
            <v>70.23</v>
          </cell>
          <cell r="G375">
            <v>0.35</v>
          </cell>
          <cell r="H375">
            <v>14.72</v>
          </cell>
          <cell r="J375">
            <v>2.3199999999999998</v>
          </cell>
          <cell r="K375">
            <v>0.03</v>
          </cell>
          <cell r="L375">
            <v>0.78</v>
          </cell>
          <cell r="M375">
            <v>1.67</v>
          </cell>
          <cell r="N375">
            <v>2.82</v>
          </cell>
          <cell r="O375">
            <v>4.6100000000000003</v>
          </cell>
          <cell r="P375">
            <v>0.17</v>
          </cell>
          <cell r="R375">
            <v>2.2999999999999998</v>
          </cell>
          <cell r="U375">
            <v>99.999999999999986</v>
          </cell>
          <cell r="AJ375">
            <v>0.43048305005582177</v>
          </cell>
          <cell r="AK375">
            <v>7.43</v>
          </cell>
          <cell r="AL375">
            <v>1.6347517730496457</v>
          </cell>
          <cell r="AM375">
            <v>0.11345108695652173</v>
          </cell>
          <cell r="AS375">
            <v>314</v>
          </cell>
          <cell r="AT375">
            <v>213</v>
          </cell>
        </row>
        <row r="376">
          <cell r="A376" t="str">
            <v>Tuscan Magmatic Province</v>
          </cell>
          <cell r="B376">
            <v>1</v>
          </cell>
          <cell r="C376" t="str">
            <v>A22</v>
          </cell>
          <cell r="D376" t="str">
            <v>S.Vincen</v>
          </cell>
          <cell r="E376" t="str">
            <v>riolite</v>
          </cell>
          <cell r="F376">
            <v>70.209999999999994</v>
          </cell>
          <cell r="G376">
            <v>0.38</v>
          </cell>
          <cell r="H376">
            <v>14.59</v>
          </cell>
          <cell r="J376">
            <v>2.4500000000000002</v>
          </cell>
          <cell r="K376">
            <v>0.04</v>
          </cell>
          <cell r="L376">
            <v>0.82</v>
          </cell>
          <cell r="M376">
            <v>1.68</v>
          </cell>
          <cell r="N376">
            <v>2.87</v>
          </cell>
          <cell r="O376">
            <v>4.6100000000000003</v>
          </cell>
          <cell r="P376">
            <v>0.17</v>
          </cell>
          <cell r="R376">
            <v>2.19</v>
          </cell>
          <cell r="U376">
            <v>100.01</v>
          </cell>
          <cell r="AJ376">
            <v>0.4293775910472864</v>
          </cell>
          <cell r="AK376">
            <v>7.48</v>
          </cell>
          <cell r="AL376">
            <v>1.6062717770034844</v>
          </cell>
          <cell r="AM376">
            <v>0.11514736120630568</v>
          </cell>
          <cell r="AS376">
            <v>316</v>
          </cell>
          <cell r="AT376">
            <v>215</v>
          </cell>
        </row>
        <row r="377">
          <cell r="A377" t="str">
            <v>Tuscan Magmatic Province</v>
          </cell>
          <cell r="B377">
            <v>1</v>
          </cell>
          <cell r="C377" t="str">
            <v>A22</v>
          </cell>
          <cell r="D377" t="str">
            <v>S.Vincen</v>
          </cell>
          <cell r="E377" t="str">
            <v>riolite</v>
          </cell>
          <cell r="F377">
            <v>68.94</v>
          </cell>
          <cell r="G377">
            <v>0.42</v>
          </cell>
          <cell r="H377">
            <v>15.01</v>
          </cell>
          <cell r="J377">
            <v>2.61</v>
          </cell>
          <cell r="K377">
            <v>0.04</v>
          </cell>
          <cell r="L377">
            <v>1.1200000000000001</v>
          </cell>
          <cell r="M377">
            <v>2.02</v>
          </cell>
          <cell r="N377">
            <v>2.69</v>
          </cell>
          <cell r="O377">
            <v>4.74</v>
          </cell>
          <cell r="P377">
            <v>0.2</v>
          </cell>
          <cell r="R377">
            <v>2.21</v>
          </cell>
          <cell r="U377">
            <v>100</v>
          </cell>
          <cell r="AJ377">
            <v>0.4910325651858366</v>
          </cell>
          <cell r="AK377">
            <v>7.43</v>
          </cell>
          <cell r="AL377">
            <v>1.7620817843866172</v>
          </cell>
          <cell r="AM377">
            <v>0.13457694870086609</v>
          </cell>
          <cell r="AS377">
            <v>299</v>
          </cell>
          <cell r="AT377">
            <v>296</v>
          </cell>
        </row>
        <row r="378">
          <cell r="A378" t="str">
            <v>Tuscan Magmatic Province</v>
          </cell>
          <cell r="B378">
            <v>1</v>
          </cell>
          <cell r="C378" t="str">
            <v>A22</v>
          </cell>
          <cell r="D378" t="str">
            <v>S.Vincen</v>
          </cell>
          <cell r="E378" t="str">
            <v>riolite</v>
          </cell>
          <cell r="F378">
            <v>0</v>
          </cell>
          <cell r="G378">
            <v>0</v>
          </cell>
          <cell r="H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  <cell r="P378">
            <v>0</v>
          </cell>
          <cell r="R378">
            <v>0</v>
          </cell>
          <cell r="AS378">
            <v>306</v>
          </cell>
          <cell r="AT378">
            <v>200</v>
          </cell>
        </row>
        <row r="379">
          <cell r="A379" t="str">
            <v>Tuscan Magmatic Province</v>
          </cell>
          <cell r="B379">
            <v>1</v>
          </cell>
          <cell r="C379" t="str">
            <v>A14</v>
          </cell>
          <cell r="D379" t="str">
            <v>S.Vincen</v>
          </cell>
          <cell r="E379" t="str">
            <v>vulc.riolite</v>
          </cell>
          <cell r="F379">
            <v>68</v>
          </cell>
          <cell r="G379">
            <v>0.43</v>
          </cell>
          <cell r="H379">
            <v>15.89</v>
          </cell>
          <cell r="J379">
            <v>2.1850000000000001</v>
          </cell>
          <cell r="K379">
            <v>0.03</v>
          </cell>
          <cell r="L379">
            <v>0.61</v>
          </cell>
          <cell r="M379">
            <v>2.0099999999999998</v>
          </cell>
          <cell r="N379">
            <v>2.79</v>
          </cell>
          <cell r="O379">
            <v>4.22</v>
          </cell>
          <cell r="P379">
            <v>0.5</v>
          </cell>
          <cell r="R379">
            <v>2.99</v>
          </cell>
          <cell r="U379">
            <v>99.655000000000015</v>
          </cell>
          <cell r="AJ379">
            <v>0.38561928932611461</v>
          </cell>
          <cell r="AK379">
            <v>7.01</v>
          </cell>
          <cell r="AL379">
            <v>1.5125448028673834</v>
          </cell>
          <cell r="AM379">
            <v>0.12649465072372559</v>
          </cell>
          <cell r="AS379">
            <v>350</v>
          </cell>
          <cell r="AT379">
            <v>220</v>
          </cell>
        </row>
        <row r="380">
          <cell r="A380" t="str">
            <v>Tuscan Magmatic Province</v>
          </cell>
          <cell r="B380">
            <v>1</v>
          </cell>
          <cell r="C380" t="str">
            <v>A14</v>
          </cell>
          <cell r="D380" t="str">
            <v>S.Vincen</v>
          </cell>
          <cell r="E380" t="str">
            <v>vulc.riolite</v>
          </cell>
          <cell r="F380">
            <v>72.099999999999994</v>
          </cell>
          <cell r="G380">
            <v>7.0000000000000007E-2</v>
          </cell>
          <cell r="H380">
            <v>13.31</v>
          </cell>
          <cell r="J380">
            <v>0.75</v>
          </cell>
          <cell r="K380">
            <v>0.01</v>
          </cell>
          <cell r="L380">
            <v>0.15</v>
          </cell>
          <cell r="M380">
            <v>0.7</v>
          </cell>
          <cell r="N380">
            <v>3.06</v>
          </cell>
          <cell r="O380">
            <v>6.06</v>
          </cell>
          <cell r="P380">
            <v>0.17</v>
          </cell>
          <cell r="R380">
            <v>3.59</v>
          </cell>
          <cell r="U380">
            <v>99.970000000000013</v>
          </cell>
          <cell r="AJ380">
            <v>0.31017742329370074</v>
          </cell>
          <cell r="AK380">
            <v>9.1199999999999992</v>
          </cell>
          <cell r="AL380">
            <v>1.9803921568627449</v>
          </cell>
          <cell r="AM380">
            <v>5.2592036063110435E-2</v>
          </cell>
          <cell r="AS380">
            <v>472</v>
          </cell>
          <cell r="AT380">
            <v>109</v>
          </cell>
        </row>
        <row r="381">
          <cell r="A381" t="str">
            <v>Tuscan Magmatic Province</v>
          </cell>
          <cell r="B381">
            <v>1</v>
          </cell>
          <cell r="C381" t="str">
            <v>A14</v>
          </cell>
          <cell r="D381" t="str">
            <v>S.Vincen</v>
          </cell>
          <cell r="E381" t="str">
            <v>vulc.riolite</v>
          </cell>
          <cell r="F381">
            <v>69.150000000000006</v>
          </cell>
          <cell r="G381">
            <v>0</v>
          </cell>
          <cell r="H381">
            <v>14.72</v>
          </cell>
          <cell r="J381">
            <v>2.0503</v>
          </cell>
          <cell r="K381">
            <v>0</v>
          </cell>
          <cell r="L381">
            <v>0.66</v>
          </cell>
          <cell r="M381">
            <v>2.17</v>
          </cell>
          <cell r="N381">
            <v>3.1</v>
          </cell>
          <cell r="O381">
            <v>4.45</v>
          </cell>
          <cell r="P381">
            <v>0.17</v>
          </cell>
          <cell r="R381">
            <v>3.64</v>
          </cell>
          <cell r="U381">
            <v>100.1103</v>
          </cell>
          <cell r="AJ381">
            <v>0.41985866362663266</v>
          </cell>
          <cell r="AK381">
            <v>7.5500000000000007</v>
          </cell>
          <cell r="AL381">
            <v>1.435483870967742</v>
          </cell>
          <cell r="AM381">
            <v>0.14741847826086957</v>
          </cell>
          <cell r="AS381">
            <v>315</v>
          </cell>
          <cell r="AT381">
            <v>260</v>
          </cell>
        </row>
        <row r="382">
          <cell r="A382" t="str">
            <v>Tuscan Magmatic Province</v>
          </cell>
          <cell r="B382">
            <v>1</v>
          </cell>
          <cell r="C382" t="str">
            <v>A14</v>
          </cell>
          <cell r="D382" t="str">
            <v>S.Vincen</v>
          </cell>
          <cell r="E382" t="str">
            <v>vulc.riolite</v>
          </cell>
          <cell r="F382">
            <v>70.5</v>
          </cell>
          <cell r="G382">
            <v>0</v>
          </cell>
          <cell r="H382">
            <v>14.59</v>
          </cell>
          <cell r="J382">
            <v>0.89439999999999997</v>
          </cell>
          <cell r="K382">
            <v>0.02</v>
          </cell>
          <cell r="L382">
            <v>0.15</v>
          </cell>
          <cell r="M382">
            <v>0.78</v>
          </cell>
          <cell r="N382">
            <v>3.43</v>
          </cell>
          <cell r="O382">
            <v>5.69</v>
          </cell>
          <cell r="P382">
            <v>0.16</v>
          </cell>
          <cell r="R382">
            <v>3.99</v>
          </cell>
          <cell r="U382">
            <v>100.20440000000001</v>
          </cell>
          <cell r="AJ382">
            <v>0.27381147044055554</v>
          </cell>
          <cell r="AK382">
            <v>9.120000000000001</v>
          </cell>
          <cell r="AL382">
            <v>1.6588921282798834</v>
          </cell>
          <cell r="AM382">
            <v>5.3461274845784786E-2</v>
          </cell>
          <cell r="AS382">
            <v>470</v>
          </cell>
          <cell r="AT382">
            <v>116</v>
          </cell>
        </row>
        <row r="383">
          <cell r="A383" t="str">
            <v>Tuscan Magmatic Province</v>
          </cell>
          <cell r="B383">
            <v>1</v>
          </cell>
          <cell r="C383" t="str">
            <v>A14</v>
          </cell>
          <cell r="D383" t="str">
            <v>S.Vincen</v>
          </cell>
          <cell r="E383" t="str">
            <v>vulc.riolite</v>
          </cell>
          <cell r="F383">
            <v>68.77</v>
          </cell>
          <cell r="G383">
            <v>0.35</v>
          </cell>
          <cell r="H383">
            <v>15.23</v>
          </cell>
          <cell r="J383">
            <v>2.1139000000000001</v>
          </cell>
          <cell r="K383">
            <v>0.03</v>
          </cell>
          <cell r="L383">
            <v>0.6</v>
          </cell>
          <cell r="M383">
            <v>1.68</v>
          </cell>
          <cell r="N383">
            <v>3.22</v>
          </cell>
          <cell r="O383">
            <v>4.49</v>
          </cell>
          <cell r="P383">
            <v>0.28000000000000003</v>
          </cell>
          <cell r="R383">
            <v>3.64</v>
          </cell>
          <cell r="U383">
            <v>100.40389999999999</v>
          </cell>
          <cell r="AJ383">
            <v>0.389548075482953</v>
          </cell>
          <cell r="AK383">
            <v>7.7100000000000009</v>
          </cell>
          <cell r="AL383">
            <v>1.3944099378881987</v>
          </cell>
          <cell r="AM383">
            <v>0.11030860144451739</v>
          </cell>
          <cell r="AS383">
            <v>345</v>
          </cell>
          <cell r="AT383">
            <v>160</v>
          </cell>
        </row>
        <row r="384">
          <cell r="A384" t="str">
            <v>Tuscan Magmatic Province</v>
          </cell>
          <cell r="B384">
            <v>1</v>
          </cell>
          <cell r="C384" t="str">
            <v>A14</v>
          </cell>
          <cell r="D384" t="str">
            <v>S.Vincen</v>
          </cell>
          <cell r="E384" t="str">
            <v>vulc.riolite</v>
          </cell>
          <cell r="F384">
            <v>70.8</v>
          </cell>
          <cell r="G384">
            <v>0</v>
          </cell>
          <cell r="H384">
            <v>14.27</v>
          </cell>
          <cell r="J384">
            <v>1.0348999999999999</v>
          </cell>
          <cell r="K384">
            <v>0</v>
          </cell>
          <cell r="L384">
            <v>0.16</v>
          </cell>
          <cell r="M384">
            <v>1.01</v>
          </cell>
          <cell r="N384">
            <v>3.12</v>
          </cell>
          <cell r="O384">
            <v>5.3</v>
          </cell>
          <cell r="P384">
            <v>0.04</v>
          </cell>
          <cell r="R384">
            <v>3.87</v>
          </cell>
          <cell r="U384">
            <v>99.604900000000001</v>
          </cell>
          <cell r="AJ384">
            <v>0.25793325972576131</v>
          </cell>
          <cell r="AK384">
            <v>8.42</v>
          </cell>
          <cell r="AL384">
            <v>1.6987179487179487</v>
          </cell>
          <cell r="AM384">
            <v>7.0777855641205326E-2</v>
          </cell>
          <cell r="AS384">
            <v>460</v>
          </cell>
          <cell r="AT384">
            <v>122</v>
          </cell>
        </row>
        <row r="385">
          <cell r="A385" t="str">
            <v>Tuscan Magmatic Province</v>
          </cell>
          <cell r="B385">
            <v>1</v>
          </cell>
          <cell r="C385" t="str">
            <v>A14</v>
          </cell>
          <cell r="D385" t="str">
            <v>S.Vincen</v>
          </cell>
          <cell r="E385" t="str">
            <v>vulc.riolite</v>
          </cell>
          <cell r="F385">
            <v>68.75</v>
          </cell>
          <cell r="G385">
            <v>0.33</v>
          </cell>
          <cell r="H385">
            <v>15.44</v>
          </cell>
          <cell r="J385">
            <v>2.5721000000000003</v>
          </cell>
          <cell r="K385">
            <v>0.03</v>
          </cell>
          <cell r="L385">
            <v>0.79</v>
          </cell>
          <cell r="M385">
            <v>2.2000000000000002</v>
          </cell>
          <cell r="N385">
            <v>3.37</v>
          </cell>
          <cell r="O385">
            <v>4.82</v>
          </cell>
          <cell r="P385">
            <v>0.26</v>
          </cell>
          <cell r="R385">
            <v>1.34</v>
          </cell>
          <cell r="U385">
            <v>99.902100000000033</v>
          </cell>
          <cell r="AJ385">
            <v>0.40846924109969152</v>
          </cell>
          <cell r="AK385">
            <v>8.1900000000000013</v>
          </cell>
          <cell r="AL385">
            <v>1.4302670623145401</v>
          </cell>
          <cell r="AM385">
            <v>0.14248704663212436</v>
          </cell>
          <cell r="AS385">
            <v>410</v>
          </cell>
          <cell r="AT385">
            <v>355</v>
          </cell>
        </row>
        <row r="386">
          <cell r="A386" t="str">
            <v>Tuscan Magmatic Province</v>
          </cell>
          <cell r="B386">
            <v>1</v>
          </cell>
          <cell r="C386" t="str">
            <v>A10</v>
          </cell>
          <cell r="D386" t="str">
            <v>S. Vincenzo</v>
          </cell>
          <cell r="E386" t="str">
            <v>Rhyolite</v>
          </cell>
          <cell r="AS386">
            <v>485</v>
          </cell>
          <cell r="AT386">
            <v>105</v>
          </cell>
        </row>
        <row r="387">
          <cell r="A387" t="str">
            <v>Tuscan Magmatic Province</v>
          </cell>
          <cell r="B387">
            <v>1</v>
          </cell>
          <cell r="C387" t="str">
            <v>A10</v>
          </cell>
          <cell r="D387" t="str">
            <v>S. Vincenzo</v>
          </cell>
          <cell r="E387" t="str">
            <v>Rhyolite</v>
          </cell>
          <cell r="AS387">
            <v>313</v>
          </cell>
          <cell r="AT387">
            <v>223</v>
          </cell>
        </row>
        <row r="388">
          <cell r="A388" t="str">
            <v>Tuscan Magmatic Province</v>
          </cell>
          <cell r="B388">
            <v>1</v>
          </cell>
          <cell r="C388" t="str">
            <v>A10</v>
          </cell>
          <cell r="D388" t="str">
            <v>S. Vincenzo</v>
          </cell>
          <cell r="E388" t="str">
            <v>Rhyolite</v>
          </cell>
          <cell r="AT388">
            <v>124</v>
          </cell>
        </row>
        <row r="389">
          <cell r="A389" t="str">
            <v>Tuscan Magmatic Province</v>
          </cell>
          <cell r="B389">
            <v>1</v>
          </cell>
          <cell r="C389" t="str">
            <v>A15</v>
          </cell>
          <cell r="D389" t="str">
            <v>Elba</v>
          </cell>
          <cell r="E389" t="str">
            <v>granito</v>
          </cell>
          <cell r="F389">
            <v>66.319999999999993</v>
          </cell>
          <cell r="G389">
            <v>0.52</v>
          </cell>
          <cell r="H389">
            <v>17.079999999999998</v>
          </cell>
          <cell r="J389">
            <v>3.6518000000000002</v>
          </cell>
          <cell r="K389">
            <v>0.08</v>
          </cell>
          <cell r="L389">
            <v>1.44</v>
          </cell>
          <cell r="M389">
            <v>1.99</v>
          </cell>
          <cell r="N389">
            <v>3.37</v>
          </cell>
          <cell r="O389">
            <v>3.89</v>
          </cell>
          <cell r="P389">
            <v>0</v>
          </cell>
          <cell r="R389">
            <v>1.66</v>
          </cell>
          <cell r="U389">
            <v>100.00179999999997</v>
          </cell>
          <cell r="AJ389">
            <v>0.46992905164328513</v>
          </cell>
          <cell r="AK389">
            <v>7.26</v>
          </cell>
          <cell r="AL389">
            <v>1.1543026706231454</v>
          </cell>
          <cell r="AM389">
            <v>0.11651053864168619</v>
          </cell>
        </row>
        <row r="390">
          <cell r="A390" t="str">
            <v>Tuscan Magmatic Province</v>
          </cell>
          <cell r="B390">
            <v>1</v>
          </cell>
          <cell r="C390" t="str">
            <v>A15</v>
          </cell>
          <cell r="D390" t="str">
            <v>Elba</v>
          </cell>
          <cell r="E390" t="str">
            <v>granito</v>
          </cell>
          <cell r="F390">
            <v>67.14</v>
          </cell>
          <cell r="G390">
            <v>0.5</v>
          </cell>
          <cell r="H390">
            <v>16.739999999999998</v>
          </cell>
          <cell r="J390">
            <v>3.2732999999999999</v>
          </cell>
          <cell r="K390">
            <v>0.05</v>
          </cell>
          <cell r="L390">
            <v>1.38</v>
          </cell>
          <cell r="M390">
            <v>2</v>
          </cell>
          <cell r="N390">
            <v>3.37</v>
          </cell>
          <cell r="O390">
            <v>4.57</v>
          </cell>
          <cell r="P390">
            <v>0</v>
          </cell>
          <cell r="R390">
            <v>1.08</v>
          </cell>
          <cell r="U390">
            <v>100.1033</v>
          </cell>
          <cell r="AJ390">
            <v>0.48661140105993789</v>
          </cell>
          <cell r="AK390">
            <v>7.94</v>
          </cell>
          <cell r="AL390">
            <v>1.3560830860534125</v>
          </cell>
          <cell r="AM390">
            <v>0.11947431302270013</v>
          </cell>
        </row>
        <row r="391">
          <cell r="A391" t="str">
            <v>Tuscan Magmatic Province</v>
          </cell>
          <cell r="B391">
            <v>1</v>
          </cell>
          <cell r="C391" t="str">
            <v>A15</v>
          </cell>
          <cell r="D391" t="str">
            <v>Elba</v>
          </cell>
          <cell r="E391" t="str">
            <v>granito</v>
          </cell>
          <cell r="F391">
            <v>68.39</v>
          </cell>
          <cell r="G391">
            <v>0.5</v>
          </cell>
          <cell r="H391">
            <v>15.92</v>
          </cell>
          <cell r="J391">
            <v>3.4064000000000005</v>
          </cell>
          <cell r="K391">
            <v>0.05</v>
          </cell>
          <cell r="L391">
            <v>1.49</v>
          </cell>
          <cell r="M391">
            <v>2.4</v>
          </cell>
          <cell r="N391">
            <v>3.84</v>
          </cell>
          <cell r="O391">
            <v>4.0999999999999996</v>
          </cell>
          <cell r="P391">
            <v>0</v>
          </cell>
          <cell r="R391">
            <v>0.46</v>
          </cell>
          <cell r="U391">
            <v>100.5564</v>
          </cell>
          <cell r="AJ391">
            <v>0.49581711130582812</v>
          </cell>
          <cell r="AK391">
            <v>7.9399999999999995</v>
          </cell>
          <cell r="AL391">
            <v>1.0677083333333333</v>
          </cell>
          <cell r="AM391">
            <v>0.15075376884422109</v>
          </cell>
        </row>
        <row r="392">
          <cell r="A392" t="str">
            <v>Tuscan Magmatic Province</v>
          </cell>
          <cell r="B392">
            <v>1</v>
          </cell>
          <cell r="C392" t="str">
            <v>A15</v>
          </cell>
          <cell r="D392" t="str">
            <v>Elba</v>
          </cell>
          <cell r="E392" t="str">
            <v>granodior</v>
          </cell>
          <cell r="F392">
            <v>67.31</v>
          </cell>
          <cell r="G392">
            <v>0.55000000000000004</v>
          </cell>
          <cell r="H392">
            <v>16.25</v>
          </cell>
          <cell r="J392">
            <v>3.5460000000000007</v>
          </cell>
          <cell r="K392">
            <v>0.06</v>
          </cell>
          <cell r="L392">
            <v>1.66</v>
          </cell>
          <cell r="M392">
            <v>2.59</v>
          </cell>
          <cell r="N392">
            <v>4</v>
          </cell>
          <cell r="O392">
            <v>3.92</v>
          </cell>
          <cell r="P392">
            <v>0</v>
          </cell>
          <cell r="R392">
            <v>0.52</v>
          </cell>
          <cell r="U392">
            <v>100.40600000000001</v>
          </cell>
          <cell r="AJ392">
            <v>0.51278354967062523</v>
          </cell>
          <cell r="AK392">
            <v>7.92</v>
          </cell>
          <cell r="AL392">
            <v>0.98</v>
          </cell>
          <cell r="AM392">
            <v>0.15938461538461537</v>
          </cell>
        </row>
        <row r="393">
          <cell r="A393" t="str">
            <v>Tuscan Magmatic Province</v>
          </cell>
          <cell r="B393">
            <v>1</v>
          </cell>
          <cell r="C393" t="str">
            <v>A15</v>
          </cell>
          <cell r="D393" t="str">
            <v>Elba</v>
          </cell>
          <cell r="E393" t="str">
            <v>granodior</v>
          </cell>
          <cell r="F393">
            <v>67.97</v>
          </cell>
          <cell r="G393">
            <v>0.48</v>
          </cell>
          <cell r="H393">
            <v>16.079999999999998</v>
          </cell>
          <cell r="J393">
            <v>3.4376000000000002</v>
          </cell>
          <cell r="K393">
            <v>0.05</v>
          </cell>
          <cell r="L393">
            <v>1.5</v>
          </cell>
          <cell r="M393">
            <v>2.5299999999999998</v>
          </cell>
          <cell r="N393">
            <v>4</v>
          </cell>
          <cell r="O393">
            <v>4.0199999999999996</v>
          </cell>
          <cell r="P393">
            <v>0</v>
          </cell>
          <cell r="R393">
            <v>0.54</v>
          </cell>
          <cell r="U393">
            <v>100.60760000000001</v>
          </cell>
          <cell r="AJ393">
            <v>0.49521002271980136</v>
          </cell>
          <cell r="AK393">
            <v>8.02</v>
          </cell>
          <cell r="AL393">
            <v>1.0049999999999999</v>
          </cell>
          <cell r="AM393">
            <v>0.15733830845771143</v>
          </cell>
        </row>
        <row r="394">
          <cell r="A394" t="str">
            <v>Tuscan Magmatic Province</v>
          </cell>
          <cell r="B394">
            <v>1</v>
          </cell>
          <cell r="C394" t="str">
            <v>A15</v>
          </cell>
          <cell r="D394" t="str">
            <v>Elba</v>
          </cell>
          <cell r="E394" t="str">
            <v>granito</v>
          </cell>
          <cell r="F394">
            <v>67.680000000000007</v>
          </cell>
          <cell r="G394">
            <v>0.52</v>
          </cell>
          <cell r="H394">
            <v>16.27</v>
          </cell>
          <cell r="J394">
            <v>3.3308</v>
          </cell>
          <cell r="K394">
            <v>0.06</v>
          </cell>
          <cell r="L394">
            <v>1.5</v>
          </cell>
          <cell r="M394">
            <v>2.48</v>
          </cell>
          <cell r="N394">
            <v>3.98</v>
          </cell>
          <cell r="O394">
            <v>4.3899999999999997</v>
          </cell>
          <cell r="P394">
            <v>0</v>
          </cell>
          <cell r="R394">
            <v>0.24</v>
          </cell>
          <cell r="U394">
            <v>100.4508</v>
          </cell>
          <cell r="AJ394">
            <v>0.50310009597633953</v>
          </cell>
          <cell r="AK394">
            <v>8.3699999999999992</v>
          </cell>
          <cell r="AL394">
            <v>1.1030150753768844</v>
          </cell>
          <cell r="AM394">
            <v>0.15242778119237863</v>
          </cell>
        </row>
        <row r="395">
          <cell r="A395" t="str">
            <v>Tuscan Magmatic Province</v>
          </cell>
          <cell r="B395">
            <v>1</v>
          </cell>
          <cell r="C395" t="str">
            <v>A15</v>
          </cell>
          <cell r="D395" t="str">
            <v>Elba</v>
          </cell>
          <cell r="E395" t="str">
            <v>granito</v>
          </cell>
          <cell r="F395">
            <v>68.989999999999995</v>
          </cell>
          <cell r="G395">
            <v>0.44</v>
          </cell>
          <cell r="H395">
            <v>15.32</v>
          </cell>
          <cell r="J395">
            <v>2.75</v>
          </cell>
          <cell r="K395">
            <v>0.05</v>
          </cell>
          <cell r="L395">
            <v>1.2</v>
          </cell>
          <cell r="M395">
            <v>2.2999999999999998</v>
          </cell>
          <cell r="N395">
            <v>3.61</v>
          </cell>
          <cell r="O395">
            <v>4.87</v>
          </cell>
          <cell r="P395">
            <v>0</v>
          </cell>
          <cell r="R395">
            <v>0.38</v>
          </cell>
          <cell r="U395">
            <v>99.91</v>
          </cell>
          <cell r="AJ395">
            <v>0.49521729467485515</v>
          </cell>
          <cell r="AK395">
            <v>8.48</v>
          </cell>
          <cell r="AL395">
            <v>1.3490304709141274</v>
          </cell>
          <cell r="AM395">
            <v>0.15013054830287204</v>
          </cell>
        </row>
        <row r="396">
          <cell r="A396" t="str">
            <v>Tuscan Magmatic Province</v>
          </cell>
          <cell r="B396">
            <v>1</v>
          </cell>
          <cell r="C396" t="str">
            <v>A15</v>
          </cell>
          <cell r="D396" t="str">
            <v>Elba</v>
          </cell>
          <cell r="E396" t="str">
            <v>granodior</v>
          </cell>
          <cell r="F396">
            <v>67.25</v>
          </cell>
          <cell r="G396">
            <v>0.56999999999999995</v>
          </cell>
          <cell r="H396">
            <v>16.600000000000001</v>
          </cell>
          <cell r="J396">
            <v>3.6375000000000002</v>
          </cell>
          <cell r="K396">
            <v>7.0000000000000007E-2</v>
          </cell>
          <cell r="L396">
            <v>1.52</v>
          </cell>
          <cell r="M396">
            <v>2.91</v>
          </cell>
          <cell r="N396">
            <v>4.1500000000000004</v>
          </cell>
          <cell r="O396">
            <v>2.75</v>
          </cell>
          <cell r="P396">
            <v>0</v>
          </cell>
          <cell r="R396">
            <v>0.52</v>
          </cell>
          <cell r="U396">
            <v>99.977499999999978</v>
          </cell>
          <cell r="AJ396">
            <v>0.4843954823599993</v>
          </cell>
          <cell r="AK396">
            <v>6.9</v>
          </cell>
          <cell r="AL396">
            <v>0.66265060240963847</v>
          </cell>
          <cell r="AM396">
            <v>0.17530120481927711</v>
          </cell>
        </row>
        <row r="397">
          <cell r="A397" t="str">
            <v>Tuscan Magmatic Province</v>
          </cell>
          <cell r="B397">
            <v>1</v>
          </cell>
          <cell r="C397" t="str">
            <v>A15</v>
          </cell>
          <cell r="D397" t="str">
            <v>Elba</v>
          </cell>
          <cell r="E397" t="str">
            <v>granodior</v>
          </cell>
          <cell r="F397">
            <v>67</v>
          </cell>
          <cell r="G397">
            <v>0.57999999999999996</v>
          </cell>
          <cell r="H397">
            <v>16.329999999999998</v>
          </cell>
          <cell r="J397">
            <v>3.7003000000000004</v>
          </cell>
          <cell r="K397">
            <v>7.0000000000000007E-2</v>
          </cell>
          <cell r="L397">
            <v>1.49</v>
          </cell>
          <cell r="M397">
            <v>2.66</v>
          </cell>
          <cell r="N397">
            <v>4.29</v>
          </cell>
          <cell r="O397">
            <v>3.47</v>
          </cell>
          <cell r="P397">
            <v>0</v>
          </cell>
          <cell r="R397">
            <v>0.46</v>
          </cell>
          <cell r="U397">
            <v>100.05029999999998</v>
          </cell>
          <cell r="AJ397">
            <v>0.47514803896081237</v>
          </cell>
          <cell r="AK397">
            <v>7.76</v>
          </cell>
          <cell r="AL397">
            <v>0.80885780885780889</v>
          </cell>
          <cell r="AM397">
            <v>0.16289038579301901</v>
          </cell>
        </row>
        <row r="398">
          <cell r="A398" t="str">
            <v>Tuscan Magmatic Province</v>
          </cell>
          <cell r="B398">
            <v>1</v>
          </cell>
          <cell r="C398" t="str">
            <v>A15</v>
          </cell>
          <cell r="D398" t="str">
            <v>Elba</v>
          </cell>
          <cell r="E398" t="str">
            <v>filone</v>
          </cell>
          <cell r="F398">
            <v>78.180000000000007</v>
          </cell>
          <cell r="G398">
            <v>0.04</v>
          </cell>
          <cell r="H398">
            <v>12.61</v>
          </cell>
          <cell r="J398">
            <v>0.16</v>
          </cell>
          <cell r="K398">
            <v>0.04</v>
          </cell>
          <cell r="L398">
            <v>0.03</v>
          </cell>
          <cell r="M398">
            <v>0.28000000000000003</v>
          </cell>
          <cell r="N398">
            <v>2.97</v>
          </cell>
          <cell r="O398">
            <v>5.68</v>
          </cell>
          <cell r="P398">
            <v>0</v>
          </cell>
          <cell r="R398">
            <v>0.18</v>
          </cell>
          <cell r="U398">
            <v>100.17000000000002</v>
          </cell>
          <cell r="AJ398">
            <v>0.29654008684030797</v>
          </cell>
          <cell r="AK398">
            <v>8.65</v>
          </cell>
          <cell r="AL398">
            <v>1.9124579124579122</v>
          </cell>
          <cell r="AM398">
            <v>2.2204599524187157E-2</v>
          </cell>
        </row>
        <row r="399">
          <cell r="A399" t="str">
            <v>Tuscan Magmatic Province</v>
          </cell>
          <cell r="B399">
            <v>1</v>
          </cell>
          <cell r="C399" t="str">
            <v>A15</v>
          </cell>
          <cell r="D399" t="str">
            <v>Elba</v>
          </cell>
          <cell r="E399" t="str">
            <v>granodior</v>
          </cell>
          <cell r="F399">
            <v>66.709999999999994</v>
          </cell>
          <cell r="G399">
            <v>0.56000000000000005</v>
          </cell>
          <cell r="H399">
            <v>16.27</v>
          </cell>
          <cell r="J399">
            <v>3.4899</v>
          </cell>
          <cell r="K399">
            <v>0.06</v>
          </cell>
          <cell r="L399">
            <v>1.57</v>
          </cell>
          <cell r="M399">
            <v>2.5499999999999998</v>
          </cell>
          <cell r="N399">
            <v>3.99</v>
          </cell>
          <cell r="O399">
            <v>4.16</v>
          </cell>
          <cell r="P399">
            <v>0</v>
          </cell>
          <cell r="R399">
            <v>0.5</v>
          </cell>
          <cell r="U399">
            <v>99.859899999999982</v>
          </cell>
          <cell r="AJ399">
            <v>0.5028375912683184</v>
          </cell>
          <cell r="AK399">
            <v>8.15</v>
          </cell>
          <cell r="AL399">
            <v>1.0426065162907268</v>
          </cell>
          <cell r="AM399">
            <v>0.15673017824216348</v>
          </cell>
        </row>
        <row r="400">
          <cell r="A400" t="str">
            <v>Tuscan Magmatic Province</v>
          </cell>
          <cell r="B400">
            <v>1</v>
          </cell>
          <cell r="C400" t="str">
            <v>A15</v>
          </cell>
          <cell r="D400" t="str">
            <v>Elba</v>
          </cell>
          <cell r="E400" t="str">
            <v>granito</v>
          </cell>
          <cell r="F400">
            <v>68.5</v>
          </cell>
          <cell r="G400">
            <v>0.46</v>
          </cell>
          <cell r="H400">
            <v>15.92</v>
          </cell>
          <cell r="J400">
            <v>2.8277999999999999</v>
          </cell>
          <cell r="K400">
            <v>0.05</v>
          </cell>
          <cell r="L400">
            <v>1.21</v>
          </cell>
          <cell r="M400">
            <v>2.29</v>
          </cell>
          <cell r="N400">
            <v>3.88</v>
          </cell>
          <cell r="O400">
            <v>4.46</v>
          </cell>
          <cell r="P400">
            <v>0</v>
          </cell>
          <cell r="R400">
            <v>0.36</v>
          </cell>
          <cell r="U400">
            <v>99.957799999999978</v>
          </cell>
          <cell r="AJ400">
            <v>0.49031853158673538</v>
          </cell>
          <cell r="AK400">
            <v>8.34</v>
          </cell>
          <cell r="AL400">
            <v>1.1494845360824741</v>
          </cell>
          <cell r="AM400">
            <v>0.14384422110552764</v>
          </cell>
        </row>
        <row r="401">
          <cell r="A401" t="str">
            <v>Tuscan Magmatic Province</v>
          </cell>
          <cell r="B401">
            <v>1</v>
          </cell>
          <cell r="C401" t="str">
            <v>A15</v>
          </cell>
          <cell r="D401" t="str">
            <v>Elba</v>
          </cell>
          <cell r="E401" t="str">
            <v>granito</v>
          </cell>
          <cell r="F401">
            <v>68.86</v>
          </cell>
          <cell r="G401">
            <v>0.45</v>
          </cell>
          <cell r="H401">
            <v>15.71</v>
          </cell>
          <cell r="J401">
            <v>3.0213000000000001</v>
          </cell>
          <cell r="K401">
            <v>0.05</v>
          </cell>
          <cell r="L401">
            <v>1.35</v>
          </cell>
          <cell r="M401">
            <v>2.27</v>
          </cell>
          <cell r="N401">
            <v>3.84</v>
          </cell>
          <cell r="O401">
            <v>4.34</v>
          </cell>
          <cell r="P401">
            <v>0</v>
          </cell>
          <cell r="R401">
            <v>0.57999999999999996</v>
          </cell>
          <cell r="U401">
            <v>100.4713</v>
          </cell>
          <cell r="AJ401">
            <v>0.50114133306534991</v>
          </cell>
          <cell r="AK401">
            <v>8.18</v>
          </cell>
          <cell r="AL401">
            <v>1.1302083333333333</v>
          </cell>
          <cell r="AM401">
            <v>0.14449395289624442</v>
          </cell>
        </row>
        <row r="402">
          <cell r="A402" t="str">
            <v>Tuscan Magmatic Province</v>
          </cell>
          <cell r="B402">
            <v>1</v>
          </cell>
          <cell r="C402" t="str">
            <v>A15</v>
          </cell>
          <cell r="D402" t="str">
            <v>Elba</v>
          </cell>
          <cell r="E402" t="str">
            <v>granito</v>
          </cell>
          <cell r="F402">
            <v>67.010000000000005</v>
          </cell>
          <cell r="G402">
            <v>0.51</v>
          </cell>
          <cell r="H402">
            <v>16.22</v>
          </cell>
          <cell r="J402">
            <v>3.2568999999999999</v>
          </cell>
          <cell r="K402">
            <v>0.06</v>
          </cell>
          <cell r="L402">
            <v>1.52</v>
          </cell>
          <cell r="M402">
            <v>2.5499999999999998</v>
          </cell>
          <cell r="N402">
            <v>3.92</v>
          </cell>
          <cell r="O402">
            <v>4.3</v>
          </cell>
          <cell r="P402">
            <v>0</v>
          </cell>
          <cell r="R402">
            <v>0.56000000000000005</v>
          </cell>
          <cell r="U402">
            <v>99.906900000000007</v>
          </cell>
          <cell r="AJ402">
            <v>0.5120183001945533</v>
          </cell>
          <cell r="AK402">
            <v>8.2199999999999989</v>
          </cell>
          <cell r="AL402">
            <v>1.096938775510204</v>
          </cell>
          <cell r="AM402">
            <v>0.15721331689272502</v>
          </cell>
        </row>
        <row r="403">
          <cell r="A403" t="str">
            <v>Tuscan Magmatic Province</v>
          </cell>
          <cell r="B403">
            <v>1</v>
          </cell>
          <cell r="C403" t="str">
            <v>A15</v>
          </cell>
          <cell r="D403" t="str">
            <v>Elba</v>
          </cell>
          <cell r="E403" t="str">
            <v>granito</v>
          </cell>
          <cell r="F403">
            <v>68.55</v>
          </cell>
          <cell r="G403">
            <v>0.44</v>
          </cell>
          <cell r="H403">
            <v>16.04</v>
          </cell>
          <cell r="J403">
            <v>3.0125999999999999</v>
          </cell>
          <cell r="K403">
            <v>0.05</v>
          </cell>
          <cell r="L403">
            <v>1.42</v>
          </cell>
          <cell r="M403">
            <v>2.37</v>
          </cell>
          <cell r="N403">
            <v>3.85</v>
          </cell>
          <cell r="O403">
            <v>4.1500000000000004</v>
          </cell>
          <cell r="P403">
            <v>0</v>
          </cell>
          <cell r="R403">
            <v>0.67</v>
          </cell>
          <cell r="U403">
            <v>100.55260000000001</v>
          </cell>
          <cell r="AJ403">
            <v>0.51449626835623108</v>
          </cell>
          <cell r="AK403">
            <v>8</v>
          </cell>
          <cell r="AL403">
            <v>1.0779220779220779</v>
          </cell>
          <cell r="AM403">
            <v>0.14775561097256859</v>
          </cell>
        </row>
        <row r="404">
          <cell r="A404" t="str">
            <v>Tuscan Magmatic Province</v>
          </cell>
          <cell r="B404">
            <v>1</v>
          </cell>
          <cell r="C404" t="str">
            <v>A15</v>
          </cell>
          <cell r="D404" t="str">
            <v>Elba</v>
          </cell>
          <cell r="E404" t="str">
            <v>granodior</v>
          </cell>
          <cell r="F404">
            <v>68.92</v>
          </cell>
          <cell r="G404">
            <v>0.48</v>
          </cell>
          <cell r="H404">
            <v>15.39</v>
          </cell>
          <cell r="J404">
            <v>3.1904000000000003</v>
          </cell>
          <cell r="K404">
            <v>0.06</v>
          </cell>
          <cell r="L404">
            <v>1.44</v>
          </cell>
          <cell r="M404">
            <v>2.41</v>
          </cell>
          <cell r="N404">
            <v>3.94</v>
          </cell>
          <cell r="O404">
            <v>3.95</v>
          </cell>
          <cell r="P404">
            <v>0</v>
          </cell>
          <cell r="R404">
            <v>0.61</v>
          </cell>
          <cell r="U404">
            <v>100.3904</v>
          </cell>
          <cell r="AJ404">
            <v>0.50366112528780393</v>
          </cell>
          <cell r="AK404">
            <v>7.8900000000000006</v>
          </cell>
          <cell r="AL404">
            <v>1.0025380710659899</v>
          </cell>
          <cell r="AM404">
            <v>0.15659519168291097</v>
          </cell>
        </row>
        <row r="405">
          <cell r="A405" t="str">
            <v>Tuscan Magmatic Province</v>
          </cell>
          <cell r="B405">
            <v>1</v>
          </cell>
          <cell r="C405" t="str">
            <v>A15</v>
          </cell>
          <cell r="D405" t="str">
            <v>Elba</v>
          </cell>
          <cell r="E405" t="str">
            <v>granodior</v>
          </cell>
          <cell r="F405">
            <v>67.89</v>
          </cell>
          <cell r="G405">
            <v>0.52</v>
          </cell>
          <cell r="H405">
            <v>15.87</v>
          </cell>
          <cell r="J405">
            <v>3.5341000000000005</v>
          </cell>
          <cell r="K405">
            <v>0.06</v>
          </cell>
          <cell r="L405">
            <v>1.68</v>
          </cell>
          <cell r="M405">
            <v>2.56</v>
          </cell>
          <cell r="N405">
            <v>3.91</v>
          </cell>
          <cell r="O405">
            <v>3.66</v>
          </cell>
          <cell r="P405">
            <v>0</v>
          </cell>
          <cell r="R405">
            <v>0.62</v>
          </cell>
          <cell r="U405">
            <v>100.30410000000001</v>
          </cell>
          <cell r="AJ405">
            <v>0.51661464908566501</v>
          </cell>
          <cell r="AK405">
            <v>7.57</v>
          </cell>
          <cell r="AL405">
            <v>0.93606138107416881</v>
          </cell>
          <cell r="AM405">
            <v>0.16131064902331443</v>
          </cell>
        </row>
        <row r="406">
          <cell r="A406" t="str">
            <v>Tuscan Magmatic Province</v>
          </cell>
          <cell r="B406">
            <v>1</v>
          </cell>
          <cell r="C406" t="str">
            <v>A15</v>
          </cell>
          <cell r="D406" t="str">
            <v>Elba</v>
          </cell>
          <cell r="E406" t="str">
            <v>filone</v>
          </cell>
          <cell r="F406">
            <v>72.400000000000006</v>
          </cell>
          <cell r="G406">
            <v>0.36</v>
          </cell>
          <cell r="H406">
            <v>14.28</v>
          </cell>
          <cell r="J406">
            <v>2.4506000000000001</v>
          </cell>
          <cell r="K406">
            <v>0.04</v>
          </cell>
          <cell r="L406">
            <v>0.96</v>
          </cell>
          <cell r="M406">
            <v>1.41</v>
          </cell>
          <cell r="N406">
            <v>3.57</v>
          </cell>
          <cell r="O406">
            <v>4.57</v>
          </cell>
          <cell r="P406">
            <v>0</v>
          </cell>
          <cell r="R406">
            <v>0.42</v>
          </cell>
          <cell r="U406">
            <v>100.46059999999999</v>
          </cell>
          <cell r="AJ406">
            <v>0.46829087865933161</v>
          </cell>
          <cell r="AK406">
            <v>8.14</v>
          </cell>
          <cell r="AL406">
            <v>1.2801120448179273</v>
          </cell>
          <cell r="AM406">
            <v>9.8739495798319324E-2</v>
          </cell>
        </row>
        <row r="407">
          <cell r="A407" t="str">
            <v>Tuscan Magmatic Province</v>
          </cell>
          <cell r="B407">
            <v>1</v>
          </cell>
          <cell r="C407" t="str">
            <v>A15</v>
          </cell>
          <cell r="D407" t="str">
            <v>Elba</v>
          </cell>
          <cell r="E407" t="str">
            <v>granito</v>
          </cell>
          <cell r="F407">
            <v>69.64</v>
          </cell>
          <cell r="G407">
            <v>0.46</v>
          </cell>
          <cell r="H407">
            <v>15.17</v>
          </cell>
          <cell r="J407">
            <v>3.0834999999999999</v>
          </cell>
          <cell r="K407">
            <v>0.05</v>
          </cell>
          <cell r="L407">
            <v>1.26</v>
          </cell>
          <cell r="M407">
            <v>2.14</v>
          </cell>
          <cell r="N407">
            <v>3.81</v>
          </cell>
          <cell r="O407">
            <v>4.34</v>
          </cell>
          <cell r="P407">
            <v>0</v>
          </cell>
          <cell r="R407">
            <v>0.38</v>
          </cell>
          <cell r="U407">
            <v>100.3335</v>
          </cell>
          <cell r="AJ407">
            <v>0.4788112864742558</v>
          </cell>
          <cell r="AK407">
            <v>8.15</v>
          </cell>
          <cell r="AL407">
            <v>1.1391076115485563</v>
          </cell>
          <cell r="AM407">
            <v>0.14106789716545814</v>
          </cell>
        </row>
        <row r="408">
          <cell r="A408" t="str">
            <v>Tuscan Magmatic Province</v>
          </cell>
          <cell r="B408">
            <v>1</v>
          </cell>
          <cell r="C408" t="str">
            <v>A15</v>
          </cell>
          <cell r="D408" t="str">
            <v>Elba</v>
          </cell>
          <cell r="E408" t="str">
            <v>granodior</v>
          </cell>
          <cell r="F408">
            <v>70.25</v>
          </cell>
          <cell r="G408">
            <v>0.44</v>
          </cell>
          <cell r="H408">
            <v>15.01</v>
          </cell>
          <cell r="J408">
            <v>3.1932</v>
          </cell>
          <cell r="K408">
            <v>0.05</v>
          </cell>
          <cell r="L408">
            <v>1.33</v>
          </cell>
          <cell r="M408">
            <v>2.58</v>
          </cell>
          <cell r="N408">
            <v>4.1399999999999997</v>
          </cell>
          <cell r="O408">
            <v>3.06</v>
          </cell>
          <cell r="P408">
            <v>0</v>
          </cell>
          <cell r="R408">
            <v>0.48</v>
          </cell>
          <cell r="U408">
            <v>100.53320000000001</v>
          </cell>
          <cell r="AJ408">
            <v>0.48358174062636866</v>
          </cell>
          <cell r="AK408">
            <v>7.1999999999999993</v>
          </cell>
          <cell r="AL408">
            <v>0.73913043478260876</v>
          </cell>
          <cell r="AM408">
            <v>0.17188540972684876</v>
          </cell>
        </row>
        <row r="409">
          <cell r="A409" t="str">
            <v>Tuscan Magmatic Province</v>
          </cell>
          <cell r="B409">
            <v>1</v>
          </cell>
          <cell r="C409" t="str">
            <v>A15</v>
          </cell>
          <cell r="D409" t="str">
            <v>Elba</v>
          </cell>
          <cell r="E409" t="str">
            <v>filone est.</v>
          </cell>
          <cell r="F409">
            <v>74.59</v>
          </cell>
          <cell r="G409">
            <v>0.17</v>
          </cell>
          <cell r="H409">
            <v>13.93</v>
          </cell>
          <cell r="J409">
            <v>1.3069000000000002</v>
          </cell>
          <cell r="K409">
            <v>0.02</v>
          </cell>
          <cell r="L409">
            <v>0.47</v>
          </cell>
          <cell r="M409">
            <v>0.64</v>
          </cell>
          <cell r="N409">
            <v>3.1</v>
          </cell>
          <cell r="O409">
            <v>5.84</v>
          </cell>
          <cell r="P409">
            <v>0</v>
          </cell>
          <cell r="R409">
            <v>0.56000000000000005</v>
          </cell>
          <cell r="U409">
            <v>100.62689999999999</v>
          </cell>
          <cell r="AJ409">
            <v>0.44706596436762075</v>
          </cell>
          <cell r="AK409">
            <v>8.94</v>
          </cell>
          <cell r="AL409">
            <v>1.8838709677419354</v>
          </cell>
          <cell r="AM409">
            <v>4.594400574300072E-2</v>
          </cell>
        </row>
        <row r="410">
          <cell r="A410" t="str">
            <v>Tuscan Magmatic Province</v>
          </cell>
          <cell r="B410">
            <v>1</v>
          </cell>
          <cell r="C410" t="str">
            <v>A15</v>
          </cell>
          <cell r="D410" t="str">
            <v>Elba</v>
          </cell>
          <cell r="E410" t="str">
            <v>filone int.</v>
          </cell>
          <cell r="F410">
            <v>77.38</v>
          </cell>
          <cell r="G410">
            <v>0.09</v>
          </cell>
          <cell r="H410">
            <v>12.53</v>
          </cell>
          <cell r="J410">
            <v>0.60730000000000006</v>
          </cell>
          <cell r="K410">
            <v>0.01</v>
          </cell>
          <cell r="L410">
            <v>0.2</v>
          </cell>
          <cell r="M410">
            <v>0.28000000000000003</v>
          </cell>
          <cell r="N410">
            <v>2.74</v>
          </cell>
          <cell r="O410">
            <v>5.86</v>
          </cell>
          <cell r="P410">
            <v>0</v>
          </cell>
          <cell r="R410">
            <v>0.36</v>
          </cell>
          <cell r="U410">
            <v>100.0573</v>
          </cell>
          <cell r="AJ410">
            <v>0.42542118225005665</v>
          </cell>
          <cell r="AK410">
            <v>8.6000000000000014</v>
          </cell>
          <cell r="AL410">
            <v>2.1386861313868613</v>
          </cell>
          <cell r="AM410">
            <v>2.2346368715083803E-2</v>
          </cell>
        </row>
        <row r="411">
          <cell r="A411" t="str">
            <v>Tuscan Magmatic Province</v>
          </cell>
          <cell r="B411">
            <v>1</v>
          </cell>
          <cell r="C411" t="str">
            <v>A15</v>
          </cell>
          <cell r="D411" t="str">
            <v>Elba</v>
          </cell>
          <cell r="E411" t="str">
            <v>granodior</v>
          </cell>
          <cell r="F411">
            <v>67.23</v>
          </cell>
          <cell r="G411">
            <v>0.51</v>
          </cell>
          <cell r="H411">
            <v>16.170000000000002</v>
          </cell>
          <cell r="J411">
            <v>3.6371000000000002</v>
          </cell>
          <cell r="K411">
            <v>0.06</v>
          </cell>
          <cell r="L411">
            <v>1.52</v>
          </cell>
          <cell r="M411">
            <v>2.4900000000000002</v>
          </cell>
          <cell r="N411">
            <v>4.0999999999999996</v>
          </cell>
          <cell r="O411">
            <v>4.0999999999999996</v>
          </cell>
          <cell r="P411">
            <v>0</v>
          </cell>
          <cell r="R411">
            <v>0.78</v>
          </cell>
          <cell r="U411">
            <v>100.5971</v>
          </cell>
          <cell r="AJ411">
            <v>0.48442294854949447</v>
          </cell>
          <cell r="AK411">
            <v>8.1999999999999993</v>
          </cell>
          <cell r="AL411">
            <v>1</v>
          </cell>
          <cell r="AM411">
            <v>0.15398886827458255</v>
          </cell>
        </row>
        <row r="412">
          <cell r="A412" t="str">
            <v>Tuscan Magmatic Province</v>
          </cell>
          <cell r="B412">
            <v>1</v>
          </cell>
          <cell r="C412" t="str">
            <v>A15</v>
          </cell>
          <cell r="D412" t="str">
            <v>Elba</v>
          </cell>
          <cell r="E412" t="str">
            <v>granito</v>
          </cell>
          <cell r="F412">
            <v>67.42</v>
          </cell>
          <cell r="G412">
            <v>0.52</v>
          </cell>
          <cell r="H412">
            <v>15.94</v>
          </cell>
          <cell r="J412">
            <v>3.4938000000000002</v>
          </cell>
          <cell r="K412">
            <v>0.06</v>
          </cell>
          <cell r="L412">
            <v>1.57</v>
          </cell>
          <cell r="M412">
            <v>2.63</v>
          </cell>
          <cell r="N412">
            <v>3.96</v>
          </cell>
          <cell r="O412">
            <v>4.3600000000000003</v>
          </cell>
          <cell r="P412">
            <v>0</v>
          </cell>
          <cell r="R412">
            <v>0.46</v>
          </cell>
          <cell r="U412">
            <v>100.41379999999997</v>
          </cell>
          <cell r="AJ412">
            <v>0.50255837776045253</v>
          </cell>
          <cell r="AK412">
            <v>8.32</v>
          </cell>
          <cell r="AL412">
            <v>1.101010101010101</v>
          </cell>
          <cell r="AM412">
            <v>0.16499372647427854</v>
          </cell>
        </row>
        <row r="413">
          <cell r="A413" t="str">
            <v>Tuscan Magmatic Province</v>
          </cell>
          <cell r="B413">
            <v>1</v>
          </cell>
          <cell r="C413" t="str">
            <v>A15</v>
          </cell>
          <cell r="D413" t="str">
            <v>Elba</v>
          </cell>
          <cell r="E413" t="str">
            <v>granito</v>
          </cell>
          <cell r="F413">
            <v>69.02</v>
          </cell>
          <cell r="G413">
            <v>0.45</v>
          </cell>
          <cell r="H413">
            <v>15.61</v>
          </cell>
          <cell r="J413">
            <v>2.9865000000000004</v>
          </cell>
          <cell r="K413">
            <v>0.05</v>
          </cell>
          <cell r="L413">
            <v>1.29</v>
          </cell>
          <cell r="M413">
            <v>2.3199999999999998</v>
          </cell>
          <cell r="N413">
            <v>3.83</v>
          </cell>
          <cell r="O413">
            <v>4.5</v>
          </cell>
          <cell r="P413">
            <v>0</v>
          </cell>
          <cell r="R413">
            <v>0.28000000000000003</v>
          </cell>
          <cell r="U413">
            <v>100.3365</v>
          </cell>
          <cell r="AJ413">
            <v>0.49267253344972428</v>
          </cell>
          <cell r="AK413">
            <v>8.33</v>
          </cell>
          <cell r="AL413">
            <v>1.1749347258485638</v>
          </cell>
          <cell r="AM413">
            <v>0.14862267777065982</v>
          </cell>
        </row>
        <row r="414">
          <cell r="A414" t="str">
            <v>Tuscan Magmatic Province</v>
          </cell>
          <cell r="B414">
            <v>1</v>
          </cell>
          <cell r="C414" t="str">
            <v>A15</v>
          </cell>
          <cell r="D414" t="str">
            <v>Elba</v>
          </cell>
          <cell r="E414" t="str">
            <v>granito</v>
          </cell>
          <cell r="F414">
            <v>68.34</v>
          </cell>
          <cell r="G414">
            <v>0.51</v>
          </cell>
          <cell r="H414">
            <v>15.89</v>
          </cell>
          <cell r="J414">
            <v>3.1753</v>
          </cell>
          <cell r="K414">
            <v>0.05</v>
          </cell>
          <cell r="L414">
            <v>1.18</v>
          </cell>
          <cell r="M414">
            <v>2.27</v>
          </cell>
          <cell r="N414">
            <v>3.79</v>
          </cell>
          <cell r="O414">
            <v>4.34</v>
          </cell>
          <cell r="P414">
            <v>0</v>
          </cell>
          <cell r="R414">
            <v>0.54</v>
          </cell>
          <cell r="U414">
            <v>100.08530000000002</v>
          </cell>
          <cell r="AJ414">
            <v>0.45518565228330438</v>
          </cell>
          <cell r="AK414">
            <v>8.129999999999999</v>
          </cell>
          <cell r="AL414">
            <v>1.1451187335092348</v>
          </cell>
          <cell r="AM414">
            <v>0.14285714285714285</v>
          </cell>
        </row>
        <row r="415">
          <cell r="A415" t="str">
            <v>Tuscan Magmatic Province</v>
          </cell>
          <cell r="B415">
            <v>1</v>
          </cell>
          <cell r="C415" t="str">
            <v>A15</v>
          </cell>
          <cell r="D415" t="str">
            <v>Elba</v>
          </cell>
          <cell r="E415" t="str">
            <v>granodior</v>
          </cell>
          <cell r="F415">
            <v>67.31</v>
          </cell>
          <cell r="G415">
            <v>0.6</v>
          </cell>
          <cell r="H415">
            <v>16.07</v>
          </cell>
          <cell r="J415">
            <v>3.1963000000000004</v>
          </cell>
          <cell r="K415">
            <v>0.06</v>
          </cell>
          <cell r="L415">
            <v>1.28</v>
          </cell>
          <cell r="M415">
            <v>2.52</v>
          </cell>
          <cell r="N415">
            <v>4.22</v>
          </cell>
          <cell r="O415">
            <v>4.1900000000000004</v>
          </cell>
          <cell r="P415">
            <v>0</v>
          </cell>
          <cell r="R415">
            <v>0.42</v>
          </cell>
          <cell r="U415">
            <v>99.866299999999981</v>
          </cell>
          <cell r="AJ415">
            <v>0.47377761520047734</v>
          </cell>
          <cell r="AK415">
            <v>8.41</v>
          </cell>
          <cell r="AL415">
            <v>0.99289099526066371</v>
          </cell>
          <cell r="AM415">
            <v>0.15681393901680149</v>
          </cell>
        </row>
        <row r="416">
          <cell r="A416" t="str">
            <v>Tuscan Magmatic Province</v>
          </cell>
          <cell r="B416">
            <v>1</v>
          </cell>
          <cell r="C416" t="str">
            <v>A15</v>
          </cell>
          <cell r="D416" t="str">
            <v>Elba</v>
          </cell>
          <cell r="E416" t="str">
            <v>granito</v>
          </cell>
          <cell r="F416">
            <v>67.25</v>
          </cell>
          <cell r="G416">
            <v>0.59</v>
          </cell>
          <cell r="H416">
            <v>16.21</v>
          </cell>
          <cell r="J416">
            <v>3.2597000000000005</v>
          </cell>
          <cell r="K416">
            <v>0.06</v>
          </cell>
          <cell r="L416">
            <v>1.33</v>
          </cell>
          <cell r="M416">
            <v>2.4700000000000002</v>
          </cell>
          <cell r="N416">
            <v>3.85</v>
          </cell>
          <cell r="O416">
            <v>4.3099999999999996</v>
          </cell>
          <cell r="P416">
            <v>0</v>
          </cell>
          <cell r="R416">
            <v>0.34</v>
          </cell>
          <cell r="U416">
            <v>99.669700000000006</v>
          </cell>
          <cell r="AJ416">
            <v>0.47843631563538358</v>
          </cell>
          <cell r="AK416">
            <v>8.16</v>
          </cell>
          <cell r="AL416">
            <v>1.1194805194805193</v>
          </cell>
          <cell r="AM416">
            <v>0.15237507711289328</v>
          </cell>
        </row>
        <row r="417">
          <cell r="A417" t="str">
            <v>Tuscan Magmatic Province</v>
          </cell>
          <cell r="B417">
            <v>1</v>
          </cell>
          <cell r="C417" t="str">
            <v>A18</v>
          </cell>
          <cell r="D417" t="str">
            <v>Elba</v>
          </cell>
          <cell r="E417" t="str">
            <v>granito</v>
          </cell>
          <cell r="F417">
            <v>64.349999999999994</v>
          </cell>
          <cell r="G417">
            <v>0.73</v>
          </cell>
          <cell r="H417">
            <v>17.36</v>
          </cell>
          <cell r="J417">
            <v>4.7284000000000006</v>
          </cell>
          <cell r="K417">
            <v>0.08</v>
          </cell>
          <cell r="L417">
            <v>1.1000000000000001</v>
          </cell>
          <cell r="M417">
            <v>3.15</v>
          </cell>
          <cell r="N417">
            <v>4.46</v>
          </cell>
          <cell r="O417">
            <v>3.49</v>
          </cell>
          <cell r="P417">
            <v>0.32</v>
          </cell>
          <cell r="R417">
            <v>0.62</v>
          </cell>
          <cell r="U417">
            <v>100.38839999999998</v>
          </cell>
          <cell r="AJ417">
            <v>0.34341134326675005</v>
          </cell>
          <cell r="AK417">
            <v>7.95</v>
          </cell>
          <cell r="AL417">
            <v>0.78251121076233188</v>
          </cell>
          <cell r="AM417">
            <v>0.18145161290322581</v>
          </cell>
          <cell r="AN417">
            <v>6</v>
          </cell>
          <cell r="AP417">
            <v>22</v>
          </cell>
          <cell r="AQ417">
            <v>5.0999999999999996</v>
          </cell>
          <cell r="AS417">
            <v>307</v>
          </cell>
          <cell r="AT417">
            <v>235</v>
          </cell>
          <cell r="AU417">
            <v>36</v>
          </cell>
          <cell r="AV417">
            <v>292</v>
          </cell>
          <cell r="AW417">
            <v>29</v>
          </cell>
          <cell r="AY417">
            <v>336</v>
          </cell>
          <cell r="BA417">
            <v>82</v>
          </cell>
          <cell r="BC417">
            <v>28</v>
          </cell>
          <cell r="BE417">
            <v>0.85</v>
          </cell>
          <cell r="BG417">
            <v>0.55000000000000004</v>
          </cell>
          <cell r="BL417">
            <v>1.5</v>
          </cell>
          <cell r="BM417">
            <v>0.34</v>
          </cell>
          <cell r="BN417">
            <v>3.3</v>
          </cell>
          <cell r="BO417">
            <v>1.3</v>
          </cell>
          <cell r="BQ417">
            <v>19</v>
          </cell>
          <cell r="CD417">
            <v>11.586206896551724</v>
          </cell>
          <cell r="CP417">
            <v>2.2777777777777777</v>
          </cell>
          <cell r="CZ417">
            <v>14.615384615384615</v>
          </cell>
          <cell r="DA417">
            <v>0.8666666666666667</v>
          </cell>
          <cell r="DB417">
            <v>12.666666666666666</v>
          </cell>
          <cell r="DE417">
            <v>16.157894736842106</v>
          </cell>
          <cell r="DI417">
            <v>0</v>
          </cell>
          <cell r="DJ417">
            <v>8.3928571428571423</v>
          </cell>
        </row>
        <row r="418">
          <cell r="A418" t="str">
            <v>Tuscan Magmatic Province</v>
          </cell>
          <cell r="B418">
            <v>1</v>
          </cell>
          <cell r="C418" t="str">
            <v>A18</v>
          </cell>
          <cell r="D418" t="str">
            <v>Elba</v>
          </cell>
          <cell r="E418" t="str">
            <v>granito</v>
          </cell>
          <cell r="F418">
            <v>66.599999999999994</v>
          </cell>
          <cell r="G418">
            <v>0.62</v>
          </cell>
          <cell r="H418">
            <v>15.69</v>
          </cell>
          <cell r="J418">
            <v>3.7664000000000009</v>
          </cell>
          <cell r="K418">
            <v>7.0000000000000007E-2</v>
          </cell>
          <cell r="L418">
            <v>1.79</v>
          </cell>
          <cell r="M418">
            <v>3.03</v>
          </cell>
          <cell r="N418">
            <v>3.37</v>
          </cell>
          <cell r="O418">
            <v>4.3899999999999997</v>
          </cell>
          <cell r="P418">
            <v>0.18</v>
          </cell>
          <cell r="R418">
            <v>0.75</v>
          </cell>
          <cell r="U418">
            <v>100.25640000000001</v>
          </cell>
          <cell r="AJ418">
            <v>0.51655492946255122</v>
          </cell>
          <cell r="AK418">
            <v>7.76</v>
          </cell>
          <cell r="AL418">
            <v>1.3026706231454004</v>
          </cell>
          <cell r="AM418">
            <v>0.19311663479923519</v>
          </cell>
          <cell r="AN418">
            <v>9</v>
          </cell>
          <cell r="AP418">
            <v>40</v>
          </cell>
          <cell r="AQ418">
            <v>9</v>
          </cell>
          <cell r="AS418">
            <v>290</v>
          </cell>
          <cell r="AT418">
            <v>248</v>
          </cell>
          <cell r="AU418">
            <v>25</v>
          </cell>
          <cell r="AV418">
            <v>174</v>
          </cell>
          <cell r="AW418">
            <v>19</v>
          </cell>
          <cell r="AY418">
            <v>425</v>
          </cell>
          <cell r="AZ418">
            <v>32</v>
          </cell>
          <cell r="BA418">
            <v>58</v>
          </cell>
          <cell r="BC418">
            <v>29</v>
          </cell>
          <cell r="BD418">
            <v>6</v>
          </cell>
          <cell r="BE418">
            <v>1.04</v>
          </cell>
          <cell r="BG418">
            <v>0.55000000000000004</v>
          </cell>
          <cell r="BL418">
            <v>1.6</v>
          </cell>
          <cell r="BM418">
            <v>0.22</v>
          </cell>
          <cell r="BN418">
            <v>3.9</v>
          </cell>
          <cell r="BO418">
            <v>2</v>
          </cell>
          <cell r="BQ418">
            <v>16.399999999999999</v>
          </cell>
          <cell r="CD418">
            <v>22.368421052631579</v>
          </cell>
          <cell r="CG418">
            <v>1.6842105263157894</v>
          </cell>
          <cell r="CP418">
            <v>2.3199999999999998</v>
          </cell>
          <cell r="CZ418">
            <v>8.1999999999999993</v>
          </cell>
          <cell r="DA418">
            <v>1.25</v>
          </cell>
          <cell r="DB418">
            <v>10.249999999999998</v>
          </cell>
          <cell r="DE418">
            <v>17.682926829268293</v>
          </cell>
          <cell r="DI418">
            <v>145.45454545454547</v>
          </cell>
          <cell r="DJ418">
            <v>8.5517241379310338</v>
          </cell>
        </row>
        <row r="419">
          <cell r="A419" t="str">
            <v>Tuscan Magmatic Province</v>
          </cell>
          <cell r="B419">
            <v>1</v>
          </cell>
          <cell r="C419" t="str">
            <v>A18</v>
          </cell>
          <cell r="D419" t="str">
            <v>Elba</v>
          </cell>
          <cell r="E419" t="str">
            <v>granito</v>
          </cell>
          <cell r="F419">
            <v>66.89</v>
          </cell>
          <cell r="G419">
            <v>0.57999999999999996</v>
          </cell>
          <cell r="H419">
            <v>15.36</v>
          </cell>
          <cell r="J419">
            <v>4.3696000000000002</v>
          </cell>
          <cell r="K419">
            <v>0.11</v>
          </cell>
          <cell r="L419">
            <v>1.8</v>
          </cell>
          <cell r="M419">
            <v>2.84</v>
          </cell>
          <cell r="N419">
            <v>3.37</v>
          </cell>
          <cell r="O419">
            <v>4.1399999999999997</v>
          </cell>
          <cell r="P419">
            <v>0.16</v>
          </cell>
          <cell r="R419">
            <v>0.75</v>
          </cell>
          <cell r="U419">
            <v>100.36960000000001</v>
          </cell>
          <cell r="AJ419">
            <v>0.48082519419719827</v>
          </cell>
          <cell r="AK419">
            <v>7.51</v>
          </cell>
          <cell r="AL419">
            <v>1.2284866468842728</v>
          </cell>
          <cell r="AM419">
            <v>0.18489583333333334</v>
          </cell>
          <cell r="AN419">
            <v>10</v>
          </cell>
          <cell r="AP419">
            <v>67</v>
          </cell>
          <cell r="AQ419">
            <v>9</v>
          </cell>
          <cell r="AS419">
            <v>292</v>
          </cell>
          <cell r="AT419">
            <v>153</v>
          </cell>
          <cell r="AU419">
            <v>22</v>
          </cell>
          <cell r="AV419">
            <v>153</v>
          </cell>
          <cell r="AW419">
            <v>9</v>
          </cell>
          <cell r="AY419">
            <v>456</v>
          </cell>
          <cell r="AZ419">
            <v>39</v>
          </cell>
          <cell r="BA419">
            <v>63</v>
          </cell>
          <cell r="BC419">
            <v>41</v>
          </cell>
          <cell r="BD419">
            <v>7</v>
          </cell>
          <cell r="BE419">
            <v>0.98</v>
          </cell>
          <cell r="BG419">
            <v>0.78</v>
          </cell>
          <cell r="BL419">
            <v>1.9</v>
          </cell>
          <cell r="BM419">
            <v>0.34</v>
          </cell>
          <cell r="BN419">
            <v>4.4000000000000004</v>
          </cell>
          <cell r="BO419">
            <v>2.4</v>
          </cell>
          <cell r="BQ419">
            <v>23</v>
          </cell>
          <cell r="CD419">
            <v>50.666666666666664</v>
          </cell>
          <cell r="CG419">
            <v>4.333333333333333</v>
          </cell>
          <cell r="CP419">
            <v>2.8636363636363638</v>
          </cell>
          <cell r="CZ419">
            <v>9.5833333333333339</v>
          </cell>
          <cell r="DA419">
            <v>1.263157894736842</v>
          </cell>
          <cell r="DB419">
            <v>12.105263157894738</v>
          </cell>
          <cell r="DE419">
            <v>12.695652173913043</v>
          </cell>
          <cell r="DI419">
            <v>114.70588235294117</v>
          </cell>
          <cell r="DJ419">
            <v>3.7317073170731709</v>
          </cell>
        </row>
        <row r="420">
          <cell r="A420" t="str">
            <v>Tuscan Magmatic Province</v>
          </cell>
          <cell r="B420">
            <v>1</v>
          </cell>
          <cell r="C420" t="str">
            <v>A18</v>
          </cell>
          <cell r="D420" t="str">
            <v>Elba</v>
          </cell>
          <cell r="E420" t="str">
            <v>granito</v>
          </cell>
          <cell r="F420">
            <v>75.64</v>
          </cell>
          <cell r="G420">
            <v>0.08</v>
          </cell>
          <cell r="H420">
            <v>13.98</v>
          </cell>
          <cell r="J420">
            <v>0.76840000000000008</v>
          </cell>
          <cell r="K420">
            <v>0.05</v>
          </cell>
          <cell r="L420">
            <v>0.03</v>
          </cell>
          <cell r="M420">
            <v>0.98</v>
          </cell>
          <cell r="N420">
            <v>4.01</v>
          </cell>
          <cell r="O420">
            <v>4.12</v>
          </cell>
          <cell r="P420">
            <v>0.13</v>
          </cell>
          <cell r="R420">
            <v>0.27</v>
          </cell>
          <cell r="U420">
            <v>100.05840000000001</v>
          </cell>
          <cell r="AJ420">
            <v>8.0693237061149212E-2</v>
          </cell>
          <cell r="AK420">
            <v>8.129999999999999</v>
          </cell>
          <cell r="AL420">
            <v>1.0274314214463842</v>
          </cell>
          <cell r="AM420">
            <v>7.0100143061516448E-2</v>
          </cell>
          <cell r="AN420">
            <v>5</v>
          </cell>
          <cell r="AQ420">
            <v>1.6</v>
          </cell>
          <cell r="AS420">
            <v>641</v>
          </cell>
          <cell r="AT420">
            <v>29</v>
          </cell>
          <cell r="AU420">
            <v>24</v>
          </cell>
          <cell r="AV420">
            <v>35</v>
          </cell>
          <cell r="AW420">
            <v>27</v>
          </cell>
          <cell r="AY420">
            <v>92</v>
          </cell>
          <cell r="AZ420">
            <v>8.4</v>
          </cell>
          <cell r="BA420">
            <v>15</v>
          </cell>
          <cell r="BC420">
            <v>7.4</v>
          </cell>
          <cell r="BD420">
            <v>2.9</v>
          </cell>
          <cell r="BE420">
            <v>0.17</v>
          </cell>
          <cell r="BG420">
            <v>0.52</v>
          </cell>
          <cell r="BL420">
            <v>1.9</v>
          </cell>
          <cell r="BM420">
            <v>0.4</v>
          </cell>
          <cell r="BN420">
            <v>1.9</v>
          </cell>
          <cell r="BO420">
            <v>20</v>
          </cell>
          <cell r="BQ420">
            <v>9.3000000000000007</v>
          </cell>
          <cell r="CD420">
            <v>3.4074074074074074</v>
          </cell>
          <cell r="CG420">
            <v>0.31111111111111112</v>
          </cell>
          <cell r="CP420">
            <v>0.625</v>
          </cell>
          <cell r="CZ420">
            <v>0.46500000000000002</v>
          </cell>
          <cell r="DA420">
            <v>10.526315789473685</v>
          </cell>
          <cell r="DB420">
            <v>4.8947368421052637</v>
          </cell>
          <cell r="DE420">
            <v>68.924731182795696</v>
          </cell>
          <cell r="DI420">
            <v>21</v>
          </cell>
          <cell r="DJ420">
            <v>3.9189189189189189</v>
          </cell>
        </row>
        <row r="421">
          <cell r="A421" t="str">
            <v>Tuscan Magmatic Province</v>
          </cell>
          <cell r="B421">
            <v>1</v>
          </cell>
          <cell r="C421" t="str">
            <v>A23</v>
          </cell>
          <cell r="D421" t="str">
            <v>Elba</v>
          </cell>
          <cell r="E421" t="str">
            <v>filone</v>
          </cell>
          <cell r="F421">
            <v>68.92</v>
          </cell>
          <cell r="G421">
            <v>0.27</v>
          </cell>
          <cell r="H421">
            <v>16.28</v>
          </cell>
          <cell r="J421">
            <v>1.82</v>
          </cell>
          <cell r="K421">
            <v>0.05</v>
          </cell>
          <cell r="L421">
            <v>0.87</v>
          </cell>
          <cell r="M421">
            <v>1.91</v>
          </cell>
          <cell r="N421">
            <v>3.54</v>
          </cell>
          <cell r="O421">
            <v>4.42</v>
          </cell>
          <cell r="P421">
            <v>0.09</v>
          </cell>
          <cell r="R421">
            <v>1.83</v>
          </cell>
          <cell r="U421">
            <v>100</v>
          </cell>
          <cell r="AJ421">
            <v>0.51800455744673057</v>
          </cell>
          <cell r="AK421">
            <v>7.96</v>
          </cell>
          <cell r="AL421">
            <v>1.2485875706214689</v>
          </cell>
          <cell r="AM421">
            <v>0.11732186732186731</v>
          </cell>
          <cell r="AS421">
            <v>330</v>
          </cell>
          <cell r="AT421">
            <v>167</v>
          </cell>
          <cell r="AY421">
            <v>243</v>
          </cell>
        </row>
        <row r="422">
          <cell r="A422" t="str">
            <v>Tuscan Magmatic Province</v>
          </cell>
          <cell r="B422">
            <v>1</v>
          </cell>
          <cell r="C422" t="str">
            <v>A23</v>
          </cell>
          <cell r="D422" t="str">
            <v>Elba</v>
          </cell>
          <cell r="E422" t="str">
            <v>filone</v>
          </cell>
          <cell r="F422">
            <v>73.27</v>
          </cell>
          <cell r="G422">
            <v>0.08</v>
          </cell>
          <cell r="H422">
            <v>14.84</v>
          </cell>
          <cell r="J422">
            <v>0.96</v>
          </cell>
          <cell r="K422">
            <v>0.05</v>
          </cell>
          <cell r="L422">
            <v>0.2</v>
          </cell>
          <cell r="M422">
            <v>1.08</v>
          </cell>
          <cell r="N422">
            <v>3.97</v>
          </cell>
          <cell r="O422">
            <v>4.59</v>
          </cell>
          <cell r="P422">
            <v>0.02</v>
          </cell>
          <cell r="R422">
            <v>0.94</v>
          </cell>
          <cell r="U422">
            <v>99.999999999999986</v>
          </cell>
          <cell r="AJ422">
            <v>0.31897897935176389</v>
          </cell>
          <cell r="AK422">
            <v>8.56</v>
          </cell>
          <cell r="AL422">
            <v>1.1561712846347607</v>
          </cell>
          <cell r="AM422">
            <v>7.277628032345014E-2</v>
          </cell>
          <cell r="AS422">
            <v>375</v>
          </cell>
          <cell r="AT422">
            <v>72</v>
          </cell>
          <cell r="AY422">
            <v>73</v>
          </cell>
        </row>
        <row r="423">
          <cell r="A423" t="str">
            <v>Tuscan Magmatic Province</v>
          </cell>
          <cell r="B423">
            <v>1</v>
          </cell>
          <cell r="C423" t="str">
            <v>A23</v>
          </cell>
          <cell r="D423" t="str">
            <v>Elba</v>
          </cell>
          <cell r="E423" t="str">
            <v>filone</v>
          </cell>
          <cell r="F423">
            <v>69.95</v>
          </cell>
          <cell r="G423">
            <v>0.26</v>
          </cell>
          <cell r="H423">
            <v>15.3</v>
          </cell>
          <cell r="J423">
            <v>1.55</v>
          </cell>
          <cell r="K423">
            <v>0.03</v>
          </cell>
          <cell r="L423">
            <v>0.75</v>
          </cell>
          <cell r="M423">
            <v>1.68</v>
          </cell>
          <cell r="N423">
            <v>4.0599999999999996</v>
          </cell>
          <cell r="O423">
            <v>5.65</v>
          </cell>
          <cell r="P423">
            <v>0.1</v>
          </cell>
          <cell r="R423">
            <v>0.67</v>
          </cell>
          <cell r="U423">
            <v>100.00000000000001</v>
          </cell>
          <cell r="AJ423">
            <v>0.52104030422945236</v>
          </cell>
          <cell r="AK423">
            <v>9.7100000000000009</v>
          </cell>
          <cell r="AL423">
            <v>1.3916256157635469</v>
          </cell>
          <cell r="AM423">
            <v>0.10980392156862744</v>
          </cell>
          <cell r="AS423">
            <v>348</v>
          </cell>
          <cell r="AT423">
            <v>203</v>
          </cell>
          <cell r="AY423">
            <v>312</v>
          </cell>
        </row>
        <row r="424">
          <cell r="A424" t="str">
            <v>Tuscan Magmatic Province</v>
          </cell>
          <cell r="B424">
            <v>1</v>
          </cell>
          <cell r="C424" t="str">
            <v>A23</v>
          </cell>
          <cell r="D424" t="str">
            <v>Elba</v>
          </cell>
          <cell r="E424" t="str">
            <v>filone</v>
          </cell>
          <cell r="F424">
            <v>63.99</v>
          </cell>
          <cell r="G424">
            <v>0.45</v>
          </cell>
          <cell r="H424">
            <v>15.98</v>
          </cell>
          <cell r="J424">
            <v>2.98</v>
          </cell>
          <cell r="K424">
            <v>0.06</v>
          </cell>
          <cell r="L424">
            <v>2.81</v>
          </cell>
          <cell r="M424">
            <v>3</v>
          </cell>
          <cell r="N424">
            <v>2.82</v>
          </cell>
          <cell r="O424">
            <v>4.41</v>
          </cell>
          <cell r="P424">
            <v>0.14000000000000001</v>
          </cell>
          <cell r="R424">
            <v>3.36</v>
          </cell>
          <cell r="U424">
            <v>100</v>
          </cell>
          <cell r="AJ424">
            <v>0.67948566462631221</v>
          </cell>
          <cell r="AK424">
            <v>7.23</v>
          </cell>
          <cell r="AL424">
            <v>1.5638297872340428</v>
          </cell>
          <cell r="AM424">
            <v>0.18773466833541927</v>
          </cell>
          <cell r="AS424">
            <v>303</v>
          </cell>
          <cell r="AT424">
            <v>279</v>
          </cell>
          <cell r="AY424">
            <v>451</v>
          </cell>
        </row>
        <row r="425">
          <cell r="A425" t="str">
            <v>Tuscan Magmatic Province</v>
          </cell>
          <cell r="B425">
            <v>1</v>
          </cell>
          <cell r="C425" t="str">
            <v>A23</v>
          </cell>
          <cell r="D425" t="str">
            <v>Elba</v>
          </cell>
          <cell r="E425" t="str">
            <v>filone</v>
          </cell>
          <cell r="F425">
            <v>66.17</v>
          </cell>
          <cell r="G425">
            <v>0.38</v>
          </cell>
          <cell r="H425">
            <v>16.39</v>
          </cell>
          <cell r="J425">
            <v>2.7</v>
          </cell>
          <cell r="K425">
            <v>0.06</v>
          </cell>
          <cell r="L425">
            <v>1.91</v>
          </cell>
          <cell r="M425">
            <v>2.2999999999999998</v>
          </cell>
          <cell r="N425">
            <v>3.27</v>
          </cell>
          <cell r="O425">
            <v>4.7300000000000004</v>
          </cell>
          <cell r="P425">
            <v>0.13</v>
          </cell>
          <cell r="R425">
            <v>1.96</v>
          </cell>
          <cell r="U425">
            <v>99.999999999999986</v>
          </cell>
          <cell r="AJ425">
            <v>0.61396251961762871</v>
          </cell>
          <cell r="AK425">
            <v>8</v>
          </cell>
          <cell r="AL425">
            <v>1.4464831804281346</v>
          </cell>
          <cell r="AM425">
            <v>0.14032946918852957</v>
          </cell>
          <cell r="AS425">
            <v>345</v>
          </cell>
          <cell r="AT425">
            <v>264</v>
          </cell>
          <cell r="AY425">
            <v>402</v>
          </cell>
        </row>
        <row r="426">
          <cell r="A426" t="str">
            <v>Tuscan Magmatic Province</v>
          </cell>
          <cell r="B426">
            <v>1</v>
          </cell>
          <cell r="C426" t="str">
            <v>A23</v>
          </cell>
          <cell r="D426" t="str">
            <v>Elba</v>
          </cell>
          <cell r="E426" t="str">
            <v>filone</v>
          </cell>
          <cell r="F426">
            <v>66.83</v>
          </cell>
          <cell r="G426">
            <v>0.4</v>
          </cell>
          <cell r="H426">
            <v>16.61</v>
          </cell>
          <cell r="J426">
            <v>2.5299999999999998</v>
          </cell>
          <cell r="K426">
            <v>0.06</v>
          </cell>
          <cell r="L426">
            <v>1.38</v>
          </cell>
          <cell r="M426">
            <v>1.9</v>
          </cell>
          <cell r="N426">
            <v>3.17</v>
          </cell>
          <cell r="O426">
            <v>4.8</v>
          </cell>
          <cell r="P426">
            <v>0.15</v>
          </cell>
          <cell r="R426">
            <v>2.1800000000000002</v>
          </cell>
          <cell r="U426">
            <v>100.01000000000002</v>
          </cell>
          <cell r="AJ426">
            <v>0.55082687021771082</v>
          </cell>
          <cell r="AK426">
            <v>7.97</v>
          </cell>
          <cell r="AL426">
            <v>1.5141955835962144</v>
          </cell>
          <cell r="AM426">
            <v>0.11438892233594221</v>
          </cell>
          <cell r="AS426">
            <v>353</v>
          </cell>
          <cell r="AT426">
            <v>218</v>
          </cell>
          <cell r="AY426">
            <v>435</v>
          </cell>
        </row>
        <row r="427">
          <cell r="A427" t="str">
            <v>Tuscan Magmatic Province</v>
          </cell>
          <cell r="B427">
            <v>1</v>
          </cell>
          <cell r="C427" t="str">
            <v>A23</v>
          </cell>
          <cell r="D427" t="str">
            <v>Elba</v>
          </cell>
          <cell r="E427" t="str">
            <v>filone</v>
          </cell>
          <cell r="F427">
            <v>65.7</v>
          </cell>
          <cell r="G427">
            <v>0.46</v>
          </cell>
          <cell r="H427">
            <v>16.34</v>
          </cell>
          <cell r="J427">
            <v>2.92</v>
          </cell>
          <cell r="K427">
            <v>0.06</v>
          </cell>
          <cell r="L427">
            <v>1.87</v>
          </cell>
          <cell r="M427">
            <v>2.77</v>
          </cell>
          <cell r="N427">
            <v>2.98</v>
          </cell>
          <cell r="O427">
            <v>4.4400000000000004</v>
          </cell>
          <cell r="P427">
            <v>0.18</v>
          </cell>
          <cell r="R427">
            <v>2.2799999999999998</v>
          </cell>
          <cell r="U427">
            <v>100.00000000000001</v>
          </cell>
          <cell r="AJ427">
            <v>0.5901299877379047</v>
          </cell>
          <cell r="AK427">
            <v>7.42</v>
          </cell>
          <cell r="AL427">
            <v>1.4899328859060403</v>
          </cell>
          <cell r="AM427">
            <v>0.16952264381884946</v>
          </cell>
          <cell r="AS427">
            <v>298</v>
          </cell>
          <cell r="AT427">
            <v>353</v>
          </cell>
          <cell r="AY427">
            <v>520</v>
          </cell>
        </row>
        <row r="428">
          <cell r="A428" t="str">
            <v>Tuscan Magmatic Province</v>
          </cell>
          <cell r="B428">
            <v>1</v>
          </cell>
          <cell r="C428" t="str">
            <v>A23</v>
          </cell>
          <cell r="D428" t="str">
            <v>Elba</v>
          </cell>
          <cell r="E428" t="str">
            <v>filone</v>
          </cell>
          <cell r="F428">
            <v>67.150000000000006</v>
          </cell>
          <cell r="G428">
            <v>0.43</v>
          </cell>
          <cell r="H428">
            <v>16.18</v>
          </cell>
          <cell r="J428">
            <v>2.61</v>
          </cell>
          <cell r="K428">
            <v>0.06</v>
          </cell>
          <cell r="L428">
            <v>1.46</v>
          </cell>
          <cell r="M428">
            <v>2.35</v>
          </cell>
          <cell r="N428">
            <v>3.19</v>
          </cell>
          <cell r="O428">
            <v>4.53</v>
          </cell>
          <cell r="P428">
            <v>0.17</v>
          </cell>
          <cell r="R428">
            <v>1.93</v>
          </cell>
          <cell r="U428">
            <v>100.06000000000002</v>
          </cell>
          <cell r="AJ428">
            <v>0.55705889732567704</v>
          </cell>
          <cell r="AK428">
            <v>7.7200000000000006</v>
          </cell>
          <cell r="AL428">
            <v>1.4200626959247651</v>
          </cell>
          <cell r="AM428">
            <v>0.14524103831891225</v>
          </cell>
          <cell r="AS428">
            <v>350</v>
          </cell>
          <cell r="AT428">
            <v>201</v>
          </cell>
          <cell r="AY428">
            <v>320</v>
          </cell>
        </row>
        <row r="429">
          <cell r="A429" t="str">
            <v>Tuscan Magmatic Province</v>
          </cell>
          <cell r="B429">
            <v>1</v>
          </cell>
          <cell r="C429" t="str">
            <v>A23</v>
          </cell>
          <cell r="D429" t="str">
            <v>Elba</v>
          </cell>
          <cell r="E429" t="str">
            <v>filone</v>
          </cell>
          <cell r="F429">
            <v>66.7</v>
          </cell>
          <cell r="G429">
            <v>0.42</v>
          </cell>
          <cell r="H429">
            <v>16.72</v>
          </cell>
          <cell r="J429">
            <v>2.71</v>
          </cell>
          <cell r="K429">
            <v>0.06</v>
          </cell>
          <cell r="L429">
            <v>1.72</v>
          </cell>
          <cell r="M429">
            <v>2.1800000000000002</v>
          </cell>
          <cell r="N429">
            <v>3.46</v>
          </cell>
          <cell r="O429">
            <v>4.13</v>
          </cell>
          <cell r="P429">
            <v>0.15</v>
          </cell>
          <cell r="R429">
            <v>1.8</v>
          </cell>
          <cell r="U429">
            <v>100.05</v>
          </cell>
          <cell r="AJ429">
            <v>0.58795639503791608</v>
          </cell>
          <cell r="AK429">
            <v>7.59</v>
          </cell>
          <cell r="AL429">
            <v>1.1936416184971097</v>
          </cell>
          <cell r="AM429">
            <v>0.13038277511961724</v>
          </cell>
          <cell r="AS429">
            <v>370</v>
          </cell>
          <cell r="AT429">
            <v>237</v>
          </cell>
          <cell r="AY429">
            <v>258</v>
          </cell>
        </row>
        <row r="430">
          <cell r="A430" t="str">
            <v>Tuscan Magmatic Province</v>
          </cell>
          <cell r="B430">
            <v>1</v>
          </cell>
          <cell r="C430" t="str">
            <v>A20</v>
          </cell>
          <cell r="D430" t="str">
            <v>Elba</v>
          </cell>
          <cell r="E430" t="str">
            <v>granodior</v>
          </cell>
          <cell r="F430">
            <v>67.62</v>
          </cell>
          <cell r="G430">
            <v>0.49</v>
          </cell>
          <cell r="H430">
            <v>15.64</v>
          </cell>
          <cell r="J430">
            <v>3.04</v>
          </cell>
          <cell r="K430">
            <v>0.04</v>
          </cell>
          <cell r="L430">
            <v>1.39</v>
          </cell>
          <cell r="M430">
            <v>2.68</v>
          </cell>
          <cell r="N430">
            <v>3.3</v>
          </cell>
          <cell r="O430">
            <v>4.1500000000000004</v>
          </cell>
          <cell r="P430">
            <v>0.15</v>
          </cell>
          <cell r="R430">
            <v>0.59</v>
          </cell>
          <cell r="U430">
            <v>99.090000000000032</v>
          </cell>
          <cell r="AJ430">
            <v>0.50689810774951105</v>
          </cell>
          <cell r="AK430">
            <v>7.45</v>
          </cell>
          <cell r="AL430">
            <v>1.2575757575757578</v>
          </cell>
          <cell r="AM430">
            <v>0.17135549872122763</v>
          </cell>
          <cell r="AO430">
            <v>34</v>
          </cell>
          <cell r="AS430">
            <v>283</v>
          </cell>
          <cell r="AT430">
            <v>200</v>
          </cell>
          <cell r="AU430">
            <v>22</v>
          </cell>
          <cell r="AV430">
            <v>142</v>
          </cell>
          <cell r="AW430">
            <v>13</v>
          </cell>
          <cell r="AY430">
            <v>350</v>
          </cell>
          <cell r="BP430">
            <v>43</v>
          </cell>
          <cell r="BQ430">
            <v>18</v>
          </cell>
          <cell r="CD430">
            <v>26.923076923076923</v>
          </cell>
          <cell r="DE430">
            <v>15.722222222222221</v>
          </cell>
        </row>
        <row r="431">
          <cell r="A431" t="str">
            <v>Tuscan Magmatic Province</v>
          </cell>
          <cell r="B431">
            <v>1</v>
          </cell>
          <cell r="C431" t="str">
            <v>A20</v>
          </cell>
          <cell r="D431" t="str">
            <v>Elba</v>
          </cell>
          <cell r="E431" t="str">
            <v>granodior</v>
          </cell>
          <cell r="F431">
            <v>66.94</v>
          </cell>
          <cell r="G431">
            <v>0.51</v>
          </cell>
          <cell r="H431">
            <v>15.94</v>
          </cell>
          <cell r="J431">
            <v>3.21</v>
          </cell>
          <cell r="K431">
            <v>0.05</v>
          </cell>
          <cell r="L431">
            <v>1.53</v>
          </cell>
          <cell r="M431">
            <v>2.86</v>
          </cell>
          <cell r="N431">
            <v>3.4</v>
          </cell>
          <cell r="O431">
            <v>4.05</v>
          </cell>
          <cell r="P431">
            <v>0.15</v>
          </cell>
          <cell r="R431">
            <v>0.4</v>
          </cell>
          <cell r="U431">
            <v>99.04</v>
          </cell>
          <cell r="AJ431">
            <v>0.51727930327725391</v>
          </cell>
          <cell r="AK431">
            <v>7.4499999999999993</v>
          </cell>
          <cell r="AL431">
            <v>1.1911764705882353</v>
          </cell>
          <cell r="AM431">
            <v>0.1794228356336261</v>
          </cell>
          <cell r="AN431">
            <v>8</v>
          </cell>
          <cell r="AO431">
            <v>40</v>
          </cell>
          <cell r="AP431">
            <v>32</v>
          </cell>
          <cell r="AQ431">
            <v>7</v>
          </cell>
          <cell r="AR431">
            <v>18</v>
          </cell>
          <cell r="AS431">
            <v>277</v>
          </cell>
          <cell r="AT431">
            <v>218</v>
          </cell>
          <cell r="AU431">
            <v>22</v>
          </cell>
          <cell r="AV431">
            <v>155</v>
          </cell>
          <cell r="AW431">
            <v>14</v>
          </cell>
          <cell r="AY431">
            <v>415</v>
          </cell>
          <cell r="AZ431">
            <v>37.5</v>
          </cell>
          <cell r="BA431">
            <v>73.3</v>
          </cell>
          <cell r="BC431">
            <v>32.4</v>
          </cell>
          <cell r="BD431">
            <v>6.9</v>
          </cell>
          <cell r="BE431">
            <v>1.07</v>
          </cell>
          <cell r="BG431">
            <v>0.46</v>
          </cell>
          <cell r="BL431">
            <v>1.93</v>
          </cell>
          <cell r="BM431">
            <v>0.22</v>
          </cell>
          <cell r="BN431">
            <v>3.6</v>
          </cell>
          <cell r="BP431">
            <v>46</v>
          </cell>
          <cell r="BQ431">
            <v>22</v>
          </cell>
          <cell r="BR431">
            <v>13</v>
          </cell>
          <cell r="CD431">
            <v>29.642857142857142</v>
          </cell>
          <cell r="CG431">
            <v>2.6785714285714284</v>
          </cell>
          <cell r="CI431">
            <v>1.5934782608695652</v>
          </cell>
          <cell r="CP431">
            <v>3.3318181818181816</v>
          </cell>
          <cell r="DB431">
            <v>11.398963730569948</v>
          </cell>
          <cell r="DD431">
            <v>0.59090909090909094</v>
          </cell>
          <cell r="DE431">
            <v>12.590909090909092</v>
          </cell>
          <cell r="DI431">
            <v>170.45454545454547</v>
          </cell>
          <cell r="DJ431">
            <v>6.7283950617283956</v>
          </cell>
        </row>
        <row r="432">
          <cell r="A432" t="str">
            <v>Tuscan Magmatic Province</v>
          </cell>
          <cell r="B432">
            <v>1</v>
          </cell>
          <cell r="C432" t="str">
            <v>A20</v>
          </cell>
          <cell r="D432" t="str">
            <v>Elba</v>
          </cell>
          <cell r="E432" t="str">
            <v>granodior</v>
          </cell>
          <cell r="F432">
            <v>66.84</v>
          </cell>
          <cell r="G432">
            <v>0.5</v>
          </cell>
          <cell r="H432">
            <v>15.94</v>
          </cell>
          <cell r="J432">
            <v>3.19</v>
          </cell>
          <cell r="K432">
            <v>0.05</v>
          </cell>
          <cell r="L432">
            <v>1.54</v>
          </cell>
          <cell r="M432">
            <v>3.05</v>
          </cell>
          <cell r="N432">
            <v>3.54</v>
          </cell>
          <cell r="O432">
            <v>4.03</v>
          </cell>
          <cell r="P432">
            <v>0.14000000000000001</v>
          </cell>
          <cell r="R432">
            <v>0.39</v>
          </cell>
          <cell r="U432">
            <v>99.210000000000008</v>
          </cell>
          <cell r="AJ432">
            <v>0.52046592128171953</v>
          </cell>
          <cell r="AK432">
            <v>7.57</v>
          </cell>
          <cell r="AL432">
            <v>1.1384180790960452</v>
          </cell>
          <cell r="AM432">
            <v>0.19134253450439145</v>
          </cell>
          <cell r="AN432">
            <v>8</v>
          </cell>
          <cell r="AO432">
            <v>38</v>
          </cell>
          <cell r="AP432">
            <v>32</v>
          </cell>
          <cell r="AQ432">
            <v>7</v>
          </cell>
          <cell r="AR432">
            <v>15</v>
          </cell>
          <cell r="AS432">
            <v>266</v>
          </cell>
          <cell r="AT432">
            <v>218</v>
          </cell>
          <cell r="AU432">
            <v>23</v>
          </cell>
          <cell r="AV432">
            <v>151</v>
          </cell>
          <cell r="AW432">
            <v>13</v>
          </cell>
          <cell r="AY432">
            <v>370</v>
          </cell>
          <cell r="AZ432">
            <v>41.7</v>
          </cell>
          <cell r="BA432">
            <v>83.7</v>
          </cell>
          <cell r="BC432">
            <v>36.200000000000003</v>
          </cell>
          <cell r="BD432">
            <v>7.4</v>
          </cell>
          <cell r="BE432">
            <v>1.01</v>
          </cell>
          <cell r="BG432">
            <v>0.5</v>
          </cell>
          <cell r="BL432">
            <v>1.9</v>
          </cell>
          <cell r="BM432">
            <v>0.22</v>
          </cell>
          <cell r="BN432">
            <v>4</v>
          </cell>
          <cell r="BP432">
            <v>51</v>
          </cell>
          <cell r="BQ432">
            <v>27</v>
          </cell>
          <cell r="BR432">
            <v>14</v>
          </cell>
          <cell r="CD432">
            <v>28.46153846153846</v>
          </cell>
          <cell r="CG432">
            <v>3.2076923076923078</v>
          </cell>
          <cell r="CI432">
            <v>1.6411764705882355</v>
          </cell>
          <cell r="CP432">
            <v>3.6391304347826088</v>
          </cell>
          <cell r="DB432">
            <v>14.210526315789474</v>
          </cell>
          <cell r="DD432">
            <v>0.51851851851851849</v>
          </cell>
          <cell r="DE432">
            <v>9.8518518518518512</v>
          </cell>
          <cell r="DI432">
            <v>189.54545454545456</v>
          </cell>
          <cell r="DJ432">
            <v>6.0220994475138117</v>
          </cell>
        </row>
        <row r="433">
          <cell r="A433" t="str">
            <v>Tuscan Magmatic Province</v>
          </cell>
          <cell r="B433">
            <v>1</v>
          </cell>
          <cell r="C433" t="str">
            <v>A20</v>
          </cell>
          <cell r="D433" t="str">
            <v>Elba</v>
          </cell>
          <cell r="E433" t="str">
            <v>granodior</v>
          </cell>
          <cell r="F433">
            <v>68.58</v>
          </cell>
          <cell r="G433">
            <v>0.48</v>
          </cell>
          <cell r="H433">
            <v>15.36</v>
          </cell>
          <cell r="J433">
            <v>2.93</v>
          </cell>
          <cell r="K433">
            <v>0.05</v>
          </cell>
          <cell r="L433">
            <v>1.28</v>
          </cell>
          <cell r="M433">
            <v>2.61</v>
          </cell>
          <cell r="N433">
            <v>3.26</v>
          </cell>
          <cell r="O433">
            <v>4.03</v>
          </cell>
          <cell r="P433">
            <v>0.14000000000000001</v>
          </cell>
          <cell r="R433">
            <v>0.38</v>
          </cell>
          <cell r="U433">
            <v>99.100000000000009</v>
          </cell>
          <cell r="AJ433">
            <v>0.49550152262836089</v>
          </cell>
          <cell r="AK433">
            <v>7.29</v>
          </cell>
          <cell r="AL433">
            <v>1.2361963190184051</v>
          </cell>
          <cell r="AM433">
            <v>0.169921875</v>
          </cell>
          <cell r="AN433">
            <v>8</v>
          </cell>
          <cell r="AO433">
            <v>36</v>
          </cell>
          <cell r="AP433">
            <v>34</v>
          </cell>
          <cell r="AQ433">
            <v>7</v>
          </cell>
          <cell r="AR433">
            <v>14</v>
          </cell>
          <cell r="AS433">
            <v>288</v>
          </cell>
          <cell r="AT433">
            <v>196</v>
          </cell>
          <cell r="AU433">
            <v>21</v>
          </cell>
          <cell r="AV433">
            <v>135</v>
          </cell>
          <cell r="AW433">
            <v>13</v>
          </cell>
          <cell r="AY433">
            <v>315</v>
          </cell>
          <cell r="AZ433">
            <v>30.2</v>
          </cell>
          <cell r="BA433">
            <v>55.9</v>
          </cell>
          <cell r="BC433">
            <v>25.8</v>
          </cell>
          <cell r="BD433">
            <v>6.3</v>
          </cell>
          <cell r="BE433">
            <v>0.98</v>
          </cell>
          <cell r="BG433">
            <v>0.51</v>
          </cell>
          <cell r="BL433">
            <v>2.1</v>
          </cell>
          <cell r="BM433">
            <v>0.22</v>
          </cell>
          <cell r="BN433">
            <v>3.7</v>
          </cell>
          <cell r="BP433">
            <v>52</v>
          </cell>
          <cell r="BQ433">
            <v>32</v>
          </cell>
          <cell r="BR433">
            <v>16</v>
          </cell>
          <cell r="CD433">
            <v>24.23076923076923</v>
          </cell>
          <cell r="CG433">
            <v>2.3230769230769228</v>
          </cell>
          <cell r="CI433">
            <v>1.075</v>
          </cell>
          <cell r="CP433">
            <v>2.6619047619047618</v>
          </cell>
          <cell r="DB433">
            <v>15.238095238095237</v>
          </cell>
          <cell r="DD433">
            <v>0.5</v>
          </cell>
          <cell r="DE433">
            <v>9</v>
          </cell>
          <cell r="DI433">
            <v>137.27272727272728</v>
          </cell>
          <cell r="DJ433">
            <v>7.5968992248062017</v>
          </cell>
        </row>
        <row r="434">
          <cell r="A434" t="str">
            <v>Tuscan Magmatic Province</v>
          </cell>
          <cell r="B434">
            <v>1</v>
          </cell>
          <cell r="C434" t="str">
            <v>A24</v>
          </cell>
          <cell r="D434" t="str">
            <v>Mcristo</v>
          </cell>
          <cell r="E434" t="str">
            <v>granito</v>
          </cell>
          <cell r="F434">
            <v>71.52</v>
          </cell>
          <cell r="G434">
            <v>0.22</v>
          </cell>
          <cell r="H434">
            <v>14.92</v>
          </cell>
          <cell r="J434">
            <v>2.9388000000000001</v>
          </cell>
          <cell r="K434">
            <v>0.03</v>
          </cell>
          <cell r="L434">
            <v>0.34</v>
          </cell>
          <cell r="M434">
            <v>2.5499999999999998</v>
          </cell>
          <cell r="N434">
            <v>3.38</v>
          </cell>
          <cell r="O434">
            <v>3.48</v>
          </cell>
          <cell r="P434">
            <v>0</v>
          </cell>
          <cell r="R434">
            <v>0.36</v>
          </cell>
          <cell r="U434">
            <v>99.738799999999998</v>
          </cell>
          <cell r="AJ434">
            <v>0.20641645840826991</v>
          </cell>
          <cell r="AK434">
            <v>6.8599999999999994</v>
          </cell>
          <cell r="AL434">
            <v>1.029585798816568</v>
          </cell>
          <cell r="AM434">
            <v>0.17091152815013402</v>
          </cell>
        </row>
        <row r="435">
          <cell r="A435" t="str">
            <v>Tuscan Magmatic Province</v>
          </cell>
          <cell r="B435">
            <v>1</v>
          </cell>
          <cell r="C435" t="str">
            <v>A24</v>
          </cell>
          <cell r="D435" t="str">
            <v>Mcristo</v>
          </cell>
          <cell r="E435" t="str">
            <v>granito</v>
          </cell>
          <cell r="F435">
            <v>69.09</v>
          </cell>
          <cell r="G435">
            <v>0.31</v>
          </cell>
          <cell r="H435">
            <v>17.149999999999999</v>
          </cell>
          <cell r="J435">
            <v>2.6124999999999998</v>
          </cell>
          <cell r="K435">
            <v>0.03</v>
          </cell>
          <cell r="L435">
            <v>0.83</v>
          </cell>
          <cell r="M435">
            <v>1.86</v>
          </cell>
          <cell r="N435">
            <v>3.7</v>
          </cell>
          <cell r="O435">
            <v>4.08</v>
          </cell>
          <cell r="P435">
            <v>0</v>
          </cell>
          <cell r="R435">
            <v>0.35</v>
          </cell>
          <cell r="U435">
            <v>100.0125</v>
          </cell>
          <cell r="AJ435">
            <v>0.41666253259387614</v>
          </cell>
          <cell r="AK435">
            <v>7.78</v>
          </cell>
          <cell r="AL435">
            <v>1.1027027027027028</v>
          </cell>
          <cell r="AM435">
            <v>0.10845481049562683</v>
          </cell>
        </row>
        <row r="436">
          <cell r="A436" t="str">
            <v>Tuscan Magmatic Province</v>
          </cell>
          <cell r="B436">
            <v>1</v>
          </cell>
          <cell r="C436" t="str">
            <v>A24</v>
          </cell>
          <cell r="D436" t="str">
            <v>Mcristo</v>
          </cell>
          <cell r="E436" t="str">
            <v>granito</v>
          </cell>
          <cell r="F436">
            <v>75.2</v>
          </cell>
          <cell r="G436">
            <v>0.17</v>
          </cell>
          <cell r="H436">
            <v>13.85</v>
          </cell>
          <cell r="J436">
            <v>1.9077999999999999</v>
          </cell>
          <cell r="K436">
            <v>0.02</v>
          </cell>
          <cell r="L436">
            <v>0.39</v>
          </cell>
          <cell r="M436">
            <v>0.84</v>
          </cell>
          <cell r="N436">
            <v>2.74</v>
          </cell>
          <cell r="O436">
            <v>4.4400000000000004</v>
          </cell>
          <cell r="P436">
            <v>0</v>
          </cell>
          <cell r="R436">
            <v>0.55000000000000004</v>
          </cell>
          <cell r="U436">
            <v>100.10779999999998</v>
          </cell>
          <cell r="AJ436">
            <v>0.314878070515415</v>
          </cell>
          <cell r="AK436">
            <v>7.1800000000000006</v>
          </cell>
          <cell r="AL436">
            <v>1.6204379562043796</v>
          </cell>
          <cell r="AM436">
            <v>6.0649819494584839E-2</v>
          </cell>
        </row>
        <row r="437">
          <cell r="A437" t="str">
            <v>Tuscan Magmatic Province</v>
          </cell>
          <cell r="B437">
            <v>1</v>
          </cell>
          <cell r="C437" t="str">
            <v>A24</v>
          </cell>
          <cell r="D437" t="str">
            <v>Mcristo</v>
          </cell>
          <cell r="E437" t="str">
            <v>granito</v>
          </cell>
          <cell r="F437">
            <v>64.33</v>
          </cell>
          <cell r="G437">
            <v>0.21</v>
          </cell>
          <cell r="H437">
            <v>19.21</v>
          </cell>
          <cell r="J437">
            <v>4.0468000000000002</v>
          </cell>
          <cell r="K437">
            <v>0.03</v>
          </cell>
          <cell r="L437">
            <v>0.98</v>
          </cell>
          <cell r="M437">
            <v>2.5499999999999998</v>
          </cell>
          <cell r="N437">
            <v>3.9</v>
          </cell>
          <cell r="O437">
            <v>3.9</v>
          </cell>
          <cell r="P437">
            <v>0.22</v>
          </cell>
          <cell r="R437">
            <v>0.7</v>
          </cell>
          <cell r="U437">
            <v>100.07680000000002</v>
          </cell>
          <cell r="AJ437">
            <v>0.35251985032477257</v>
          </cell>
          <cell r="AK437">
            <v>7.8</v>
          </cell>
          <cell r="AL437">
            <v>1</v>
          </cell>
          <cell r="AM437">
            <v>0.13274336283185839</v>
          </cell>
        </row>
        <row r="438">
          <cell r="A438" t="str">
            <v>Tuscan Magmatic Province</v>
          </cell>
          <cell r="B438">
            <v>1</v>
          </cell>
          <cell r="C438" t="str">
            <v>A24</v>
          </cell>
          <cell r="D438" t="str">
            <v>Mcristo</v>
          </cell>
          <cell r="E438" t="str">
            <v>aplite</v>
          </cell>
          <cell r="F438">
            <v>72.84</v>
          </cell>
          <cell r="G438">
            <v>0</v>
          </cell>
          <cell r="H438">
            <v>15.91</v>
          </cell>
          <cell r="J438">
            <v>0.26090000000000002</v>
          </cell>
          <cell r="K438">
            <v>0.01</v>
          </cell>
          <cell r="L438">
            <v>0.36</v>
          </cell>
          <cell r="M438">
            <v>0.62</v>
          </cell>
          <cell r="N438">
            <v>3.4</v>
          </cell>
          <cell r="O438">
            <v>4.9000000000000004</v>
          </cell>
          <cell r="P438">
            <v>0</v>
          </cell>
          <cell r="R438">
            <v>0.57999999999999996</v>
          </cell>
          <cell r="U438">
            <v>98.880900000000025</v>
          </cell>
          <cell r="AJ438">
            <v>0.75622896479652135</v>
          </cell>
          <cell r="AK438">
            <v>8.3000000000000007</v>
          </cell>
          <cell r="AL438">
            <v>1.4411764705882355</v>
          </cell>
          <cell r="AM438">
            <v>3.8969201759899437E-2</v>
          </cell>
        </row>
        <row r="439">
          <cell r="A439" t="str">
            <v>Tuscan Magmatic Province</v>
          </cell>
          <cell r="B439">
            <v>1</v>
          </cell>
          <cell r="C439" t="str">
            <v>A24</v>
          </cell>
          <cell r="D439" t="str">
            <v>Mcristo</v>
          </cell>
          <cell r="E439" t="str">
            <v>aplite</v>
          </cell>
          <cell r="F439">
            <v>75.739999999999995</v>
          </cell>
          <cell r="G439">
            <v>0</v>
          </cell>
          <cell r="H439">
            <v>14.38</v>
          </cell>
          <cell r="J439">
            <v>0.63619999999999999</v>
          </cell>
          <cell r="K439">
            <v>0</v>
          </cell>
          <cell r="L439">
            <v>0.1</v>
          </cell>
          <cell r="M439">
            <v>0.71</v>
          </cell>
          <cell r="N439">
            <v>3.28</v>
          </cell>
          <cell r="O439">
            <v>3.94</v>
          </cell>
          <cell r="P439">
            <v>0</v>
          </cell>
          <cell r="R439">
            <v>0.42</v>
          </cell>
          <cell r="U439">
            <v>99.206199999999981</v>
          </cell>
          <cell r="AJ439">
            <v>0.26111240052955531</v>
          </cell>
          <cell r="AK439">
            <v>7.22</v>
          </cell>
          <cell r="AL439">
            <v>1.2012195121951219</v>
          </cell>
          <cell r="AM439">
            <v>4.9374130737134904E-2</v>
          </cell>
        </row>
        <row r="440">
          <cell r="A440" t="str">
            <v>Tuscan Magmatic Province</v>
          </cell>
          <cell r="B440">
            <v>1</v>
          </cell>
          <cell r="C440" t="str">
            <v>A24</v>
          </cell>
          <cell r="D440" t="str">
            <v>Mcristo</v>
          </cell>
          <cell r="E440" t="str">
            <v>porfido</v>
          </cell>
          <cell r="F440">
            <v>71.62</v>
          </cell>
          <cell r="G440">
            <v>0.24</v>
          </cell>
          <cell r="H440">
            <v>16.940000000000001</v>
          </cell>
          <cell r="J440">
            <v>2.4762</v>
          </cell>
          <cell r="K440">
            <v>0</v>
          </cell>
          <cell r="L440">
            <v>1.29</v>
          </cell>
          <cell r="M440">
            <v>0.81</v>
          </cell>
          <cell r="N440">
            <v>3.52</v>
          </cell>
          <cell r="O440">
            <v>0.46</v>
          </cell>
          <cell r="P440">
            <v>0</v>
          </cell>
          <cell r="R440">
            <v>1.36</v>
          </cell>
          <cell r="U440">
            <v>98.716200000000001</v>
          </cell>
          <cell r="AJ440">
            <v>0.53943419071431742</v>
          </cell>
          <cell r="AK440">
            <v>3.98</v>
          </cell>
          <cell r="AL440">
            <v>0.13068181818181818</v>
          </cell>
          <cell r="AM440">
            <v>4.7815820543093267E-2</v>
          </cell>
        </row>
        <row r="441">
          <cell r="A441" t="str">
            <v>Tuscan Magmatic Province</v>
          </cell>
          <cell r="B441">
            <v>1</v>
          </cell>
          <cell r="C441" t="str">
            <v>A24</v>
          </cell>
          <cell r="D441" t="str">
            <v>Mcristo</v>
          </cell>
          <cell r="E441" t="str">
            <v>porfido</v>
          </cell>
          <cell r="F441">
            <v>63</v>
          </cell>
          <cell r="G441">
            <v>0.6</v>
          </cell>
          <cell r="H441">
            <v>15.28</v>
          </cell>
          <cell r="J441">
            <v>5.1528</v>
          </cell>
          <cell r="K441">
            <v>0.01</v>
          </cell>
          <cell r="L441">
            <v>1.31</v>
          </cell>
          <cell r="M441">
            <v>0.86</v>
          </cell>
          <cell r="N441">
            <v>1.94</v>
          </cell>
          <cell r="O441">
            <v>8.7200000000000006</v>
          </cell>
          <cell r="P441">
            <v>0</v>
          </cell>
          <cell r="R441">
            <v>1.68</v>
          </cell>
          <cell r="U441">
            <v>98.552800000000005</v>
          </cell>
          <cell r="AJ441">
            <v>0.36369436009245154</v>
          </cell>
          <cell r="AK441">
            <v>10.66</v>
          </cell>
          <cell r="AL441">
            <v>4.4948453608247423</v>
          </cell>
          <cell r="AM441">
            <v>5.6282722513089009E-2</v>
          </cell>
        </row>
        <row r="442">
          <cell r="A442" t="str">
            <v>Tuscan Magmatic Province</v>
          </cell>
          <cell r="B442">
            <v>1</v>
          </cell>
          <cell r="C442" t="str">
            <v>A24</v>
          </cell>
          <cell r="D442" t="str">
            <v>Mcristo</v>
          </cell>
          <cell r="E442" t="str">
            <v>granito</v>
          </cell>
          <cell r="F442">
            <v>67.8</v>
          </cell>
          <cell r="G442">
            <v>0.51</v>
          </cell>
          <cell r="H442">
            <v>15.82</v>
          </cell>
          <cell r="J442">
            <v>3.53</v>
          </cell>
          <cell r="K442">
            <v>0.06</v>
          </cell>
          <cell r="L442">
            <v>0.99</v>
          </cell>
          <cell r="M442">
            <v>2.2200000000000002</v>
          </cell>
          <cell r="N442">
            <v>4.17</v>
          </cell>
          <cell r="O442">
            <v>3.68</v>
          </cell>
          <cell r="P442">
            <v>0.26</v>
          </cell>
          <cell r="R442">
            <v>0.96</v>
          </cell>
          <cell r="U442">
            <v>100</v>
          </cell>
          <cell r="AJ442">
            <v>0.38670112825677982</v>
          </cell>
          <cell r="AK442">
            <v>7.85</v>
          </cell>
          <cell r="AL442">
            <v>0.88249400479616313</v>
          </cell>
          <cell r="AM442">
            <v>0.14032869785082175</v>
          </cell>
          <cell r="AN442">
            <v>7.6</v>
          </cell>
          <cell r="AP442">
            <v>24</v>
          </cell>
          <cell r="AQ442">
            <v>5</v>
          </cell>
          <cell r="AS442">
            <v>330</v>
          </cell>
          <cell r="AT442">
            <v>88</v>
          </cell>
          <cell r="AU442">
            <v>27</v>
          </cell>
          <cell r="AV442">
            <v>137</v>
          </cell>
          <cell r="AW442">
            <v>17</v>
          </cell>
          <cell r="AY442">
            <v>161</v>
          </cell>
          <cell r="AZ442">
            <v>32</v>
          </cell>
          <cell r="BA442">
            <v>65</v>
          </cell>
          <cell r="BC442">
            <v>31</v>
          </cell>
          <cell r="BD442">
            <v>6.6</v>
          </cell>
          <cell r="BE442">
            <v>0.61</v>
          </cell>
          <cell r="BG442">
            <v>0.76</v>
          </cell>
          <cell r="BL442">
            <v>1.9</v>
          </cell>
          <cell r="BM442">
            <v>0.28999999999999998</v>
          </cell>
          <cell r="BQ442">
            <v>33</v>
          </cell>
          <cell r="CD442">
            <v>9.4705882352941178</v>
          </cell>
          <cell r="CG442">
            <v>1.8823529411764706</v>
          </cell>
          <cell r="CP442">
            <v>2.4074074074074074</v>
          </cell>
          <cell r="DB442">
            <v>17.368421052631579</v>
          </cell>
          <cell r="DE442">
            <v>10</v>
          </cell>
          <cell r="DI442">
            <v>110.3448275862069</v>
          </cell>
          <cell r="DJ442">
            <v>2.838709677419355</v>
          </cell>
        </row>
        <row r="443">
          <cell r="A443" t="str">
            <v>Tuscan Magmatic Province</v>
          </cell>
          <cell r="B443">
            <v>1</v>
          </cell>
          <cell r="C443" t="str">
            <v>A24</v>
          </cell>
          <cell r="D443" t="str">
            <v>Mcristo</v>
          </cell>
          <cell r="E443" t="str">
            <v>granito</v>
          </cell>
          <cell r="F443">
            <v>70.55</v>
          </cell>
          <cell r="G443">
            <v>0.36</v>
          </cell>
          <cell r="H443">
            <v>14.94</v>
          </cell>
          <cell r="J443">
            <v>2.36</v>
          </cell>
          <cell r="K443">
            <v>0.04</v>
          </cell>
          <cell r="L443">
            <v>0.66</v>
          </cell>
          <cell r="M443">
            <v>1.76</v>
          </cell>
          <cell r="N443">
            <v>3.71</v>
          </cell>
          <cell r="O443">
            <v>4.7699999999999996</v>
          </cell>
          <cell r="P443">
            <v>0.22</v>
          </cell>
          <cell r="R443">
            <v>0.64</v>
          </cell>
          <cell r="U443">
            <v>100.00999999999999</v>
          </cell>
          <cell r="AJ443">
            <v>0.38603044260548097</v>
          </cell>
          <cell r="AK443">
            <v>8.48</v>
          </cell>
          <cell r="AL443">
            <v>1.2857142857142856</v>
          </cell>
          <cell r="AM443">
            <v>0.11780455153949131</v>
          </cell>
          <cell r="AN443">
            <v>6.1</v>
          </cell>
          <cell r="AP443">
            <v>28</v>
          </cell>
          <cell r="AQ443">
            <v>5</v>
          </cell>
          <cell r="AS443">
            <v>357</v>
          </cell>
          <cell r="AT443">
            <v>122</v>
          </cell>
          <cell r="AU443">
            <v>22</v>
          </cell>
          <cell r="AV443">
            <v>116</v>
          </cell>
          <cell r="AW443">
            <v>6</v>
          </cell>
          <cell r="AY443">
            <v>293</v>
          </cell>
          <cell r="AZ443">
            <v>30</v>
          </cell>
          <cell r="BA443">
            <v>61</v>
          </cell>
          <cell r="BC443">
            <v>27</v>
          </cell>
          <cell r="BD443">
            <v>5.8</v>
          </cell>
          <cell r="BE443">
            <v>0.74</v>
          </cell>
          <cell r="BG443">
            <v>0.64</v>
          </cell>
          <cell r="BL443">
            <v>1.7</v>
          </cell>
          <cell r="BM443">
            <v>0.26</v>
          </cell>
          <cell r="BQ443">
            <v>30</v>
          </cell>
          <cell r="CD443">
            <v>48.833333333333336</v>
          </cell>
          <cell r="CG443">
            <v>5</v>
          </cell>
          <cell r="CP443">
            <v>2.7727272727272729</v>
          </cell>
          <cell r="DB443">
            <v>17.647058823529413</v>
          </cell>
          <cell r="DE443">
            <v>11.9</v>
          </cell>
          <cell r="DI443">
            <v>115.38461538461539</v>
          </cell>
          <cell r="DJ443">
            <v>4.5185185185185182</v>
          </cell>
        </row>
        <row r="445">
          <cell r="A445" t="str">
            <v>Roman Comagmatic Province</v>
          </cell>
          <cell r="B445">
            <v>2</v>
          </cell>
          <cell r="C445" t="str">
            <v>B3</v>
          </cell>
          <cell r="D445" t="str">
            <v>Vulsini</v>
          </cell>
        </row>
        <row r="446">
          <cell r="A446" t="str">
            <v>Roman Comagmatic Province</v>
          </cell>
          <cell r="B446">
            <v>2</v>
          </cell>
          <cell r="C446" t="str">
            <v>B4</v>
          </cell>
          <cell r="D446" t="str">
            <v>Vulsini</v>
          </cell>
          <cell r="E446" t="str">
            <v>Tephritic Leucitite</v>
          </cell>
          <cell r="BP446">
            <v>93.3</v>
          </cell>
          <cell r="BQ446">
            <v>94.7</v>
          </cell>
          <cell r="BR446">
            <v>17.899999999999999</v>
          </cell>
          <cell r="DD446">
            <v>0.18901795142555436</v>
          </cell>
        </row>
        <row r="447">
          <cell r="A447" t="str">
            <v>Roman Comagmatic Province</v>
          </cell>
          <cell r="B447">
            <v>2</v>
          </cell>
          <cell r="C447" t="str">
            <v>B4</v>
          </cell>
          <cell r="D447" t="str">
            <v>Vulsini</v>
          </cell>
          <cell r="E447" t="str">
            <v>Tephritic Leucitite</v>
          </cell>
          <cell r="AS447">
            <v>4.7</v>
          </cell>
          <cell r="AT447">
            <v>2418</v>
          </cell>
        </row>
        <row r="448">
          <cell r="A448" t="str">
            <v>Roman Comagmatic Province</v>
          </cell>
          <cell r="B448">
            <v>2</v>
          </cell>
          <cell r="C448" t="str">
            <v>B4</v>
          </cell>
          <cell r="D448" t="str">
            <v>Vulsini</v>
          </cell>
          <cell r="E448" t="str">
            <v>Trachyte</v>
          </cell>
          <cell r="AS448">
            <v>388</v>
          </cell>
          <cell r="AT448">
            <v>1218</v>
          </cell>
          <cell r="BP448">
            <v>73.400000000000006</v>
          </cell>
          <cell r="BQ448">
            <v>74</v>
          </cell>
          <cell r="BR448">
            <v>13.6</v>
          </cell>
          <cell r="DD448">
            <v>0.18378378378378377</v>
          </cell>
          <cell r="DE448">
            <v>5.243243243243243</v>
          </cell>
        </row>
        <row r="449">
          <cell r="A449" t="str">
            <v>Roman Comagmatic Province</v>
          </cell>
          <cell r="B449">
            <v>2</v>
          </cell>
          <cell r="C449" t="str">
            <v>B4</v>
          </cell>
          <cell r="D449" t="str">
            <v>Vulsini</v>
          </cell>
          <cell r="E449" t="str">
            <v>Tephritic Leucitite</v>
          </cell>
          <cell r="AS449">
            <v>464</v>
          </cell>
          <cell r="AT449">
            <v>1806</v>
          </cell>
          <cell r="BP449">
            <v>76.2</v>
          </cell>
          <cell r="BQ449">
            <v>72</v>
          </cell>
          <cell r="BR449">
            <v>15.6</v>
          </cell>
          <cell r="DD449">
            <v>0.21666666666666667</v>
          </cell>
          <cell r="DE449">
            <v>6.4444444444444446</v>
          </cell>
        </row>
        <row r="450">
          <cell r="A450" t="str">
            <v>Roman Comagmatic Province</v>
          </cell>
          <cell r="B450">
            <v>2</v>
          </cell>
          <cell r="C450" t="str">
            <v>B4</v>
          </cell>
          <cell r="D450" t="str">
            <v>Vulsini</v>
          </cell>
          <cell r="E450" t="str">
            <v>Trachyte</v>
          </cell>
          <cell r="AS450">
            <v>469</v>
          </cell>
          <cell r="AT450">
            <v>575</v>
          </cell>
          <cell r="BP450">
            <v>114.4</v>
          </cell>
          <cell r="BQ450">
            <v>115</v>
          </cell>
          <cell r="BR450">
            <v>24</v>
          </cell>
          <cell r="DD450">
            <v>0.20869565217391303</v>
          </cell>
          <cell r="DE450">
            <v>4.0782608695652174</v>
          </cell>
        </row>
        <row r="451">
          <cell r="A451" t="str">
            <v>Roman Comagmatic Province</v>
          </cell>
          <cell r="B451">
            <v>2</v>
          </cell>
          <cell r="C451" t="str">
            <v>B4</v>
          </cell>
          <cell r="D451" t="str">
            <v>Vulsini</v>
          </cell>
          <cell r="E451" t="str">
            <v>Latite</v>
          </cell>
          <cell r="AS451">
            <v>289</v>
          </cell>
          <cell r="AT451">
            <v>662</v>
          </cell>
          <cell r="BP451">
            <v>40.700000000000003</v>
          </cell>
          <cell r="BQ451">
            <v>49</v>
          </cell>
          <cell r="BR451">
            <v>11.4</v>
          </cell>
          <cell r="DD451">
            <v>0.23265306122448981</v>
          </cell>
          <cell r="DE451">
            <v>5.8979591836734695</v>
          </cell>
        </row>
        <row r="452">
          <cell r="A452" t="str">
            <v>Roman Comagmatic Province</v>
          </cell>
          <cell r="B452">
            <v>2</v>
          </cell>
          <cell r="C452" t="str">
            <v>B4</v>
          </cell>
          <cell r="D452" t="str">
            <v>Vulsini</v>
          </cell>
          <cell r="E452" t="str">
            <v>Latite</v>
          </cell>
          <cell r="AS452">
            <v>322</v>
          </cell>
          <cell r="AT452">
            <v>543</v>
          </cell>
          <cell r="BP452">
            <v>60.2</v>
          </cell>
          <cell r="BQ452">
            <v>51</v>
          </cell>
          <cell r="BR452">
            <v>12.8</v>
          </cell>
          <cell r="DD452">
            <v>0.25098039215686274</v>
          </cell>
          <cell r="DE452">
            <v>6.3137254901960782</v>
          </cell>
        </row>
        <row r="453">
          <cell r="A453" t="str">
            <v>Roman Comagmatic Province</v>
          </cell>
          <cell r="B453">
            <v>2</v>
          </cell>
          <cell r="C453" t="str">
            <v>B4</v>
          </cell>
          <cell r="D453" t="str">
            <v>Vulsini</v>
          </cell>
          <cell r="E453" t="str">
            <v>Phonolite</v>
          </cell>
          <cell r="AS453">
            <v>360</v>
          </cell>
          <cell r="AT453">
            <v>1636</v>
          </cell>
          <cell r="BP453">
            <v>104.4</v>
          </cell>
          <cell r="BQ453">
            <v>142</v>
          </cell>
          <cell r="BR453">
            <v>23.1</v>
          </cell>
          <cell r="DD453">
            <v>0.16267605633802817</v>
          </cell>
          <cell r="DE453">
            <v>2.535211267605634</v>
          </cell>
        </row>
        <row r="454">
          <cell r="A454" t="str">
            <v>Roman Comagmatic Province</v>
          </cell>
          <cell r="B454">
            <v>2</v>
          </cell>
          <cell r="C454" t="str">
            <v>B4</v>
          </cell>
          <cell r="D454" t="str">
            <v>Vulsini</v>
          </cell>
          <cell r="E454" t="str">
            <v>Leucitite</v>
          </cell>
          <cell r="AS454">
            <v>570</v>
          </cell>
          <cell r="AT454">
            <v>1727</v>
          </cell>
          <cell r="BP454">
            <v>60.6</v>
          </cell>
          <cell r="BQ454">
            <v>60</v>
          </cell>
          <cell r="BR454">
            <v>11.9</v>
          </cell>
          <cell r="DD454">
            <v>0.19833333333333333</v>
          </cell>
          <cell r="DE454">
            <v>9.5</v>
          </cell>
        </row>
        <row r="455">
          <cell r="A455" t="str">
            <v>Roman Comagmatic Province</v>
          </cell>
          <cell r="B455">
            <v>2</v>
          </cell>
          <cell r="C455" t="str">
            <v>B4</v>
          </cell>
          <cell r="D455" t="str">
            <v>Vulsini</v>
          </cell>
          <cell r="E455" t="str">
            <v>Ol-Melilite</v>
          </cell>
          <cell r="AS455">
            <v>548</v>
          </cell>
          <cell r="AT455">
            <v>1956</v>
          </cell>
          <cell r="BP455">
            <v>29.1</v>
          </cell>
          <cell r="BQ455">
            <v>39</v>
          </cell>
          <cell r="BR455">
            <v>8.6999999999999993</v>
          </cell>
          <cell r="DD455">
            <v>0.22307692307692306</v>
          </cell>
          <cell r="DE455">
            <v>14.051282051282051</v>
          </cell>
        </row>
        <row r="456">
          <cell r="A456" t="str">
            <v>Roman Comagmatic Province</v>
          </cell>
          <cell r="B456">
            <v>2</v>
          </cell>
          <cell r="C456" t="str">
            <v>B7</v>
          </cell>
          <cell r="D456" t="str">
            <v>Vulsini (Montefiascone)</v>
          </cell>
          <cell r="E456" t="str">
            <v>Lc Basanite</v>
          </cell>
          <cell r="F456">
            <v>49.07</v>
          </cell>
          <cell r="G456">
            <v>0.67</v>
          </cell>
          <cell r="H456">
            <v>16.079999999999998</v>
          </cell>
          <cell r="J456">
            <v>6.73</v>
          </cell>
          <cell r="K456">
            <v>0.11</v>
          </cell>
          <cell r="L456">
            <v>9.42</v>
          </cell>
          <cell r="M456">
            <v>12.14</v>
          </cell>
          <cell r="N456">
            <v>2.2599999999999998</v>
          </cell>
          <cell r="O456">
            <v>3.25</v>
          </cell>
          <cell r="P456">
            <v>0.26</v>
          </cell>
          <cell r="R456">
            <v>0.62</v>
          </cell>
          <cell r="U456">
            <v>100.61000000000001</v>
          </cell>
          <cell r="AJ456">
            <v>0.7588541928171576</v>
          </cell>
          <cell r="AK456">
            <v>5.51</v>
          </cell>
          <cell r="AL456">
            <v>1.4380530973451329</v>
          </cell>
          <cell r="AM456">
            <v>0.75497512437810954</v>
          </cell>
          <cell r="AN456">
            <v>27</v>
          </cell>
          <cell r="AO456">
            <v>196</v>
          </cell>
          <cell r="AP456">
            <v>511</v>
          </cell>
          <cell r="AQ456">
            <v>36</v>
          </cell>
          <cell r="AR456">
            <v>193</v>
          </cell>
          <cell r="AS456">
            <v>223</v>
          </cell>
          <cell r="AT456">
            <v>708</v>
          </cell>
          <cell r="AU456">
            <v>27</v>
          </cell>
          <cell r="AV456">
            <v>157</v>
          </cell>
          <cell r="AW456">
            <v>12</v>
          </cell>
          <cell r="AY456">
            <v>675</v>
          </cell>
          <cell r="AZ456">
            <v>56.2</v>
          </cell>
          <cell r="BA456">
            <v>112.6</v>
          </cell>
          <cell r="BC456">
            <v>47.5</v>
          </cell>
          <cell r="BD456">
            <v>9.09</v>
          </cell>
          <cell r="BE456">
            <v>1.87</v>
          </cell>
          <cell r="BF456">
            <v>6.67</v>
          </cell>
          <cell r="BH456">
            <v>4.4000000000000004</v>
          </cell>
          <cell r="BJ456">
            <v>2.0699999999999998</v>
          </cell>
          <cell r="BL456">
            <v>1.95</v>
          </cell>
          <cell r="BM456">
            <v>0.28999999999999998</v>
          </cell>
          <cell r="BQ456">
            <v>29</v>
          </cell>
          <cell r="CD456">
            <v>56.25</v>
          </cell>
          <cell r="CG456">
            <v>4.6833333333333336</v>
          </cell>
          <cell r="CP456">
            <v>4.1703703703703701</v>
          </cell>
          <cell r="CV456">
            <v>24.532453245324533</v>
          </cell>
          <cell r="CW456">
            <v>13.083333333333334</v>
          </cell>
          <cell r="DB456">
            <v>14.871794871794872</v>
          </cell>
          <cell r="DE456">
            <v>7.6896551724137927</v>
          </cell>
          <cell r="DI456">
            <v>193.79310344827587</v>
          </cell>
          <cell r="DJ456">
            <v>14.905263157894737</v>
          </cell>
          <cell r="DN456">
            <v>0.72934366648733773</v>
          </cell>
        </row>
        <row r="457">
          <cell r="A457" t="str">
            <v>Roman Comagmatic Province</v>
          </cell>
          <cell r="B457">
            <v>2</v>
          </cell>
          <cell r="C457" t="str">
            <v>B7</v>
          </cell>
          <cell r="D457" t="str">
            <v>Vulsini (Montefiascone)</v>
          </cell>
          <cell r="E457" t="str">
            <v>Lc Basanite</v>
          </cell>
          <cell r="F457">
            <v>49.78</v>
          </cell>
          <cell r="G457">
            <v>0.62</v>
          </cell>
          <cell r="H457">
            <v>14</v>
          </cell>
          <cell r="J457">
            <v>6.99</v>
          </cell>
          <cell r="K457">
            <v>0.11</v>
          </cell>
          <cell r="L457">
            <v>9.5500000000000007</v>
          </cell>
          <cell r="M457">
            <v>12.98</v>
          </cell>
          <cell r="N457">
            <v>1.45</v>
          </cell>
          <cell r="O457">
            <v>4.24</v>
          </cell>
          <cell r="P457">
            <v>0.28000000000000003</v>
          </cell>
          <cell r="R457">
            <v>0.69</v>
          </cell>
          <cell r="U457">
            <v>100.69</v>
          </cell>
          <cell r="AJ457">
            <v>0.75439814964963658</v>
          </cell>
          <cell r="AK457">
            <v>5.69</v>
          </cell>
          <cell r="AL457">
            <v>2.9241379310344828</v>
          </cell>
          <cell r="AM457">
            <v>0.92714285714285716</v>
          </cell>
          <cell r="AN457">
            <v>39</v>
          </cell>
          <cell r="AO457">
            <v>210</v>
          </cell>
          <cell r="AP457">
            <v>476</v>
          </cell>
          <cell r="AQ457">
            <v>37</v>
          </cell>
          <cell r="AR457">
            <v>126</v>
          </cell>
          <cell r="AS457">
            <v>316</v>
          </cell>
          <cell r="AT457">
            <v>927</v>
          </cell>
          <cell r="AU457">
            <v>22</v>
          </cell>
          <cell r="AV457">
            <v>164</v>
          </cell>
          <cell r="AW457">
            <v>10</v>
          </cell>
          <cell r="AY457">
            <v>712</v>
          </cell>
          <cell r="AZ457">
            <v>50.7</v>
          </cell>
          <cell r="BA457">
            <v>107.4</v>
          </cell>
          <cell r="BC457">
            <v>54</v>
          </cell>
          <cell r="BD457">
            <v>9.75</v>
          </cell>
          <cell r="BE457">
            <v>1.94</v>
          </cell>
          <cell r="BF457">
            <v>7.05</v>
          </cell>
          <cell r="BH457">
            <v>4.24</v>
          </cell>
          <cell r="BJ457">
            <v>1.7</v>
          </cell>
          <cell r="BL457">
            <v>1.51</v>
          </cell>
          <cell r="BM457">
            <v>0.21</v>
          </cell>
          <cell r="BQ457">
            <v>25</v>
          </cell>
          <cell r="CD457">
            <v>71.2</v>
          </cell>
          <cell r="CG457">
            <v>5.07</v>
          </cell>
          <cell r="CP457">
            <v>4.8818181818181818</v>
          </cell>
          <cell r="CV457">
            <v>32.410256410256409</v>
          </cell>
          <cell r="CW457">
            <v>16.399999999999999</v>
          </cell>
          <cell r="DB457">
            <v>16.556291390728475</v>
          </cell>
          <cell r="DE457">
            <v>12.64</v>
          </cell>
          <cell r="DI457">
            <v>241.42857142857144</v>
          </cell>
          <cell r="DJ457">
            <v>17.166666666666668</v>
          </cell>
          <cell r="DN457">
            <v>0.71062475381330592</v>
          </cell>
        </row>
        <row r="458">
          <cell r="A458" t="str">
            <v>Roman Comagmatic Province</v>
          </cell>
          <cell r="B458">
            <v>2</v>
          </cell>
          <cell r="C458" t="str">
            <v>B7</v>
          </cell>
          <cell r="D458" t="str">
            <v>Vulsini (Montefiascone)</v>
          </cell>
          <cell r="E458" t="str">
            <v>Lc Basanite</v>
          </cell>
          <cell r="F458">
            <v>49.51</v>
          </cell>
          <cell r="G458">
            <v>0.64</v>
          </cell>
          <cell r="H458">
            <v>14.68</v>
          </cell>
          <cell r="J458">
            <v>6.88</v>
          </cell>
          <cell r="K458">
            <v>0.11</v>
          </cell>
          <cell r="L458">
            <v>9.6300000000000008</v>
          </cell>
          <cell r="M458">
            <v>13.37</v>
          </cell>
          <cell r="N458">
            <v>1.7</v>
          </cell>
          <cell r="O458">
            <v>3.19</v>
          </cell>
          <cell r="P458">
            <v>0.28000000000000003</v>
          </cell>
          <cell r="R458">
            <v>0.18</v>
          </cell>
          <cell r="U458">
            <v>100.17</v>
          </cell>
          <cell r="AJ458">
            <v>0.75885503988548109</v>
          </cell>
          <cell r="AK458">
            <v>4.8899999999999997</v>
          </cell>
          <cell r="AL458">
            <v>1.8764705882352941</v>
          </cell>
          <cell r="AM458">
            <v>0.91076294277929148</v>
          </cell>
          <cell r="AN458">
            <v>37</v>
          </cell>
          <cell r="AO458">
            <v>213</v>
          </cell>
          <cell r="AP458">
            <v>518</v>
          </cell>
          <cell r="AQ458">
            <v>35</v>
          </cell>
          <cell r="AR458">
            <v>132</v>
          </cell>
          <cell r="AS458">
            <v>243</v>
          </cell>
          <cell r="AT458">
            <v>692</v>
          </cell>
          <cell r="AU458">
            <v>23</v>
          </cell>
          <cell r="AV458">
            <v>132</v>
          </cell>
          <cell r="AW458">
            <v>7</v>
          </cell>
          <cell r="AY458">
            <v>612</v>
          </cell>
          <cell r="AZ458">
            <v>39.4</v>
          </cell>
          <cell r="BA458">
            <v>86.8</v>
          </cell>
          <cell r="BC458">
            <v>40.1</v>
          </cell>
          <cell r="BD458">
            <v>8.77</v>
          </cell>
          <cell r="BE458">
            <v>1.74</v>
          </cell>
          <cell r="BF458">
            <v>5.89</v>
          </cell>
          <cell r="BH458">
            <v>3.94</v>
          </cell>
          <cell r="BJ458">
            <v>1.94</v>
          </cell>
          <cell r="BL458">
            <v>1.78</v>
          </cell>
          <cell r="BM458">
            <v>0.26</v>
          </cell>
          <cell r="BQ458">
            <v>15</v>
          </cell>
          <cell r="CD458">
            <v>87.428571428571431</v>
          </cell>
          <cell r="CG458">
            <v>5.6285714285714281</v>
          </cell>
          <cell r="CP458">
            <v>3.7739130434782608</v>
          </cell>
          <cell r="CV458">
            <v>27.708095781071837</v>
          </cell>
          <cell r="CW458">
            <v>18.857142857142858</v>
          </cell>
          <cell r="DB458">
            <v>8.4269662921348321</v>
          </cell>
          <cell r="DE458">
            <v>16.2</v>
          </cell>
          <cell r="DI458">
            <v>151.53846153846152</v>
          </cell>
          <cell r="DJ458">
            <v>17.256857855361595</v>
          </cell>
          <cell r="DN458">
            <v>0.73523686096325913</v>
          </cell>
        </row>
        <row r="459">
          <cell r="A459" t="str">
            <v>Roman Comagmatic Province</v>
          </cell>
          <cell r="B459">
            <v>2</v>
          </cell>
          <cell r="C459" t="str">
            <v>B7</v>
          </cell>
          <cell r="D459" t="str">
            <v>Vulsini (Montefiascone)</v>
          </cell>
          <cell r="E459" t="str">
            <v>Lc Tephrite</v>
          </cell>
          <cell r="F459">
            <v>47.89</v>
          </cell>
          <cell r="G459">
            <v>0.68</v>
          </cell>
          <cell r="H459">
            <v>14.02</v>
          </cell>
          <cell r="J459">
            <v>7.51</v>
          </cell>
          <cell r="K459">
            <v>0.12</v>
          </cell>
          <cell r="L459">
            <v>9.31</v>
          </cell>
          <cell r="M459">
            <v>14.21</v>
          </cell>
          <cell r="N459">
            <v>1.66</v>
          </cell>
          <cell r="O459">
            <v>4.2699999999999996</v>
          </cell>
          <cell r="P459">
            <v>0.33</v>
          </cell>
          <cell r="R459">
            <v>0.87</v>
          </cell>
          <cell r="U459">
            <v>100.87</v>
          </cell>
          <cell r="AJ459">
            <v>0.73594570011174132</v>
          </cell>
          <cell r="AK459">
            <v>5.93</v>
          </cell>
          <cell r="AL459">
            <v>2.572289156626506</v>
          </cell>
          <cell r="AM459">
            <v>1.0135520684736092</v>
          </cell>
          <cell r="AN459">
            <v>34</v>
          </cell>
          <cell r="AO459">
            <v>227</v>
          </cell>
          <cell r="AP459">
            <v>269</v>
          </cell>
          <cell r="AQ459">
            <v>36</v>
          </cell>
          <cell r="AR459">
            <v>122</v>
          </cell>
          <cell r="AS459">
            <v>358</v>
          </cell>
          <cell r="AT459">
            <v>803</v>
          </cell>
          <cell r="AU459">
            <v>25</v>
          </cell>
          <cell r="AV459">
            <v>183</v>
          </cell>
          <cell r="AW459">
            <v>11</v>
          </cell>
          <cell r="AY459">
            <v>728</v>
          </cell>
          <cell r="AZ459">
            <v>59.9</v>
          </cell>
          <cell r="BA459">
            <v>130.69999999999999</v>
          </cell>
          <cell r="BC459">
            <v>65.400000000000006</v>
          </cell>
          <cell r="BD459">
            <v>12.9</v>
          </cell>
          <cell r="BE459">
            <v>2.4300000000000002</v>
          </cell>
          <cell r="BF459">
            <v>8.34</v>
          </cell>
          <cell r="BH459">
            <v>5.26</v>
          </cell>
          <cell r="BJ459">
            <v>2.2799999999999998</v>
          </cell>
          <cell r="BL459">
            <v>1.84</v>
          </cell>
          <cell r="BM459">
            <v>0.26</v>
          </cell>
          <cell r="BQ459">
            <v>26</v>
          </cell>
          <cell r="CD459">
            <v>66.181818181818187</v>
          </cell>
          <cell r="CG459">
            <v>5.4454545454545453</v>
          </cell>
          <cell r="CP459">
            <v>5.2279999999999998</v>
          </cell>
          <cell r="CV459">
            <v>27.751937984496124</v>
          </cell>
          <cell r="CW459">
            <v>16.636363636363637</v>
          </cell>
          <cell r="DB459">
            <v>14.130434782608695</v>
          </cell>
          <cell r="DE459">
            <v>13.76923076923077</v>
          </cell>
          <cell r="DI459">
            <v>230.38461538461536</v>
          </cell>
          <cell r="DJ459">
            <v>12.278287461773699</v>
          </cell>
          <cell r="DN459">
            <v>0.71148190811056033</v>
          </cell>
        </row>
        <row r="460">
          <cell r="A460" t="str">
            <v>Roman Comagmatic Province</v>
          </cell>
          <cell r="B460">
            <v>2</v>
          </cell>
          <cell r="C460" t="str">
            <v>B7</v>
          </cell>
          <cell r="D460" t="str">
            <v>Vulsini (Montefiascone)</v>
          </cell>
          <cell r="E460" t="str">
            <v>Lc Tephrite</v>
          </cell>
          <cell r="F460">
            <v>47.76</v>
          </cell>
          <cell r="G460">
            <v>0.67</v>
          </cell>
          <cell r="H460">
            <v>14.03</v>
          </cell>
          <cell r="J460">
            <v>7.55</v>
          </cell>
          <cell r="K460">
            <v>0.12</v>
          </cell>
          <cell r="L460">
            <v>9.4</v>
          </cell>
          <cell r="M460">
            <v>14.22</v>
          </cell>
          <cell r="N460">
            <v>1.46</v>
          </cell>
          <cell r="O460">
            <v>4.45</v>
          </cell>
          <cell r="P460">
            <v>0.34</v>
          </cell>
          <cell r="R460">
            <v>1.25</v>
          </cell>
          <cell r="U460">
            <v>101.25000000000001</v>
          </cell>
          <cell r="AJ460">
            <v>0.73678211783265779</v>
          </cell>
          <cell r="AK460">
            <v>5.91</v>
          </cell>
          <cell r="AL460">
            <v>3.0479452054794525</v>
          </cell>
          <cell r="AM460">
            <v>1.0135424091233074</v>
          </cell>
          <cell r="AN460">
            <v>33</v>
          </cell>
          <cell r="AO460">
            <v>225</v>
          </cell>
          <cell r="AP460">
            <v>260</v>
          </cell>
          <cell r="AQ460">
            <v>40</v>
          </cell>
          <cell r="AR460">
            <v>120</v>
          </cell>
          <cell r="AS460">
            <v>331</v>
          </cell>
          <cell r="AT460">
            <v>784</v>
          </cell>
          <cell r="AU460">
            <v>25</v>
          </cell>
          <cell r="AV460">
            <v>185</v>
          </cell>
          <cell r="AW460">
            <v>11</v>
          </cell>
          <cell r="AY460">
            <v>763</v>
          </cell>
          <cell r="AZ460">
            <v>62.8</v>
          </cell>
          <cell r="BA460">
            <v>137.5</v>
          </cell>
          <cell r="BC460">
            <v>67.3</v>
          </cell>
          <cell r="BD460">
            <v>13.25</v>
          </cell>
          <cell r="BE460">
            <v>2.4500000000000002</v>
          </cell>
          <cell r="BF460">
            <v>8.9600000000000009</v>
          </cell>
          <cell r="BH460">
            <v>5.52</v>
          </cell>
          <cell r="BJ460">
            <v>2.34</v>
          </cell>
          <cell r="BL460">
            <v>1.94</v>
          </cell>
          <cell r="BM460">
            <v>0.28000000000000003</v>
          </cell>
          <cell r="BQ460">
            <v>29</v>
          </cell>
          <cell r="CD460">
            <v>69.36363636363636</v>
          </cell>
          <cell r="CG460">
            <v>5.709090909090909</v>
          </cell>
          <cell r="CP460">
            <v>5.5</v>
          </cell>
          <cell r="CV460">
            <v>24.981132075471699</v>
          </cell>
          <cell r="CW460">
            <v>16.818181818181817</v>
          </cell>
          <cell r="DB460">
            <v>14.948453608247423</v>
          </cell>
          <cell r="DE460">
            <v>11.413793103448276</v>
          </cell>
          <cell r="DI460">
            <v>224.28571428571425</v>
          </cell>
          <cell r="DJ460">
            <v>11.649331352154533</v>
          </cell>
          <cell r="DN460">
            <v>0.68287247612654478</v>
          </cell>
        </row>
        <row r="461">
          <cell r="A461" t="str">
            <v>Roman Comagmatic Province</v>
          </cell>
          <cell r="B461">
            <v>2</v>
          </cell>
          <cell r="C461" t="str">
            <v>B7</v>
          </cell>
          <cell r="D461" t="str">
            <v>Vulsini (Montefiascone)</v>
          </cell>
          <cell r="E461" t="str">
            <v>Lc Tephrite</v>
          </cell>
          <cell r="F461">
            <v>49.49</v>
          </cell>
          <cell r="G461">
            <v>0.71</v>
          </cell>
          <cell r="H461">
            <v>16.649999999999999</v>
          </cell>
          <cell r="J461">
            <v>7.75</v>
          </cell>
          <cell r="K461">
            <v>0.12</v>
          </cell>
          <cell r="L461">
            <v>6.55</v>
          </cell>
          <cell r="M461">
            <v>10.48</v>
          </cell>
          <cell r="N461">
            <v>1.84</v>
          </cell>
          <cell r="O461">
            <v>6.01</v>
          </cell>
          <cell r="P461">
            <v>0.39</v>
          </cell>
          <cell r="R461">
            <v>0.5</v>
          </cell>
          <cell r="U461">
            <v>100.49000000000001</v>
          </cell>
          <cell r="AJ461">
            <v>0.65518738550132427</v>
          </cell>
          <cell r="AK461">
            <v>7.85</v>
          </cell>
          <cell r="AL461">
            <v>3.2663043478260869</v>
          </cell>
          <cell r="AM461">
            <v>0.62942942942942948</v>
          </cell>
          <cell r="AN461">
            <v>26</v>
          </cell>
          <cell r="AO461">
            <v>215</v>
          </cell>
          <cell r="AP461">
            <v>108</v>
          </cell>
          <cell r="AQ461">
            <v>31</v>
          </cell>
          <cell r="AR461">
            <v>70</v>
          </cell>
          <cell r="AS461">
            <v>385</v>
          </cell>
          <cell r="AT461">
            <v>1243</v>
          </cell>
          <cell r="AU461">
            <v>28</v>
          </cell>
          <cell r="AV461">
            <v>234</v>
          </cell>
          <cell r="AW461">
            <v>15</v>
          </cell>
          <cell r="AY461">
            <v>1007</v>
          </cell>
          <cell r="BQ461">
            <v>38</v>
          </cell>
          <cell r="CD461">
            <v>67.13333333333334</v>
          </cell>
          <cell r="CW461">
            <v>15.6</v>
          </cell>
          <cell r="DE461">
            <v>10.131578947368421</v>
          </cell>
        </row>
        <row r="462">
          <cell r="A462" t="str">
            <v>Roman Comagmatic Province</v>
          </cell>
          <cell r="B462">
            <v>2</v>
          </cell>
          <cell r="C462" t="str">
            <v>B7</v>
          </cell>
          <cell r="D462" t="str">
            <v>Vulsini (Montefiascone)</v>
          </cell>
          <cell r="E462" t="str">
            <v>Lc Tephrite</v>
          </cell>
          <cell r="F462">
            <v>48.42</v>
          </cell>
          <cell r="G462">
            <v>0.81</v>
          </cell>
          <cell r="H462">
            <v>16.11</v>
          </cell>
          <cell r="J462">
            <v>8.1300000000000008</v>
          </cell>
          <cell r="K462">
            <v>0.13</v>
          </cell>
          <cell r="L462">
            <v>7.3</v>
          </cell>
          <cell r="M462">
            <v>11.78</v>
          </cell>
          <cell r="N462">
            <v>1.94</v>
          </cell>
          <cell r="O462">
            <v>5.03</v>
          </cell>
          <cell r="P462">
            <v>0.35</v>
          </cell>
          <cell r="R462">
            <v>0.34</v>
          </cell>
          <cell r="U462">
            <v>100.33999999999999</v>
          </cell>
          <cell r="AJ462">
            <v>0.66873326452506021</v>
          </cell>
          <cell r="AK462">
            <v>6.9700000000000006</v>
          </cell>
          <cell r="AL462">
            <v>2.5927835051546393</v>
          </cell>
          <cell r="AM462">
            <v>0.73122284295468654</v>
          </cell>
          <cell r="AN462">
            <v>30</v>
          </cell>
          <cell r="AO462">
            <v>238</v>
          </cell>
          <cell r="AP462">
            <v>187</v>
          </cell>
          <cell r="AQ462">
            <v>38</v>
          </cell>
          <cell r="AR462">
            <v>70</v>
          </cell>
          <cell r="AS462">
            <v>393</v>
          </cell>
          <cell r="AT462">
            <v>1064</v>
          </cell>
          <cell r="AU462">
            <v>24</v>
          </cell>
          <cell r="AV462">
            <v>191</v>
          </cell>
          <cell r="AW462">
            <v>11</v>
          </cell>
          <cell r="AY462">
            <v>562</v>
          </cell>
          <cell r="AZ462">
            <v>54.6</v>
          </cell>
          <cell r="BA462">
            <v>122</v>
          </cell>
          <cell r="BC462">
            <v>61.8</v>
          </cell>
          <cell r="BD462">
            <v>12.38</v>
          </cell>
          <cell r="BE462">
            <v>2.5</v>
          </cell>
          <cell r="BF462">
            <v>8.3800000000000008</v>
          </cell>
          <cell r="BH462">
            <v>5.13</v>
          </cell>
          <cell r="BJ462">
            <v>2.27</v>
          </cell>
          <cell r="BL462">
            <v>1.98</v>
          </cell>
          <cell r="BM462">
            <v>0.28000000000000003</v>
          </cell>
          <cell r="BQ462">
            <v>19</v>
          </cell>
          <cell r="CD462">
            <v>51.090909090909093</v>
          </cell>
          <cell r="CG462">
            <v>4.9636363636363638</v>
          </cell>
          <cell r="CP462">
            <v>5.083333333333333</v>
          </cell>
          <cell r="CV462">
            <v>31.744749596122777</v>
          </cell>
          <cell r="CW462">
            <v>17.363636363636363</v>
          </cell>
          <cell r="DB462">
            <v>9.5959595959595969</v>
          </cell>
          <cell r="DE462">
            <v>20.684210526315791</v>
          </cell>
          <cell r="DI462">
            <v>195</v>
          </cell>
          <cell r="DJ462">
            <v>17.216828478964402</v>
          </cell>
          <cell r="DN462">
            <v>0.74540644763605324</v>
          </cell>
        </row>
        <row r="463">
          <cell r="A463" t="str">
            <v>Roman Comagmatic Province</v>
          </cell>
          <cell r="B463">
            <v>2</v>
          </cell>
          <cell r="C463" t="str">
            <v>B7</v>
          </cell>
          <cell r="D463" t="str">
            <v>Vulsini (Montefiascone)</v>
          </cell>
          <cell r="E463" t="str">
            <v>Lc Tephrite</v>
          </cell>
          <cell r="F463">
            <v>50.82</v>
          </cell>
          <cell r="G463">
            <v>0.79</v>
          </cell>
          <cell r="H463">
            <v>19.29</v>
          </cell>
          <cell r="J463">
            <v>7.64</v>
          </cell>
          <cell r="K463">
            <v>0.11</v>
          </cell>
          <cell r="L463">
            <v>4.32</v>
          </cell>
          <cell r="M463">
            <v>8.6</v>
          </cell>
          <cell r="N463">
            <v>1.96</v>
          </cell>
          <cell r="O463">
            <v>6.06</v>
          </cell>
          <cell r="P463">
            <v>0.41</v>
          </cell>
          <cell r="R463">
            <v>2.35</v>
          </cell>
          <cell r="U463">
            <v>102.34999999999998</v>
          </cell>
          <cell r="AJ463">
            <v>0.55971506605633603</v>
          </cell>
          <cell r="AK463">
            <v>8.02</v>
          </cell>
          <cell r="AL463">
            <v>3.0918367346938775</v>
          </cell>
          <cell r="AM463">
            <v>0.44582685329186106</v>
          </cell>
          <cell r="AN463">
            <v>17</v>
          </cell>
          <cell r="AO463">
            <v>187</v>
          </cell>
          <cell r="AP463">
            <v>8</v>
          </cell>
          <cell r="AQ463">
            <v>18</v>
          </cell>
          <cell r="AR463">
            <v>9</v>
          </cell>
          <cell r="AS463">
            <v>370</v>
          </cell>
          <cell r="AT463">
            <v>1269</v>
          </cell>
          <cell r="AU463">
            <v>34</v>
          </cell>
          <cell r="AV463">
            <v>308</v>
          </cell>
          <cell r="AW463">
            <v>19</v>
          </cell>
          <cell r="AY463">
            <v>1268</v>
          </cell>
          <cell r="AZ463">
            <v>91.5</v>
          </cell>
          <cell r="BA463">
            <v>186.9</v>
          </cell>
          <cell r="BC463">
            <v>80.099999999999994</v>
          </cell>
          <cell r="BD463">
            <v>15.47</v>
          </cell>
          <cell r="BE463">
            <v>3.02</v>
          </cell>
          <cell r="BF463">
            <v>10.39</v>
          </cell>
          <cell r="BH463">
            <v>6.21</v>
          </cell>
          <cell r="BJ463">
            <v>2.84</v>
          </cell>
          <cell r="BL463">
            <v>2.61</v>
          </cell>
          <cell r="BM463">
            <v>0.38</v>
          </cell>
          <cell r="BQ463">
            <v>51</v>
          </cell>
          <cell r="CD463">
            <v>66.736842105263165</v>
          </cell>
          <cell r="CG463">
            <v>4.8157894736842106</v>
          </cell>
          <cell r="CP463">
            <v>5.4970588235294118</v>
          </cell>
          <cell r="CV463">
            <v>23.917259211376859</v>
          </cell>
          <cell r="CW463">
            <v>16.210526315789473</v>
          </cell>
          <cell r="DB463">
            <v>19.540229885057471</v>
          </cell>
          <cell r="DE463">
            <v>7.2549019607843137</v>
          </cell>
          <cell r="DI463">
            <v>240.78947368421052</v>
          </cell>
          <cell r="DJ463">
            <v>15.842696629213485</v>
          </cell>
          <cell r="DN463">
            <v>0.72341828266883168</v>
          </cell>
        </row>
        <row r="464">
          <cell r="A464" t="str">
            <v>Roman Comagmatic Province</v>
          </cell>
          <cell r="B464">
            <v>2</v>
          </cell>
          <cell r="C464" t="str">
            <v>B7</v>
          </cell>
          <cell r="D464" t="str">
            <v>Vulsini (Montefiascone)</v>
          </cell>
          <cell r="E464" t="str">
            <v>Tephritic Leucitites</v>
          </cell>
          <cell r="F464">
            <v>49.47</v>
          </cell>
          <cell r="G464">
            <v>0.59</v>
          </cell>
          <cell r="H464">
            <v>16.27</v>
          </cell>
          <cell r="J464">
            <v>6.67</v>
          </cell>
          <cell r="K464">
            <v>0.11</v>
          </cell>
          <cell r="L464">
            <v>6.93</v>
          </cell>
          <cell r="M464">
            <v>10.85</v>
          </cell>
          <cell r="N464">
            <v>1.88</v>
          </cell>
          <cell r="O464">
            <v>6.87</v>
          </cell>
          <cell r="P464">
            <v>0.36</v>
          </cell>
          <cell r="R464">
            <v>1.1100000000000001</v>
          </cell>
          <cell r="U464">
            <v>101.10999999999999</v>
          </cell>
          <cell r="AJ464">
            <v>0.70022885910727339</v>
          </cell>
          <cell r="AK464">
            <v>8.75</v>
          </cell>
          <cell r="AL464">
            <v>3.6542553191489366</v>
          </cell>
          <cell r="AM464">
            <v>0.66687154271665638</v>
          </cell>
          <cell r="AN464">
            <v>26</v>
          </cell>
          <cell r="AO464">
            <v>199</v>
          </cell>
          <cell r="AP464">
            <v>272</v>
          </cell>
          <cell r="AQ464">
            <v>30</v>
          </cell>
          <cell r="AR464">
            <v>84</v>
          </cell>
          <cell r="AS464">
            <v>503</v>
          </cell>
          <cell r="AT464">
            <v>1306</v>
          </cell>
          <cell r="AU464">
            <v>27</v>
          </cell>
          <cell r="AV464">
            <v>237</v>
          </cell>
          <cell r="AW464">
            <v>15</v>
          </cell>
          <cell r="AY464">
            <v>1176</v>
          </cell>
          <cell r="AZ464">
            <v>82.5</v>
          </cell>
          <cell r="BA464">
            <v>172.2</v>
          </cell>
          <cell r="BC464">
            <v>72.3</v>
          </cell>
          <cell r="BD464">
            <v>14.4</v>
          </cell>
          <cell r="BE464">
            <v>2.59</v>
          </cell>
          <cell r="BF464">
            <v>9.0399999999999991</v>
          </cell>
          <cell r="BH464">
            <v>5.18</v>
          </cell>
          <cell r="BJ464">
            <v>2.38</v>
          </cell>
          <cell r="BL464">
            <v>1.82</v>
          </cell>
          <cell r="BM464">
            <v>0.28999999999999998</v>
          </cell>
          <cell r="BQ464">
            <v>48</v>
          </cell>
          <cell r="CD464">
            <v>78.400000000000006</v>
          </cell>
          <cell r="CG464">
            <v>5.5</v>
          </cell>
          <cell r="CP464">
            <v>6.3777777777777773</v>
          </cell>
          <cell r="CV464">
            <v>34.930555555555557</v>
          </cell>
          <cell r="CW464">
            <v>15.8</v>
          </cell>
          <cell r="DB464">
            <v>26.373626373626372</v>
          </cell>
          <cell r="DE464">
            <v>10.479166666666666</v>
          </cell>
          <cell r="DI464">
            <v>284.48275862068965</v>
          </cell>
          <cell r="DJ464">
            <v>18.063623789764868</v>
          </cell>
          <cell r="DN464">
            <v>0.68939760574916742</v>
          </cell>
        </row>
        <row r="465">
          <cell r="A465" t="str">
            <v>Roman Comagmatic Province</v>
          </cell>
          <cell r="B465">
            <v>2</v>
          </cell>
          <cell r="C465" t="str">
            <v>B7</v>
          </cell>
          <cell r="D465" t="str">
            <v>Vulsini (Montefiascone)</v>
          </cell>
          <cell r="E465" t="str">
            <v>Tephritic Leucitites</v>
          </cell>
          <cell r="F465">
            <v>49.68</v>
          </cell>
          <cell r="G465">
            <v>0.57999999999999996</v>
          </cell>
          <cell r="H465">
            <v>16.3</v>
          </cell>
          <cell r="J465">
            <v>6.62</v>
          </cell>
          <cell r="K465">
            <v>0.11</v>
          </cell>
          <cell r="L465">
            <v>7.1</v>
          </cell>
          <cell r="M465">
            <v>10.97</v>
          </cell>
          <cell r="N465">
            <v>1.49</v>
          </cell>
          <cell r="O465">
            <v>6.79</v>
          </cell>
          <cell r="P465">
            <v>0.36</v>
          </cell>
          <cell r="R465">
            <v>1.41</v>
          </cell>
          <cell r="U465">
            <v>101.41</v>
          </cell>
          <cell r="AJ465">
            <v>0.70685275764123756</v>
          </cell>
          <cell r="AK465">
            <v>8.2799999999999994</v>
          </cell>
          <cell r="AL465">
            <v>4.5570469798657722</v>
          </cell>
          <cell r="AM465">
            <v>0.67300613496932515</v>
          </cell>
          <cell r="AN465">
            <v>29</v>
          </cell>
          <cell r="AO465">
            <v>196</v>
          </cell>
          <cell r="AP465">
            <v>288</v>
          </cell>
          <cell r="AQ465">
            <v>29</v>
          </cell>
          <cell r="AR465">
            <v>86</v>
          </cell>
          <cell r="AS465">
            <v>486</v>
          </cell>
          <cell r="AT465">
            <v>1293</v>
          </cell>
          <cell r="AU465">
            <v>27</v>
          </cell>
          <cell r="AV465">
            <v>233</v>
          </cell>
          <cell r="AW465">
            <v>14</v>
          </cell>
          <cell r="AY465">
            <v>1163</v>
          </cell>
          <cell r="BQ465">
            <v>40</v>
          </cell>
          <cell r="CD465">
            <v>83.071428571428569</v>
          </cell>
          <cell r="CW465">
            <v>16.642857142857142</v>
          </cell>
          <cell r="DE465">
            <v>12.15</v>
          </cell>
        </row>
        <row r="466">
          <cell r="A466" t="str">
            <v>Roman Comagmatic Province</v>
          </cell>
          <cell r="B466">
            <v>2</v>
          </cell>
          <cell r="C466" t="str">
            <v>B7</v>
          </cell>
          <cell r="D466" t="str">
            <v>Vulsini (Montefiascone)</v>
          </cell>
          <cell r="E466" t="str">
            <v>Tephritic Leucitites</v>
          </cell>
          <cell r="F466">
            <v>49.74</v>
          </cell>
          <cell r="G466">
            <v>0.7</v>
          </cell>
          <cell r="H466">
            <v>16.93</v>
          </cell>
          <cell r="J466">
            <v>7.58</v>
          </cell>
          <cell r="K466">
            <v>0.12</v>
          </cell>
          <cell r="L466">
            <v>6.42</v>
          </cell>
          <cell r="M466">
            <v>10.28</v>
          </cell>
          <cell r="N466">
            <v>1.57</v>
          </cell>
          <cell r="O466">
            <v>6.28</v>
          </cell>
          <cell r="P466">
            <v>0.38</v>
          </cell>
          <cell r="R466">
            <v>0.93</v>
          </cell>
          <cell r="U466">
            <v>100.93</v>
          </cell>
          <cell r="AJ466">
            <v>0.6556690414832882</v>
          </cell>
          <cell r="AK466">
            <v>7.8500000000000005</v>
          </cell>
          <cell r="AL466">
            <v>4</v>
          </cell>
          <cell r="AM466">
            <v>0.60720614294152386</v>
          </cell>
          <cell r="AN466">
            <v>23</v>
          </cell>
          <cell r="AO466">
            <v>211</v>
          </cell>
          <cell r="AP466">
            <v>102</v>
          </cell>
          <cell r="AQ466">
            <v>30</v>
          </cell>
          <cell r="AR466">
            <v>64</v>
          </cell>
          <cell r="AS466">
            <v>500</v>
          </cell>
          <cell r="AT466">
            <v>1253</v>
          </cell>
          <cell r="AU466">
            <v>29</v>
          </cell>
          <cell r="AV466">
            <v>232</v>
          </cell>
          <cell r="AW466">
            <v>15</v>
          </cell>
          <cell r="AY466">
            <v>1082</v>
          </cell>
          <cell r="AZ466">
            <v>83.7</v>
          </cell>
          <cell r="BA466">
            <v>172.8</v>
          </cell>
          <cell r="BC466">
            <v>79.8</v>
          </cell>
          <cell r="BD466">
            <v>15</v>
          </cell>
          <cell r="BE466">
            <v>2.81</v>
          </cell>
          <cell r="BF466">
            <v>9.9600000000000009</v>
          </cell>
          <cell r="BH466">
            <v>6.32</v>
          </cell>
          <cell r="BJ466">
            <v>2.59</v>
          </cell>
          <cell r="BL466">
            <v>2.25</v>
          </cell>
          <cell r="BM466">
            <v>0.32</v>
          </cell>
          <cell r="BQ466">
            <v>40</v>
          </cell>
          <cell r="CD466">
            <v>72.13333333333334</v>
          </cell>
          <cell r="CG466">
            <v>5.58</v>
          </cell>
          <cell r="CP466">
            <v>5.9586206896551728</v>
          </cell>
          <cell r="CV466">
            <v>33.333333333333336</v>
          </cell>
          <cell r="CW466">
            <v>15.466666666666667</v>
          </cell>
          <cell r="DB466">
            <v>17.777777777777779</v>
          </cell>
          <cell r="DE466">
            <v>12.5</v>
          </cell>
          <cell r="DI466">
            <v>261.5625</v>
          </cell>
          <cell r="DJ466">
            <v>15.701754385964913</v>
          </cell>
          <cell r="DN466">
            <v>0.69817852944778636</v>
          </cell>
        </row>
        <row r="467">
          <cell r="A467" t="str">
            <v>Roman Comagmatic Province</v>
          </cell>
          <cell r="B467">
            <v>2</v>
          </cell>
          <cell r="C467" t="str">
            <v>B7</v>
          </cell>
          <cell r="D467" t="str">
            <v>Vulsini (Montefiascone)</v>
          </cell>
          <cell r="E467" t="str">
            <v>Tephritic Leucitites</v>
          </cell>
          <cell r="F467">
            <v>47.99</v>
          </cell>
          <cell r="G467">
            <v>0.72</v>
          </cell>
          <cell r="H467">
            <v>17.2</v>
          </cell>
          <cell r="J467">
            <v>7.54</v>
          </cell>
          <cell r="K467">
            <v>0.13</v>
          </cell>
          <cell r="L467">
            <v>6.25</v>
          </cell>
          <cell r="M467">
            <v>11.83</v>
          </cell>
          <cell r="N467">
            <v>1.76</v>
          </cell>
          <cell r="O467">
            <v>6.15</v>
          </cell>
          <cell r="P467">
            <v>0.42</v>
          </cell>
          <cell r="R467">
            <v>1.63</v>
          </cell>
          <cell r="U467">
            <v>101.62</v>
          </cell>
          <cell r="AJ467">
            <v>0.65078856431983612</v>
          </cell>
          <cell r="AK467">
            <v>7.91</v>
          </cell>
          <cell r="AL467">
            <v>3.4943181818181821</v>
          </cell>
          <cell r="AM467">
            <v>0.68779069767441858</v>
          </cell>
          <cell r="AN467">
            <v>23</v>
          </cell>
          <cell r="AO467">
            <v>233</v>
          </cell>
          <cell r="AP467">
            <v>44</v>
          </cell>
          <cell r="AQ467">
            <v>32</v>
          </cell>
          <cell r="AR467">
            <v>63</v>
          </cell>
          <cell r="AS467">
            <v>390</v>
          </cell>
          <cell r="AT467">
            <v>1290</v>
          </cell>
          <cell r="AU467">
            <v>30</v>
          </cell>
          <cell r="AV467">
            <v>246</v>
          </cell>
          <cell r="AW467">
            <v>18</v>
          </cell>
          <cell r="AY467">
            <v>1270</v>
          </cell>
          <cell r="AZ467">
            <v>106.1</v>
          </cell>
          <cell r="BA467">
            <v>208.9</v>
          </cell>
          <cell r="BC467">
            <v>88</v>
          </cell>
          <cell r="BD467">
            <v>15.96</v>
          </cell>
          <cell r="BE467">
            <v>3.19</v>
          </cell>
          <cell r="BF467">
            <v>11.12</v>
          </cell>
          <cell r="BH467">
            <v>6.67</v>
          </cell>
          <cell r="BJ467">
            <v>2.91</v>
          </cell>
          <cell r="BL467">
            <v>2.38</v>
          </cell>
          <cell r="BM467">
            <v>0.34</v>
          </cell>
          <cell r="BQ467">
            <v>43</v>
          </cell>
          <cell r="CD467">
            <v>70.555555555555557</v>
          </cell>
          <cell r="CG467">
            <v>5.8944444444444439</v>
          </cell>
          <cell r="CP467">
            <v>6.9633333333333338</v>
          </cell>
          <cell r="CV467">
            <v>24.436090225563909</v>
          </cell>
          <cell r="CW467">
            <v>13.666666666666666</v>
          </cell>
          <cell r="DB467">
            <v>18.067226890756302</v>
          </cell>
          <cell r="DE467">
            <v>9.0697674418604652</v>
          </cell>
          <cell r="DI467">
            <v>312.05882352941171</v>
          </cell>
          <cell r="DJ467">
            <v>14.659090909090908</v>
          </cell>
          <cell r="DN467">
            <v>0.72720576629784517</v>
          </cell>
        </row>
        <row r="468">
          <cell r="A468" t="str">
            <v>Roman Comagmatic Province</v>
          </cell>
          <cell r="B468">
            <v>2</v>
          </cell>
          <cell r="C468" t="str">
            <v>B7</v>
          </cell>
          <cell r="D468" t="str">
            <v>Vulsini (Montefiascone)</v>
          </cell>
          <cell r="E468" t="str">
            <v>Tephritic Leucitites</v>
          </cell>
          <cell r="F468">
            <v>46.73</v>
          </cell>
          <cell r="G468">
            <v>0.71</v>
          </cell>
          <cell r="H468">
            <v>17.05</v>
          </cell>
          <cell r="J468">
            <v>7.64</v>
          </cell>
          <cell r="K468">
            <v>0.13</v>
          </cell>
          <cell r="L468">
            <v>7.11</v>
          </cell>
          <cell r="M468">
            <v>12.39</v>
          </cell>
          <cell r="N468">
            <v>2.0099999999999998</v>
          </cell>
          <cell r="O468">
            <v>5.79</v>
          </cell>
          <cell r="P468">
            <v>0.43</v>
          </cell>
          <cell r="R468">
            <v>1.1399999999999999</v>
          </cell>
          <cell r="U468">
            <v>101.13000000000001</v>
          </cell>
          <cell r="AJ468">
            <v>0.67661362782006129</v>
          </cell>
          <cell r="AK468">
            <v>7.8</v>
          </cell>
          <cell r="AL468">
            <v>2.8805970149253737</v>
          </cell>
          <cell r="AM468">
            <v>0.72668621700879765</v>
          </cell>
          <cell r="AN468">
            <v>25</v>
          </cell>
          <cell r="AO468">
            <v>227</v>
          </cell>
          <cell r="AP468">
            <v>109</v>
          </cell>
          <cell r="AQ468">
            <v>37</v>
          </cell>
          <cell r="AR468">
            <v>75</v>
          </cell>
          <cell r="AS468">
            <v>399</v>
          </cell>
          <cell r="AT468">
            <v>1124</v>
          </cell>
          <cell r="AU468">
            <v>29</v>
          </cell>
          <cell r="AV468">
            <v>217</v>
          </cell>
          <cell r="AW468">
            <v>14</v>
          </cell>
          <cell r="AY468">
            <v>1209</v>
          </cell>
          <cell r="AZ468">
            <v>81</v>
          </cell>
          <cell r="BA468">
            <v>162.80000000000001</v>
          </cell>
          <cell r="BC468">
            <v>76</v>
          </cell>
          <cell r="BD468">
            <v>13.47</v>
          </cell>
          <cell r="BE468">
            <v>2.66</v>
          </cell>
          <cell r="BF468">
            <v>9.8000000000000007</v>
          </cell>
          <cell r="BH468">
            <v>5.61</v>
          </cell>
          <cell r="BJ468">
            <v>2.46</v>
          </cell>
          <cell r="BL468">
            <v>2.21</v>
          </cell>
          <cell r="BM468">
            <v>0.31</v>
          </cell>
          <cell r="BQ468">
            <v>45</v>
          </cell>
          <cell r="CD468">
            <v>86.357142857142861</v>
          </cell>
          <cell r="CG468">
            <v>5.7857142857142856</v>
          </cell>
          <cell r="CP468">
            <v>5.613793103448276</v>
          </cell>
          <cell r="CV468">
            <v>29.621380846325167</v>
          </cell>
          <cell r="CW468">
            <v>15.5</v>
          </cell>
          <cell r="DB468">
            <v>20.361990950226243</v>
          </cell>
          <cell r="DE468">
            <v>8.8666666666666671</v>
          </cell>
          <cell r="DI468">
            <v>261.29032258064518</v>
          </cell>
          <cell r="DJ468">
            <v>14.789473684210526</v>
          </cell>
          <cell r="DN468">
            <v>0.70310513366732419</v>
          </cell>
        </row>
        <row r="469">
          <cell r="A469" t="str">
            <v>Roman Comagmatic Province</v>
          </cell>
          <cell r="B469">
            <v>2</v>
          </cell>
          <cell r="C469" t="str">
            <v>B7</v>
          </cell>
          <cell r="D469" t="str">
            <v>Vulsini (Montefiascone)</v>
          </cell>
          <cell r="E469" t="str">
            <v>Tephritic Leucitites</v>
          </cell>
          <cell r="F469">
            <v>48.32</v>
          </cell>
          <cell r="G469">
            <v>0.76</v>
          </cell>
          <cell r="H469">
            <v>16.559999999999999</v>
          </cell>
          <cell r="J469">
            <v>7.99</v>
          </cell>
          <cell r="K469">
            <v>0.12</v>
          </cell>
          <cell r="L469">
            <v>7.1</v>
          </cell>
          <cell r="M469">
            <v>11.01</v>
          </cell>
          <cell r="N469">
            <v>1.76</v>
          </cell>
          <cell r="O469">
            <v>5.96</v>
          </cell>
          <cell r="P469">
            <v>0.41</v>
          </cell>
          <cell r="R469">
            <v>1.91</v>
          </cell>
          <cell r="U469">
            <v>101.89999999999999</v>
          </cell>
          <cell r="AJ469">
            <v>0.66642324309996881</v>
          </cell>
          <cell r="AK469">
            <v>7.72</v>
          </cell>
          <cell r="AL469">
            <v>3.3863636363636362</v>
          </cell>
          <cell r="AM469">
            <v>0.66485507246376818</v>
          </cell>
          <cell r="AN469">
            <v>28</v>
          </cell>
          <cell r="AO469">
            <v>217</v>
          </cell>
          <cell r="AP469">
            <v>73</v>
          </cell>
          <cell r="AQ469">
            <v>31</v>
          </cell>
          <cell r="AR469">
            <v>70</v>
          </cell>
          <cell r="AS469">
            <v>341</v>
          </cell>
          <cell r="AT469">
            <v>1171</v>
          </cell>
          <cell r="AU469">
            <v>29</v>
          </cell>
          <cell r="AV469">
            <v>145</v>
          </cell>
          <cell r="AW469">
            <v>14</v>
          </cell>
          <cell r="AY469">
            <v>1154</v>
          </cell>
          <cell r="AZ469">
            <v>80.7</v>
          </cell>
          <cell r="BA469">
            <v>135</v>
          </cell>
          <cell r="BC469">
            <v>62.6</v>
          </cell>
          <cell r="BD469">
            <v>12.6</v>
          </cell>
          <cell r="BE469">
            <v>2.41</v>
          </cell>
          <cell r="BF469">
            <v>8.52</v>
          </cell>
          <cell r="BH469">
            <v>5.21</v>
          </cell>
          <cell r="BJ469">
            <v>2.61</v>
          </cell>
          <cell r="BL469">
            <v>2.15</v>
          </cell>
          <cell r="BM469">
            <v>0.31</v>
          </cell>
          <cell r="BQ469">
            <v>36</v>
          </cell>
          <cell r="CD469">
            <v>82.428571428571431</v>
          </cell>
          <cell r="CG469">
            <v>5.7642857142857142</v>
          </cell>
          <cell r="CP469">
            <v>4.6551724137931032</v>
          </cell>
          <cell r="CV469">
            <v>27.063492063492063</v>
          </cell>
          <cell r="CW469">
            <v>10.357142857142858</v>
          </cell>
          <cell r="DB469">
            <v>16.744186046511629</v>
          </cell>
          <cell r="DE469">
            <v>9.4722222222222214</v>
          </cell>
          <cell r="DI469">
            <v>260.32258064516128</v>
          </cell>
          <cell r="DJ469">
            <v>18.706070287539937</v>
          </cell>
          <cell r="DN469">
            <v>0.70639471383297314</v>
          </cell>
        </row>
        <row r="470">
          <cell r="A470" t="str">
            <v>Roman Comagmatic Province</v>
          </cell>
          <cell r="B470">
            <v>2</v>
          </cell>
          <cell r="C470" t="str">
            <v>B7</v>
          </cell>
          <cell r="D470" t="str">
            <v>Vulsini (Montefiascone)</v>
          </cell>
          <cell r="E470" t="str">
            <v>Tephritic Leucitites</v>
          </cell>
          <cell r="F470">
            <v>46.61</v>
          </cell>
          <cell r="G470">
            <v>0.77</v>
          </cell>
          <cell r="H470">
            <v>17.64</v>
          </cell>
          <cell r="J470">
            <v>8.39</v>
          </cell>
          <cell r="K470">
            <v>0.14000000000000001</v>
          </cell>
          <cell r="L470">
            <v>5.87</v>
          </cell>
          <cell r="M470">
            <v>11.59</v>
          </cell>
          <cell r="N470">
            <v>2.09</v>
          </cell>
          <cell r="O470">
            <v>6.42</v>
          </cell>
          <cell r="P470">
            <v>0.47</v>
          </cell>
          <cell r="R470">
            <v>0.28999999999999998</v>
          </cell>
          <cell r="U470">
            <v>100.28000000000003</v>
          </cell>
          <cell r="AJ470">
            <v>0.6113432598338171</v>
          </cell>
          <cell r="AK470">
            <v>8.51</v>
          </cell>
          <cell r="AL470">
            <v>3.0717703349282299</v>
          </cell>
          <cell r="AM470">
            <v>0.65702947845804982</v>
          </cell>
          <cell r="AN470">
            <v>14</v>
          </cell>
          <cell r="AO470">
            <v>255</v>
          </cell>
          <cell r="AP470">
            <v>15</v>
          </cell>
          <cell r="AQ470">
            <v>31</v>
          </cell>
          <cell r="AR470">
            <v>45</v>
          </cell>
          <cell r="AS470">
            <v>407</v>
          </cell>
          <cell r="AT470">
            <v>1461</v>
          </cell>
          <cell r="AU470">
            <v>33</v>
          </cell>
          <cell r="AV470">
            <v>242</v>
          </cell>
          <cell r="AW470">
            <v>13</v>
          </cell>
          <cell r="AY470">
            <v>1016</v>
          </cell>
          <cell r="AZ470">
            <v>80.8</v>
          </cell>
          <cell r="BA470">
            <v>164.5</v>
          </cell>
          <cell r="BC470">
            <v>74.400000000000006</v>
          </cell>
          <cell r="BD470">
            <v>13.2</v>
          </cell>
          <cell r="BE470">
            <v>2.84</v>
          </cell>
          <cell r="BF470">
            <v>4.62</v>
          </cell>
          <cell r="BH470">
            <v>6.22</v>
          </cell>
          <cell r="BJ470">
            <v>2.61</v>
          </cell>
          <cell r="BL470">
            <v>2.29</v>
          </cell>
          <cell r="BM470">
            <v>0.33</v>
          </cell>
          <cell r="BQ470">
            <v>33</v>
          </cell>
          <cell r="CD470">
            <v>78.15384615384616</v>
          </cell>
          <cell r="CG470">
            <v>6.2153846153846155</v>
          </cell>
          <cell r="CP470">
            <v>4.9848484848484844</v>
          </cell>
          <cell r="CV470">
            <v>30.833333333333336</v>
          </cell>
          <cell r="CW470">
            <v>18.615384615384617</v>
          </cell>
          <cell r="DB470">
            <v>14.410480349344978</v>
          </cell>
          <cell r="DE470">
            <v>12.333333333333334</v>
          </cell>
          <cell r="DI470">
            <v>244.84848484848482</v>
          </cell>
          <cell r="DJ470">
            <v>19.637096774193548</v>
          </cell>
          <cell r="DN470">
            <v>1.1044494789834587</v>
          </cell>
        </row>
        <row r="471">
          <cell r="A471" t="str">
            <v>Roman Comagmatic Province</v>
          </cell>
          <cell r="B471">
            <v>2</v>
          </cell>
          <cell r="C471" t="str">
            <v>B7</v>
          </cell>
          <cell r="D471" t="str">
            <v>Vulsini (Montefiascone)</v>
          </cell>
          <cell r="E471" t="str">
            <v>Evolved Tephritic Leucitites</v>
          </cell>
          <cell r="F471">
            <v>50.68</v>
          </cell>
          <cell r="G471">
            <v>0.6</v>
          </cell>
          <cell r="H471">
            <v>18.39</v>
          </cell>
          <cell r="J471">
            <v>6.56</v>
          </cell>
          <cell r="K471">
            <v>0.13</v>
          </cell>
          <cell r="L471">
            <v>4.8600000000000003</v>
          </cell>
          <cell r="M471">
            <v>8.9499999999999993</v>
          </cell>
          <cell r="N471">
            <v>1.88</v>
          </cell>
          <cell r="O471">
            <v>7.61</v>
          </cell>
          <cell r="P471">
            <v>0.34</v>
          </cell>
          <cell r="R471">
            <v>1.28</v>
          </cell>
          <cell r="U471">
            <v>101.28</v>
          </cell>
          <cell r="AJ471">
            <v>0.6248523699298536</v>
          </cell>
          <cell r="AK471">
            <v>9.49</v>
          </cell>
          <cell r="AL471">
            <v>4.0478723404255321</v>
          </cell>
          <cell r="AM471">
            <v>0.48667754214246867</v>
          </cell>
          <cell r="AN471">
            <v>20</v>
          </cell>
          <cell r="AO471">
            <v>203</v>
          </cell>
          <cell r="AP471">
            <v>138</v>
          </cell>
          <cell r="AQ471">
            <v>22</v>
          </cell>
          <cell r="AR471">
            <v>47</v>
          </cell>
          <cell r="AS471">
            <v>445</v>
          </cell>
          <cell r="AT471">
            <v>1740</v>
          </cell>
          <cell r="AU471">
            <v>29</v>
          </cell>
          <cell r="AV471">
            <v>308</v>
          </cell>
          <cell r="AW471">
            <v>21</v>
          </cell>
          <cell r="AY471">
            <v>1667</v>
          </cell>
          <cell r="AZ471">
            <v>120</v>
          </cell>
          <cell r="BA471">
            <v>230.8</v>
          </cell>
          <cell r="BC471">
            <v>94.8</v>
          </cell>
          <cell r="BD471">
            <v>16.399999999999999</v>
          </cell>
          <cell r="BE471">
            <v>3.24</v>
          </cell>
          <cell r="BF471">
            <v>11.8</v>
          </cell>
          <cell r="BH471">
            <v>6.96</v>
          </cell>
          <cell r="BJ471">
            <v>2.99</v>
          </cell>
          <cell r="BL471">
            <v>2.76</v>
          </cell>
          <cell r="BM471">
            <v>0.41</v>
          </cell>
          <cell r="BQ471">
            <v>66</v>
          </cell>
          <cell r="CD471">
            <v>79.38095238095238</v>
          </cell>
          <cell r="CG471">
            <v>5.7142857142857144</v>
          </cell>
          <cell r="CP471">
            <v>7.9586206896551728</v>
          </cell>
          <cell r="CV471">
            <v>27.134146341463417</v>
          </cell>
          <cell r="CW471">
            <v>14.666666666666666</v>
          </cell>
          <cell r="DB471">
            <v>23.913043478260871</v>
          </cell>
          <cell r="DE471">
            <v>6.7424242424242422</v>
          </cell>
          <cell r="DI471">
            <v>292.6829268292683</v>
          </cell>
          <cell r="DJ471">
            <v>18.354430379746837</v>
          </cell>
          <cell r="DN471">
            <v>0.70732262584279748</v>
          </cell>
        </row>
        <row r="472">
          <cell r="A472" t="str">
            <v>Roman Comagmatic Province</v>
          </cell>
          <cell r="B472">
            <v>2</v>
          </cell>
          <cell r="C472" t="str">
            <v>B7</v>
          </cell>
          <cell r="D472" t="str">
            <v>Vulsini (Montefiascone)</v>
          </cell>
          <cell r="E472" t="str">
            <v>Evolved Tephritic Leucitites</v>
          </cell>
          <cell r="F472">
            <v>49.52</v>
          </cell>
          <cell r="G472">
            <v>0.69</v>
          </cell>
          <cell r="H472">
            <v>18.899999999999999</v>
          </cell>
          <cell r="J472">
            <v>7.47</v>
          </cell>
          <cell r="K472">
            <v>0.13</v>
          </cell>
          <cell r="L472">
            <v>4.17</v>
          </cell>
          <cell r="M472">
            <v>9.0500000000000007</v>
          </cell>
          <cell r="N472">
            <v>2.59</v>
          </cell>
          <cell r="O472">
            <v>7.05</v>
          </cell>
          <cell r="P472">
            <v>0.43</v>
          </cell>
          <cell r="R472">
            <v>1.95</v>
          </cell>
          <cell r="U472">
            <v>101.95</v>
          </cell>
          <cell r="AJ472">
            <v>0.55654926665945137</v>
          </cell>
          <cell r="AK472">
            <v>9.64</v>
          </cell>
          <cell r="AL472">
            <v>2.7220077220077221</v>
          </cell>
          <cell r="AM472">
            <v>0.47883597883597889</v>
          </cell>
          <cell r="AN472">
            <v>15</v>
          </cell>
          <cell r="AO472">
            <v>204</v>
          </cell>
          <cell r="AP472">
            <v>35</v>
          </cell>
          <cell r="AQ472">
            <v>20</v>
          </cell>
          <cell r="AR472">
            <v>30</v>
          </cell>
          <cell r="AS472">
            <v>426</v>
          </cell>
          <cell r="AT472">
            <v>1671</v>
          </cell>
          <cell r="AU472">
            <v>34</v>
          </cell>
          <cell r="AV472">
            <v>325</v>
          </cell>
          <cell r="AW472">
            <v>23</v>
          </cell>
          <cell r="AY472">
            <v>1478</v>
          </cell>
          <cell r="AZ472">
            <v>117.1</v>
          </cell>
          <cell r="BA472">
            <v>221.1</v>
          </cell>
          <cell r="BC472">
            <v>91</v>
          </cell>
          <cell r="BD472">
            <v>15.5</v>
          </cell>
          <cell r="BE472">
            <v>3.13</v>
          </cell>
          <cell r="BF472">
            <v>11.2</v>
          </cell>
          <cell r="BH472">
            <v>6.41</v>
          </cell>
          <cell r="BJ472">
            <v>2.72</v>
          </cell>
          <cell r="BL472">
            <v>2.4700000000000002</v>
          </cell>
          <cell r="BM472">
            <v>0.35</v>
          </cell>
          <cell r="BQ472">
            <v>77</v>
          </cell>
          <cell r="CD472">
            <v>64.260869565217391</v>
          </cell>
          <cell r="CG472">
            <v>5.0913043478260871</v>
          </cell>
          <cell r="CP472">
            <v>6.5029411764705882</v>
          </cell>
          <cell r="CV472">
            <v>27.483870967741936</v>
          </cell>
          <cell r="CW472">
            <v>14.130434782608695</v>
          </cell>
          <cell r="DB472">
            <v>31.174089068825907</v>
          </cell>
          <cell r="DE472">
            <v>5.5324675324675328</v>
          </cell>
          <cell r="DI472">
            <v>334.57142857142856</v>
          </cell>
          <cell r="DJ472">
            <v>18.362637362637361</v>
          </cell>
          <cell r="DN472">
            <v>0.7214478526832262</v>
          </cell>
        </row>
        <row r="473">
          <cell r="A473" t="str">
            <v>Roman Comagmatic Province</v>
          </cell>
          <cell r="B473">
            <v>2</v>
          </cell>
          <cell r="C473" t="str">
            <v>B7</v>
          </cell>
          <cell r="D473" t="str">
            <v>Vulsini (Montefiascone)</v>
          </cell>
          <cell r="E473" t="str">
            <v>Trachybasalt</v>
          </cell>
          <cell r="F473">
            <v>51.82</v>
          </cell>
          <cell r="G473">
            <v>0.74</v>
          </cell>
          <cell r="H473">
            <v>17.059999999999999</v>
          </cell>
          <cell r="J473">
            <v>7.58</v>
          </cell>
          <cell r="K473">
            <v>0.11</v>
          </cell>
          <cell r="L473">
            <v>6.82</v>
          </cell>
          <cell r="M473">
            <v>9.69</v>
          </cell>
          <cell r="N473">
            <v>2.84</v>
          </cell>
          <cell r="O473">
            <v>3.01</v>
          </cell>
          <cell r="P473">
            <v>0.33</v>
          </cell>
          <cell r="R473">
            <v>0.93</v>
          </cell>
          <cell r="U473">
            <v>100.93</v>
          </cell>
          <cell r="AJ473">
            <v>0.66918344482523473</v>
          </cell>
          <cell r="AK473">
            <v>5.85</v>
          </cell>
          <cell r="AL473">
            <v>1.0598591549295775</v>
          </cell>
          <cell r="AM473">
            <v>0.56799531066822984</v>
          </cell>
          <cell r="AN473">
            <v>29</v>
          </cell>
          <cell r="AO473">
            <v>229</v>
          </cell>
          <cell r="AP473">
            <v>95</v>
          </cell>
          <cell r="AQ473">
            <v>32</v>
          </cell>
          <cell r="AR473">
            <v>23</v>
          </cell>
          <cell r="AS473">
            <v>116</v>
          </cell>
          <cell r="AT473">
            <v>965</v>
          </cell>
          <cell r="AU473">
            <v>29</v>
          </cell>
          <cell r="AV473">
            <v>205</v>
          </cell>
          <cell r="AW473">
            <v>13</v>
          </cell>
          <cell r="AY473">
            <v>868</v>
          </cell>
          <cell r="AZ473">
            <v>62.8</v>
          </cell>
          <cell r="BA473">
            <v>135</v>
          </cell>
          <cell r="BC473">
            <v>62.6</v>
          </cell>
          <cell r="BD473">
            <v>12.6</v>
          </cell>
          <cell r="BE473">
            <v>2.41</v>
          </cell>
          <cell r="BF473">
            <v>8.52</v>
          </cell>
          <cell r="BH473">
            <v>5.21</v>
          </cell>
          <cell r="BJ473">
            <v>2.61</v>
          </cell>
          <cell r="BL473">
            <v>2.15</v>
          </cell>
          <cell r="BM473">
            <v>0.31</v>
          </cell>
          <cell r="BQ473">
            <v>28</v>
          </cell>
          <cell r="CD473">
            <v>66.769230769230774</v>
          </cell>
          <cell r="CG473">
            <v>4.8307692307692305</v>
          </cell>
          <cell r="CP473">
            <v>4.6551724137931032</v>
          </cell>
          <cell r="CV473">
            <v>9.2063492063492074</v>
          </cell>
          <cell r="CW473">
            <v>15.76923076923077</v>
          </cell>
          <cell r="DB473">
            <v>13.023255813953488</v>
          </cell>
          <cell r="DE473">
            <v>4.1428571428571432</v>
          </cell>
          <cell r="DI473">
            <v>202.58064516129031</v>
          </cell>
          <cell r="DJ473">
            <v>15.415335463258785</v>
          </cell>
          <cell r="DN473">
            <v>0.70639471383297314</v>
          </cell>
        </row>
        <row r="474">
          <cell r="A474" t="str">
            <v>Roman Comagmatic Province</v>
          </cell>
          <cell r="B474">
            <v>2</v>
          </cell>
          <cell r="C474" t="str">
            <v>B7</v>
          </cell>
          <cell r="D474" t="str">
            <v>Vulsini (Montefiascone)</v>
          </cell>
          <cell r="E474" t="str">
            <v>Evolved Trachybasalt</v>
          </cell>
          <cell r="F474">
            <v>53.61</v>
          </cell>
          <cell r="G474">
            <v>0.78</v>
          </cell>
          <cell r="H474">
            <v>19.7</v>
          </cell>
          <cell r="J474">
            <v>7.02</v>
          </cell>
          <cell r="K474">
            <v>0.11</v>
          </cell>
          <cell r="L474">
            <v>3.21</v>
          </cell>
          <cell r="M474">
            <v>6.12</v>
          </cell>
          <cell r="N474">
            <v>3.69</v>
          </cell>
          <cell r="O474">
            <v>5.22</v>
          </cell>
          <cell r="P474">
            <v>0.54</v>
          </cell>
          <cell r="R474">
            <v>2.2400000000000002</v>
          </cell>
          <cell r="U474">
            <v>102.24</v>
          </cell>
          <cell r="AJ474">
            <v>0.50691347666211239</v>
          </cell>
          <cell r="AK474">
            <v>8.91</v>
          </cell>
          <cell r="AL474">
            <v>1.4146341463414633</v>
          </cell>
          <cell r="AM474">
            <v>0.31065989847715736</v>
          </cell>
          <cell r="AN474">
            <v>12</v>
          </cell>
          <cell r="AO474">
            <v>178</v>
          </cell>
          <cell r="AQ474">
            <v>17</v>
          </cell>
          <cell r="AS474">
            <v>248</v>
          </cell>
          <cell r="AT474">
            <v>1269</v>
          </cell>
          <cell r="AU474">
            <v>33</v>
          </cell>
          <cell r="AV474">
            <v>313</v>
          </cell>
          <cell r="AW474">
            <v>19</v>
          </cell>
          <cell r="AY474">
            <v>1550</v>
          </cell>
          <cell r="AZ474">
            <v>97.8</v>
          </cell>
          <cell r="BA474">
            <v>202</v>
          </cell>
          <cell r="BC474">
            <v>93.7</v>
          </cell>
          <cell r="BD474">
            <v>17.28</v>
          </cell>
          <cell r="BE474">
            <v>3.4</v>
          </cell>
          <cell r="BF474">
            <v>11.3</v>
          </cell>
          <cell r="BH474">
            <v>6.93</v>
          </cell>
          <cell r="BJ474">
            <v>2.95</v>
          </cell>
          <cell r="BL474">
            <v>2.6</v>
          </cell>
          <cell r="BM474">
            <v>0.4</v>
          </cell>
          <cell r="BQ474">
            <v>50</v>
          </cell>
          <cell r="CD474">
            <v>81.578947368421055</v>
          </cell>
          <cell r="CG474">
            <v>5.1473684210526311</v>
          </cell>
          <cell r="CP474">
            <v>6.1212121212121211</v>
          </cell>
          <cell r="CV474">
            <v>14.351851851851851</v>
          </cell>
          <cell r="CW474">
            <v>16.473684210526315</v>
          </cell>
          <cell r="DB474">
            <v>19.23076923076923</v>
          </cell>
          <cell r="DE474">
            <v>4.96</v>
          </cell>
          <cell r="DI474">
            <v>244.49999999999997</v>
          </cell>
          <cell r="DJ474">
            <v>13.543223052294557</v>
          </cell>
          <cell r="DN474">
            <v>0.73892999196117715</v>
          </cell>
        </row>
        <row r="475">
          <cell r="A475" t="str">
            <v>Roman Comagmatic Province</v>
          </cell>
          <cell r="B475">
            <v>2</v>
          </cell>
          <cell r="C475" t="str">
            <v>B8</v>
          </cell>
          <cell r="D475" t="str">
            <v>Vulsini</v>
          </cell>
          <cell r="E475" t="str">
            <v>Lc-Basanite</v>
          </cell>
          <cell r="F475">
            <v>47.12</v>
          </cell>
          <cell r="G475">
            <v>0.64</v>
          </cell>
          <cell r="H475">
            <v>11.84</v>
          </cell>
          <cell r="J475">
            <v>7.8776000000000002</v>
          </cell>
          <cell r="K475">
            <v>0.15</v>
          </cell>
          <cell r="L475">
            <v>12.84</v>
          </cell>
          <cell r="M475">
            <v>13.88</v>
          </cell>
          <cell r="N475">
            <v>1.42</v>
          </cell>
          <cell r="O475">
            <v>3.29</v>
          </cell>
          <cell r="P475">
            <v>0.3</v>
          </cell>
          <cell r="R475">
            <v>0.65</v>
          </cell>
          <cell r="U475">
            <v>100.00760000000001</v>
          </cell>
          <cell r="AJ475">
            <v>0.78561442279482896</v>
          </cell>
          <cell r="AK475">
            <v>4.71</v>
          </cell>
          <cell r="AL475">
            <v>2.3169014084507045</v>
          </cell>
          <cell r="AM475">
            <v>1.1722972972972974</v>
          </cell>
          <cell r="AO475">
            <v>186</v>
          </cell>
          <cell r="AP475">
            <v>911</v>
          </cell>
          <cell r="AR475">
            <v>261</v>
          </cell>
          <cell r="AS475">
            <v>253</v>
          </cell>
          <cell r="AT475">
            <v>769</v>
          </cell>
          <cell r="AU475">
            <v>24</v>
          </cell>
          <cell r="AV475">
            <v>128</v>
          </cell>
          <cell r="AW475">
            <v>8</v>
          </cell>
          <cell r="AY475">
            <v>620</v>
          </cell>
          <cell r="AZ475">
            <v>40.4</v>
          </cell>
          <cell r="BA475">
            <v>92</v>
          </cell>
          <cell r="BC475">
            <v>41.7</v>
          </cell>
          <cell r="BD475">
            <v>8.27</v>
          </cell>
          <cell r="BE475">
            <v>1.79</v>
          </cell>
          <cell r="BF475">
            <v>6.4</v>
          </cell>
          <cell r="BG475">
            <v>1.01</v>
          </cell>
          <cell r="BL475">
            <v>1.63</v>
          </cell>
          <cell r="BM475">
            <v>0.2</v>
          </cell>
          <cell r="BN475">
            <v>3.59</v>
          </cell>
          <cell r="BO475">
            <v>0.45</v>
          </cell>
          <cell r="BQ475">
            <v>20.5</v>
          </cell>
          <cell r="BR475">
            <v>4.5</v>
          </cell>
          <cell r="BS475">
            <v>47</v>
          </cell>
          <cell r="BT475">
            <v>54</v>
          </cell>
          <cell r="CD475">
            <v>77.5</v>
          </cell>
          <cell r="CG475">
            <v>5.05</v>
          </cell>
          <cell r="CP475">
            <v>3.8333333333333335</v>
          </cell>
          <cell r="CQ475">
            <v>1.7777777777777777</v>
          </cell>
          <cell r="CV475">
            <v>30.592503022974608</v>
          </cell>
          <cell r="CW475">
            <v>16</v>
          </cell>
          <cell r="CZ475">
            <v>45.555555555555557</v>
          </cell>
          <cell r="DA475">
            <v>0.27607361963190186</v>
          </cell>
          <cell r="DB475">
            <v>12.576687116564418</v>
          </cell>
          <cell r="DD475">
            <v>0.21951219512195122</v>
          </cell>
          <cell r="DE475">
            <v>12.341463414634147</v>
          </cell>
          <cell r="DI475">
            <v>201.99999999999997</v>
          </cell>
          <cell r="DJ475">
            <v>18.441247002398079</v>
          </cell>
          <cell r="DN475">
            <v>0.74721530217534615</v>
          </cell>
        </row>
        <row r="476">
          <cell r="A476" t="str">
            <v>Roman Comagmatic Province</v>
          </cell>
          <cell r="B476">
            <v>2</v>
          </cell>
          <cell r="C476" t="str">
            <v>B8</v>
          </cell>
          <cell r="D476" t="str">
            <v>Vulsini</v>
          </cell>
          <cell r="E476" t="str">
            <v>Lc-Basanite</v>
          </cell>
          <cell r="F476">
            <v>47.88</v>
          </cell>
          <cell r="G476">
            <v>0.66</v>
          </cell>
          <cell r="H476">
            <v>12.13</v>
          </cell>
          <cell r="J476">
            <v>7.7860999999999994</v>
          </cell>
          <cell r="K476">
            <v>0.14000000000000001</v>
          </cell>
          <cell r="L476">
            <v>12.2</v>
          </cell>
          <cell r="M476">
            <v>14.05</v>
          </cell>
          <cell r="N476">
            <v>1.24</v>
          </cell>
          <cell r="O476">
            <v>3.18</v>
          </cell>
          <cell r="P476">
            <v>0.28999999999999998</v>
          </cell>
          <cell r="R476">
            <v>0.51</v>
          </cell>
          <cell r="U476">
            <v>100.06610000000002</v>
          </cell>
          <cell r="AJ476">
            <v>0.77889590626990179</v>
          </cell>
          <cell r="AK476">
            <v>4.42</v>
          </cell>
          <cell r="AL476">
            <v>2.564516129032258</v>
          </cell>
          <cell r="AM476">
            <v>1.158285243198681</v>
          </cell>
          <cell r="AO476">
            <v>177</v>
          </cell>
          <cell r="AP476">
            <v>782</v>
          </cell>
          <cell r="AR476">
            <v>224</v>
          </cell>
          <cell r="AS476">
            <v>242</v>
          </cell>
          <cell r="AT476">
            <v>724</v>
          </cell>
          <cell r="AU476">
            <v>24</v>
          </cell>
          <cell r="AV476">
            <v>122</v>
          </cell>
          <cell r="AW476">
            <v>5</v>
          </cell>
          <cell r="AY476">
            <v>561</v>
          </cell>
          <cell r="AZ476">
            <v>42</v>
          </cell>
          <cell r="BA476">
            <v>87</v>
          </cell>
          <cell r="BC476">
            <v>42.6</v>
          </cell>
          <cell r="BD476">
            <v>7.31</v>
          </cell>
          <cell r="BE476">
            <v>1.76</v>
          </cell>
          <cell r="BG476">
            <v>0.89</v>
          </cell>
          <cell r="BL476">
            <v>1.72</v>
          </cell>
          <cell r="BM476">
            <v>0.24</v>
          </cell>
          <cell r="BN476">
            <v>3.39</v>
          </cell>
          <cell r="BO476">
            <v>0.41</v>
          </cell>
          <cell r="BQ476">
            <v>20.3</v>
          </cell>
          <cell r="BR476">
            <v>4.5</v>
          </cell>
          <cell r="BS476">
            <v>65</v>
          </cell>
          <cell r="BT476">
            <v>53</v>
          </cell>
          <cell r="CD476">
            <v>112.2</v>
          </cell>
          <cell r="CG476">
            <v>8.4</v>
          </cell>
          <cell r="CP476">
            <v>3.625</v>
          </cell>
          <cell r="CQ476">
            <v>1.1111111111111112</v>
          </cell>
          <cell r="CV476">
            <v>33.105335157318741</v>
          </cell>
          <cell r="CW476">
            <v>24.4</v>
          </cell>
          <cell r="CZ476">
            <v>49.512195121951223</v>
          </cell>
          <cell r="DA476">
            <v>0.23837209302325579</v>
          </cell>
          <cell r="DB476">
            <v>11.802325581395349</v>
          </cell>
          <cell r="DD476">
            <v>0.22167487684729062</v>
          </cell>
          <cell r="DE476">
            <v>11.921182266009852</v>
          </cell>
          <cell r="DI476">
            <v>175</v>
          </cell>
          <cell r="DJ476">
            <v>16.995305164319248</v>
          </cell>
        </row>
        <row r="477">
          <cell r="A477" t="str">
            <v>Roman Comagmatic Province</v>
          </cell>
          <cell r="B477">
            <v>2</v>
          </cell>
          <cell r="C477" t="str">
            <v>B8</v>
          </cell>
          <cell r="D477" t="str">
            <v>Vulsini</v>
          </cell>
          <cell r="E477" t="str">
            <v>Lc-Basanite</v>
          </cell>
          <cell r="F477">
            <v>47.9</v>
          </cell>
          <cell r="G477">
            <v>0.68</v>
          </cell>
          <cell r="H477">
            <v>12.55</v>
          </cell>
          <cell r="J477">
            <v>7.5795000000000012</v>
          </cell>
          <cell r="K477">
            <v>0.14000000000000001</v>
          </cell>
          <cell r="L477">
            <v>11.17</v>
          </cell>
          <cell r="M477">
            <v>14.37</v>
          </cell>
          <cell r="N477">
            <v>1.42</v>
          </cell>
          <cell r="O477">
            <v>3.35</v>
          </cell>
          <cell r="P477">
            <v>0.28999999999999998</v>
          </cell>
          <cell r="R477">
            <v>0.5</v>
          </cell>
          <cell r="U477">
            <v>99.9495</v>
          </cell>
          <cell r="AJ477">
            <v>0.76815675206977774</v>
          </cell>
          <cell r="AK477">
            <v>4.7699999999999996</v>
          </cell>
          <cell r="AL477">
            <v>2.359154929577465</v>
          </cell>
          <cell r="AM477">
            <v>1.145019920318725</v>
          </cell>
          <cell r="AO477">
            <v>203</v>
          </cell>
          <cell r="AP477">
            <v>750</v>
          </cell>
          <cell r="AR477">
            <v>189</v>
          </cell>
          <cell r="AS477">
            <v>228</v>
          </cell>
          <cell r="AT477">
            <v>714</v>
          </cell>
          <cell r="AU477">
            <v>24</v>
          </cell>
          <cell r="AV477">
            <v>122</v>
          </cell>
          <cell r="AW477">
            <v>6</v>
          </cell>
          <cell r="AY477">
            <v>530</v>
          </cell>
          <cell r="AZ477">
            <v>38.9</v>
          </cell>
          <cell r="BA477">
            <v>87</v>
          </cell>
          <cell r="BC477">
            <v>42.2</v>
          </cell>
          <cell r="BD477">
            <v>7.5</v>
          </cell>
          <cell r="BE477">
            <v>1.76</v>
          </cell>
          <cell r="BF477">
            <v>6.2</v>
          </cell>
          <cell r="BG477">
            <v>0.91</v>
          </cell>
          <cell r="BL477">
            <v>1.77</v>
          </cell>
          <cell r="BM477">
            <v>0.24</v>
          </cell>
          <cell r="BN477">
            <v>3.44</v>
          </cell>
          <cell r="BO477">
            <v>0.84</v>
          </cell>
          <cell r="BQ477">
            <v>19.2</v>
          </cell>
          <cell r="BR477">
            <v>4.7</v>
          </cell>
          <cell r="BS477">
            <v>66</v>
          </cell>
          <cell r="BT477">
            <v>59</v>
          </cell>
          <cell r="CD477">
            <v>88.333333333333329</v>
          </cell>
          <cell r="CG477">
            <v>6.4833333333333334</v>
          </cell>
          <cell r="CP477">
            <v>3.625</v>
          </cell>
          <cell r="CQ477">
            <v>1.2765957446808509</v>
          </cell>
          <cell r="CV477">
            <v>30.4</v>
          </cell>
          <cell r="CW477">
            <v>20.333333333333332</v>
          </cell>
          <cell r="CZ477">
            <v>22.857142857142858</v>
          </cell>
          <cell r="DA477">
            <v>0.47457627118644063</v>
          </cell>
          <cell r="DB477">
            <v>10.847457627118644</v>
          </cell>
          <cell r="DD477">
            <v>0.24479166666666669</v>
          </cell>
          <cell r="DE477">
            <v>11.875</v>
          </cell>
          <cell r="DI477">
            <v>162.08333333333334</v>
          </cell>
          <cell r="DJ477">
            <v>16.919431279620852</v>
          </cell>
          <cell r="DN477">
            <v>0.7838295991179185</v>
          </cell>
        </row>
        <row r="478">
          <cell r="A478" t="str">
            <v>Roman Comagmatic Province</v>
          </cell>
          <cell r="B478">
            <v>2</v>
          </cell>
          <cell r="C478" t="str">
            <v>B8</v>
          </cell>
          <cell r="D478" t="str">
            <v>Vulsini</v>
          </cell>
          <cell r="E478" t="str">
            <v>Mg-Leucitite</v>
          </cell>
          <cell r="F478">
            <v>47.25</v>
          </cell>
          <cell r="G478">
            <v>0.74</v>
          </cell>
          <cell r="H478">
            <v>12.15</v>
          </cell>
          <cell r="J478">
            <v>8.1194000000000006</v>
          </cell>
          <cell r="K478">
            <v>0.17</v>
          </cell>
          <cell r="L478">
            <v>9.26</v>
          </cell>
          <cell r="M478">
            <v>15.61</v>
          </cell>
          <cell r="N478">
            <v>1.1000000000000001</v>
          </cell>
          <cell r="O478">
            <v>4.49</v>
          </cell>
          <cell r="P478">
            <v>0.35</v>
          </cell>
          <cell r="R478">
            <v>0.93</v>
          </cell>
          <cell r="U478">
            <v>100.1694</v>
          </cell>
          <cell r="AJ478">
            <v>0.71942187651791456</v>
          </cell>
          <cell r="AK478">
            <v>5.59</v>
          </cell>
          <cell r="AL478">
            <v>4.081818181818182</v>
          </cell>
          <cell r="AM478">
            <v>1.2847736625514403</v>
          </cell>
          <cell r="AO478">
            <v>218</v>
          </cell>
          <cell r="AP478">
            <v>223</v>
          </cell>
          <cell r="AR478">
            <v>114</v>
          </cell>
          <cell r="AS478">
            <v>368</v>
          </cell>
          <cell r="AT478">
            <v>799</v>
          </cell>
          <cell r="AU478">
            <v>28</v>
          </cell>
          <cell r="AV478">
            <v>179</v>
          </cell>
          <cell r="AW478">
            <v>6</v>
          </cell>
          <cell r="AY478">
            <v>754</v>
          </cell>
          <cell r="BS478">
            <v>130</v>
          </cell>
          <cell r="BT478">
            <v>81</v>
          </cell>
          <cell r="CD478">
            <v>125.66666666666667</v>
          </cell>
          <cell r="CP478">
            <v>0</v>
          </cell>
          <cell r="CW478">
            <v>29.833333333333332</v>
          </cell>
        </row>
        <row r="479">
          <cell r="A479" t="str">
            <v>Roman Comagmatic Province</v>
          </cell>
          <cell r="B479">
            <v>2</v>
          </cell>
          <cell r="C479" t="str">
            <v>B8</v>
          </cell>
          <cell r="D479" t="str">
            <v>Vulsini</v>
          </cell>
          <cell r="E479" t="str">
            <v>Mg-Leucitite</v>
          </cell>
          <cell r="F479">
            <v>46.74</v>
          </cell>
          <cell r="G479">
            <v>0.75</v>
          </cell>
          <cell r="H479">
            <v>12.3</v>
          </cell>
          <cell r="J479">
            <v>8.3948999999999998</v>
          </cell>
          <cell r="K479">
            <v>0.19</v>
          </cell>
          <cell r="L479">
            <v>8.9600000000000009</v>
          </cell>
          <cell r="M479">
            <v>15.35</v>
          </cell>
          <cell r="N479">
            <v>0.81</v>
          </cell>
          <cell r="O479">
            <v>4.59</v>
          </cell>
          <cell r="P479">
            <v>0.34</v>
          </cell>
          <cell r="R479">
            <v>1.08</v>
          </cell>
          <cell r="U479">
            <v>99.504900000000006</v>
          </cell>
          <cell r="AJ479">
            <v>0.70584603213978414</v>
          </cell>
          <cell r="AK479">
            <v>5.4</v>
          </cell>
          <cell r="AL479">
            <v>5.6666666666666661</v>
          </cell>
          <cell r="AM479">
            <v>1.2479674796747966</v>
          </cell>
          <cell r="AO479">
            <v>212</v>
          </cell>
          <cell r="AP479">
            <v>230</v>
          </cell>
          <cell r="AR479">
            <v>109</v>
          </cell>
          <cell r="AS479">
            <v>396</v>
          </cell>
          <cell r="AT479">
            <v>791</v>
          </cell>
          <cell r="AU479">
            <v>28</v>
          </cell>
          <cell r="AV479">
            <v>182</v>
          </cell>
          <cell r="AW479">
            <v>7</v>
          </cell>
          <cell r="AY479">
            <v>738</v>
          </cell>
          <cell r="AZ479">
            <v>51.8</v>
          </cell>
          <cell r="BA479">
            <v>124</v>
          </cell>
          <cell r="BC479">
            <v>55.5</v>
          </cell>
          <cell r="BD479">
            <v>11</v>
          </cell>
          <cell r="BE479">
            <v>2.33</v>
          </cell>
          <cell r="BF479">
            <v>8.8000000000000007</v>
          </cell>
          <cell r="BG479">
            <v>1.27</v>
          </cell>
          <cell r="BL479">
            <v>1.81</v>
          </cell>
          <cell r="BM479">
            <v>0.22</v>
          </cell>
          <cell r="BN479">
            <v>4.9800000000000004</v>
          </cell>
          <cell r="BO479">
            <v>0.6</v>
          </cell>
          <cell r="BQ479">
            <v>30.3</v>
          </cell>
          <cell r="BR479">
            <v>4.5999999999999996</v>
          </cell>
          <cell r="BS479">
            <v>115</v>
          </cell>
          <cell r="BT479">
            <v>61</v>
          </cell>
          <cell r="CD479">
            <v>105.42857142857143</v>
          </cell>
          <cell r="CG479">
            <v>7.3999999999999995</v>
          </cell>
          <cell r="CP479">
            <v>4.4285714285714288</v>
          </cell>
          <cell r="CQ479">
            <v>1.5217391304347827</v>
          </cell>
          <cell r="CV479">
            <v>36</v>
          </cell>
          <cell r="CW479">
            <v>26</v>
          </cell>
          <cell r="CZ479">
            <v>50.5</v>
          </cell>
          <cell r="DA479">
            <v>0.33149171270718231</v>
          </cell>
          <cell r="DB479">
            <v>16.740331491712706</v>
          </cell>
          <cell r="DD479">
            <v>0.15181518151815179</v>
          </cell>
          <cell r="DE479">
            <v>13.069306930693068</v>
          </cell>
          <cell r="DI479">
            <v>235.45454545454544</v>
          </cell>
          <cell r="DJ479">
            <v>14.252252252252251</v>
          </cell>
          <cell r="DN479">
            <v>0.71920667650018932</v>
          </cell>
        </row>
        <row r="480">
          <cell r="A480" t="str">
            <v>Roman Comagmatic Province</v>
          </cell>
          <cell r="B480">
            <v>2</v>
          </cell>
          <cell r="C480" t="str">
            <v>B8</v>
          </cell>
          <cell r="D480" t="str">
            <v>Vulsini</v>
          </cell>
          <cell r="E480" t="str">
            <v>Tephritic Leucitite</v>
          </cell>
          <cell r="F480">
            <v>47.52</v>
          </cell>
          <cell r="G480">
            <v>0.87</v>
          </cell>
          <cell r="H480">
            <v>14.52</v>
          </cell>
          <cell r="J480">
            <v>8.8239000000000019</v>
          </cell>
          <cell r="K480">
            <v>0.14000000000000001</v>
          </cell>
          <cell r="L480">
            <v>7.38</v>
          </cell>
          <cell r="M480">
            <v>13.15</v>
          </cell>
          <cell r="N480">
            <v>0.96</v>
          </cell>
          <cell r="O480">
            <v>5.14</v>
          </cell>
          <cell r="P480">
            <v>0.33</v>
          </cell>
          <cell r="R480">
            <v>0.4</v>
          </cell>
          <cell r="U480">
            <v>99.233900000000006</v>
          </cell>
          <cell r="AJ480">
            <v>0.65281990402439249</v>
          </cell>
          <cell r="AK480">
            <v>6.1</v>
          </cell>
          <cell r="AL480">
            <v>5.354166666666667</v>
          </cell>
          <cell r="AM480">
            <v>0.90564738292011027</v>
          </cell>
          <cell r="AO480">
            <v>243</v>
          </cell>
          <cell r="AP480">
            <v>138</v>
          </cell>
          <cell r="AR480">
            <v>61</v>
          </cell>
          <cell r="AS480">
            <v>425</v>
          </cell>
          <cell r="AT480">
            <v>1122</v>
          </cell>
          <cell r="AU480">
            <v>26</v>
          </cell>
          <cell r="AV480">
            <v>180</v>
          </cell>
          <cell r="AW480">
            <v>6</v>
          </cell>
          <cell r="AY480">
            <v>592</v>
          </cell>
          <cell r="AZ480">
            <v>55.7</v>
          </cell>
          <cell r="BA480">
            <v>127</v>
          </cell>
          <cell r="BC480">
            <v>64</v>
          </cell>
          <cell r="BD480">
            <v>11.7</v>
          </cell>
          <cell r="BE480">
            <v>2.5499999999999998</v>
          </cell>
          <cell r="BF480">
            <v>10.1</v>
          </cell>
          <cell r="BG480">
            <v>1.41</v>
          </cell>
          <cell r="BL480">
            <v>2.14</v>
          </cell>
          <cell r="BM480">
            <v>0.26</v>
          </cell>
          <cell r="BN480">
            <v>5.4</v>
          </cell>
          <cell r="BO480">
            <v>0.6</v>
          </cell>
          <cell r="BQ480">
            <v>21.8</v>
          </cell>
          <cell r="BR480">
            <v>4.3</v>
          </cell>
          <cell r="BS480">
            <v>35</v>
          </cell>
          <cell r="BT480">
            <v>61</v>
          </cell>
          <cell r="CD480">
            <v>98.666666666666671</v>
          </cell>
          <cell r="CG480">
            <v>9.2833333333333332</v>
          </cell>
          <cell r="CP480">
            <v>4.884615384615385</v>
          </cell>
          <cell r="CQ480">
            <v>1.3953488372093024</v>
          </cell>
          <cell r="CV480">
            <v>36.324786324786324</v>
          </cell>
          <cell r="CW480">
            <v>30</v>
          </cell>
          <cell r="CZ480">
            <v>36.333333333333336</v>
          </cell>
          <cell r="DA480">
            <v>0.28037383177570091</v>
          </cell>
          <cell r="DB480">
            <v>10.186915887850468</v>
          </cell>
          <cell r="DD480">
            <v>0.19724770642201833</v>
          </cell>
          <cell r="DE480">
            <v>19.495412844036696</v>
          </cell>
          <cell r="DI480">
            <v>214.23076923076923</v>
          </cell>
          <cell r="DJ480">
            <v>17.53125</v>
          </cell>
          <cell r="DN480">
            <v>0.71239691591236209</v>
          </cell>
        </row>
        <row r="481">
          <cell r="A481" t="str">
            <v>Roman Comagmatic Province</v>
          </cell>
          <cell r="B481">
            <v>2</v>
          </cell>
          <cell r="C481" t="str">
            <v>B8</v>
          </cell>
          <cell r="D481" t="str">
            <v>Vulsini</v>
          </cell>
          <cell r="E481" t="str">
            <v>Leucitite</v>
          </cell>
          <cell r="F481">
            <v>47.1</v>
          </cell>
          <cell r="G481">
            <v>0.81</v>
          </cell>
          <cell r="H481">
            <v>15.56</v>
          </cell>
          <cell r="J481">
            <v>8.2438000000000002</v>
          </cell>
          <cell r="K481">
            <v>0.15</v>
          </cell>
          <cell r="L481">
            <v>6.04</v>
          </cell>
          <cell r="M481">
            <v>12.67</v>
          </cell>
          <cell r="N481">
            <v>1.5</v>
          </cell>
          <cell r="O481">
            <v>6.54</v>
          </cell>
          <cell r="P481">
            <v>0.45</v>
          </cell>
          <cell r="R481">
            <v>1.01</v>
          </cell>
          <cell r="U481">
            <v>100.07380000000003</v>
          </cell>
          <cell r="AJ481">
            <v>0.62224558548568898</v>
          </cell>
          <cell r="AK481">
            <v>8.0399999999999991</v>
          </cell>
          <cell r="AL481">
            <v>4.3600000000000003</v>
          </cell>
          <cell r="AM481">
            <v>0.81426735218508994</v>
          </cell>
          <cell r="AO481">
            <v>198</v>
          </cell>
          <cell r="AP481">
            <v>22</v>
          </cell>
          <cell r="AR481">
            <v>64</v>
          </cell>
          <cell r="AS481">
            <v>558</v>
          </cell>
          <cell r="AT481">
            <v>1278</v>
          </cell>
          <cell r="AU481">
            <v>42</v>
          </cell>
          <cell r="AV481">
            <v>308</v>
          </cell>
          <cell r="AW481">
            <v>16</v>
          </cell>
          <cell r="AY481">
            <v>1161</v>
          </cell>
          <cell r="AZ481">
            <v>77</v>
          </cell>
          <cell r="BA481">
            <v>163</v>
          </cell>
          <cell r="BC481">
            <v>69</v>
          </cell>
          <cell r="BD481">
            <v>12.4</v>
          </cell>
          <cell r="BE481">
            <v>2.88</v>
          </cell>
          <cell r="BF481">
            <v>10.5</v>
          </cell>
          <cell r="BG481">
            <v>1.78</v>
          </cell>
          <cell r="BL481">
            <v>2.79</v>
          </cell>
          <cell r="BM481">
            <v>0.34</v>
          </cell>
          <cell r="BN481">
            <v>7.29</v>
          </cell>
          <cell r="BO481">
            <v>0.88</v>
          </cell>
          <cell r="BQ481">
            <v>46.8</v>
          </cell>
          <cell r="BR481">
            <v>10.3</v>
          </cell>
          <cell r="BS481">
            <v>93</v>
          </cell>
          <cell r="BT481">
            <v>66</v>
          </cell>
          <cell r="CD481">
            <v>72.5625</v>
          </cell>
          <cell r="CG481">
            <v>4.8125</v>
          </cell>
          <cell r="CP481">
            <v>3.8809523809523809</v>
          </cell>
          <cell r="CQ481">
            <v>1.5533980582524272</v>
          </cell>
          <cell r="CV481">
            <v>45</v>
          </cell>
          <cell r="CW481">
            <v>19.25</v>
          </cell>
          <cell r="CZ481">
            <v>53.18181818181818</v>
          </cell>
          <cell r="DA481">
            <v>0.31541218637992829</v>
          </cell>
          <cell r="DB481">
            <v>16.774193548387096</v>
          </cell>
          <cell r="DD481">
            <v>0.22008547008547011</v>
          </cell>
          <cell r="DE481">
            <v>11.923076923076923</v>
          </cell>
          <cell r="DI481">
            <v>226.47058823529409</v>
          </cell>
          <cell r="DJ481">
            <v>18.521739130434781</v>
          </cell>
          <cell r="DN481">
            <v>0.76651818685269124</v>
          </cell>
        </row>
        <row r="482">
          <cell r="A482" t="str">
            <v>Roman Comagmatic Province</v>
          </cell>
          <cell r="B482">
            <v>2</v>
          </cell>
          <cell r="C482" t="str">
            <v>B8</v>
          </cell>
          <cell r="D482" t="str">
            <v>Vulsini</v>
          </cell>
          <cell r="E482" t="str">
            <v>Leucitite</v>
          </cell>
          <cell r="F482">
            <v>44.7</v>
          </cell>
          <cell r="G482">
            <v>0.85</v>
          </cell>
          <cell r="H482">
            <v>16.71</v>
          </cell>
          <cell r="J482">
            <v>9.0884</v>
          </cell>
          <cell r="K482">
            <v>0.15</v>
          </cell>
          <cell r="L482">
            <v>5.55</v>
          </cell>
          <cell r="M482">
            <v>13.11</v>
          </cell>
          <cell r="N482">
            <v>1.56</v>
          </cell>
          <cell r="O482">
            <v>6.49</v>
          </cell>
          <cell r="P482">
            <v>0.44</v>
          </cell>
          <cell r="R482">
            <v>0.94</v>
          </cell>
          <cell r="U482">
            <v>99.588399999999993</v>
          </cell>
          <cell r="AJ482">
            <v>0.57858003366797173</v>
          </cell>
          <cell r="AK482">
            <v>8.0500000000000007</v>
          </cell>
          <cell r="AL482">
            <v>4.1602564102564106</v>
          </cell>
          <cell r="AM482">
            <v>0.78456014362657089</v>
          </cell>
          <cell r="AO482">
            <v>245</v>
          </cell>
          <cell r="AP482">
            <v>19</v>
          </cell>
          <cell r="AR482">
            <v>42</v>
          </cell>
          <cell r="AS482">
            <v>436</v>
          </cell>
          <cell r="AT482">
            <v>1094</v>
          </cell>
          <cell r="AU482">
            <v>37</v>
          </cell>
          <cell r="AV482">
            <v>219</v>
          </cell>
          <cell r="AW482">
            <v>14</v>
          </cell>
          <cell r="AY482">
            <v>1032</v>
          </cell>
          <cell r="AZ482">
            <v>72.8</v>
          </cell>
          <cell r="BA482">
            <v>154</v>
          </cell>
          <cell r="BC482">
            <v>71.099999999999994</v>
          </cell>
          <cell r="BD482">
            <v>13.6</v>
          </cell>
          <cell r="BE482">
            <v>2.95</v>
          </cell>
          <cell r="BF482">
            <v>10.8</v>
          </cell>
          <cell r="BG482">
            <v>1.65</v>
          </cell>
          <cell r="BL482">
            <v>2.29</v>
          </cell>
          <cell r="BM482">
            <v>0.3</v>
          </cell>
          <cell r="BN482">
            <v>6.04</v>
          </cell>
          <cell r="BO482">
            <v>0.72</v>
          </cell>
          <cell r="BQ482">
            <v>32.799999999999997</v>
          </cell>
          <cell r="BR482">
            <v>7.9</v>
          </cell>
          <cell r="BS482">
            <v>83</v>
          </cell>
          <cell r="BT482">
            <v>67</v>
          </cell>
          <cell r="CD482">
            <v>73.714285714285708</v>
          </cell>
          <cell r="CG482">
            <v>5.2</v>
          </cell>
          <cell r="CP482">
            <v>4.1621621621621623</v>
          </cell>
          <cell r="CQ482">
            <v>1.7721518987341771</v>
          </cell>
          <cell r="CV482">
            <v>32.058823529411768</v>
          </cell>
          <cell r="CW482">
            <v>15.642857142857142</v>
          </cell>
          <cell r="CZ482">
            <v>45.55555555555555</v>
          </cell>
          <cell r="DA482">
            <v>0.31441048034934493</v>
          </cell>
          <cell r="DB482">
            <v>14.323144104803491</v>
          </cell>
          <cell r="DD482">
            <v>0.24085365853658539</v>
          </cell>
          <cell r="DE482">
            <v>13.29268292682927</v>
          </cell>
          <cell r="DI482">
            <v>242.66666666666666</v>
          </cell>
          <cell r="DJ482">
            <v>15.386779184247541</v>
          </cell>
          <cell r="DN482">
            <v>0.73922415929714524</v>
          </cell>
        </row>
        <row r="483">
          <cell r="A483" t="str">
            <v>Roman Comagmatic Province</v>
          </cell>
          <cell r="B483">
            <v>2</v>
          </cell>
          <cell r="C483" t="str">
            <v>B8</v>
          </cell>
          <cell r="D483" t="str">
            <v>Vulsini</v>
          </cell>
          <cell r="E483" t="str">
            <v>Tephritic Leucitite</v>
          </cell>
          <cell r="F483">
            <v>48.3</v>
          </cell>
          <cell r="G483">
            <v>0.8</v>
          </cell>
          <cell r="H483">
            <v>17.84</v>
          </cell>
          <cell r="J483">
            <v>7.7092000000000009</v>
          </cell>
          <cell r="K483">
            <v>0.15</v>
          </cell>
          <cell r="L483">
            <v>4.84</v>
          </cell>
          <cell r="M483">
            <v>10.39</v>
          </cell>
          <cell r="N483">
            <v>2.4300000000000002</v>
          </cell>
          <cell r="O483">
            <v>6.19</v>
          </cell>
          <cell r="P483">
            <v>0.38</v>
          </cell>
          <cell r="R483">
            <v>0.94</v>
          </cell>
          <cell r="U483">
            <v>99.969200000000001</v>
          </cell>
          <cell r="AJ483">
            <v>0.58531919470096327</v>
          </cell>
          <cell r="AK483">
            <v>8.620000000000001</v>
          </cell>
          <cell r="AL483">
            <v>2.5473251028806585</v>
          </cell>
          <cell r="AM483">
            <v>0.58239910313901344</v>
          </cell>
          <cell r="AO483">
            <v>173</v>
          </cell>
          <cell r="AP483">
            <v>23</v>
          </cell>
          <cell r="AR483">
            <v>48</v>
          </cell>
          <cell r="AS483">
            <v>431</v>
          </cell>
          <cell r="AT483">
            <v>1596</v>
          </cell>
          <cell r="AU483">
            <v>31</v>
          </cell>
          <cell r="AV483">
            <v>304</v>
          </cell>
          <cell r="AW483">
            <v>23</v>
          </cell>
          <cell r="AY483">
            <v>1158</v>
          </cell>
          <cell r="AZ483">
            <v>82</v>
          </cell>
          <cell r="BA483">
            <v>169</v>
          </cell>
          <cell r="BC483">
            <v>61</v>
          </cell>
          <cell r="BD483">
            <v>10.5</v>
          </cell>
          <cell r="BE483">
            <v>2.4900000000000002</v>
          </cell>
          <cell r="BF483">
            <v>9.6</v>
          </cell>
          <cell r="BG483">
            <v>1.57</v>
          </cell>
          <cell r="BL483">
            <v>2.21</v>
          </cell>
          <cell r="BM483">
            <v>0.32</v>
          </cell>
          <cell r="BN483">
            <v>6.51</v>
          </cell>
          <cell r="BO483">
            <v>1.02</v>
          </cell>
          <cell r="BQ483">
            <v>54.8</v>
          </cell>
          <cell r="BR483">
            <v>11.8</v>
          </cell>
          <cell r="BS483">
            <v>129</v>
          </cell>
          <cell r="BT483">
            <v>67</v>
          </cell>
          <cell r="CD483">
            <v>50.347826086956523</v>
          </cell>
          <cell r="CG483">
            <v>3.5652173913043477</v>
          </cell>
          <cell r="CP483">
            <v>5.4516129032258061</v>
          </cell>
          <cell r="CQ483">
            <v>1.9491525423728813</v>
          </cell>
          <cell r="CV483">
            <v>41.047619047619051</v>
          </cell>
          <cell r="CW483">
            <v>13.217391304347826</v>
          </cell>
          <cell r="CZ483">
            <v>53.725490196078425</v>
          </cell>
          <cell r="DA483">
            <v>0.46153846153846156</v>
          </cell>
          <cell r="DB483">
            <v>24.796380090497738</v>
          </cell>
          <cell r="DD483">
            <v>0.21532846715328469</v>
          </cell>
          <cell r="DE483">
            <v>7.8649635036496353</v>
          </cell>
          <cell r="DI483">
            <v>256.25</v>
          </cell>
          <cell r="DJ483">
            <v>26.16393442622951</v>
          </cell>
          <cell r="DN483">
            <v>0.75319000644645506</v>
          </cell>
        </row>
        <row r="484">
          <cell r="A484" t="str">
            <v>Roman Comagmatic Province</v>
          </cell>
          <cell r="B484">
            <v>2</v>
          </cell>
          <cell r="C484" t="str">
            <v>B8</v>
          </cell>
          <cell r="D484" t="str">
            <v>Vulsini</v>
          </cell>
          <cell r="E484" t="str">
            <v>Tephritic Leucitite</v>
          </cell>
          <cell r="F484">
            <v>48.39</v>
          </cell>
          <cell r="G484">
            <v>0.75</v>
          </cell>
          <cell r="H484">
            <v>19.52</v>
          </cell>
          <cell r="J484">
            <v>8.2745999999999995</v>
          </cell>
          <cell r="K484">
            <v>0.18</v>
          </cell>
          <cell r="L484">
            <v>2.6</v>
          </cell>
          <cell r="M484">
            <v>8.48</v>
          </cell>
          <cell r="N484">
            <v>2.81</v>
          </cell>
          <cell r="O484">
            <v>7.56</v>
          </cell>
          <cell r="P484">
            <v>0.52</v>
          </cell>
          <cell r="R484">
            <v>0.81</v>
          </cell>
          <cell r="U484">
            <v>99.894599999999997</v>
          </cell>
          <cell r="AJ484">
            <v>0.41398122964318529</v>
          </cell>
          <cell r="AK484">
            <v>10.37</v>
          </cell>
          <cell r="AL484">
            <v>2.6903914590747329</v>
          </cell>
          <cell r="AM484">
            <v>0.43442622950819676</v>
          </cell>
          <cell r="AO484">
            <v>211</v>
          </cell>
          <cell r="AP484">
            <v>4</v>
          </cell>
          <cell r="AR484">
            <v>9</v>
          </cell>
          <cell r="AS484">
            <v>400</v>
          </cell>
          <cell r="AT484">
            <v>2008</v>
          </cell>
          <cell r="AU484">
            <v>51</v>
          </cell>
          <cell r="AV484">
            <v>377</v>
          </cell>
          <cell r="AW484">
            <v>31</v>
          </cell>
          <cell r="AY484">
            <v>1529</v>
          </cell>
          <cell r="AZ484">
            <v>125</v>
          </cell>
          <cell r="BA484">
            <v>246</v>
          </cell>
          <cell r="BC484">
            <v>88</v>
          </cell>
          <cell r="BD484">
            <v>16.3</v>
          </cell>
          <cell r="BE484">
            <v>3.16</v>
          </cell>
          <cell r="BF484">
            <v>11.4</v>
          </cell>
          <cell r="BG484">
            <v>1.89</v>
          </cell>
          <cell r="BL484">
            <v>2.62</v>
          </cell>
          <cell r="BM484">
            <v>0.38</v>
          </cell>
          <cell r="BN484">
            <v>6.81</v>
          </cell>
          <cell r="BO484">
            <v>1.43</v>
          </cell>
          <cell r="BQ484">
            <v>75</v>
          </cell>
          <cell r="BR484">
            <v>17</v>
          </cell>
          <cell r="BS484">
            <v>25</v>
          </cell>
          <cell r="BT484">
            <v>98</v>
          </cell>
          <cell r="CD484">
            <v>49.322580645161288</v>
          </cell>
          <cell r="CG484">
            <v>4.032258064516129</v>
          </cell>
          <cell r="CP484">
            <v>4.8235294117647056</v>
          </cell>
          <cell r="CQ484">
            <v>1.8235294117647058</v>
          </cell>
          <cell r="CV484">
            <v>24.539877300613497</v>
          </cell>
          <cell r="CW484">
            <v>12.161290322580646</v>
          </cell>
          <cell r="CZ484">
            <v>52.447552447552447</v>
          </cell>
          <cell r="DA484">
            <v>0.54580152671755722</v>
          </cell>
          <cell r="DB484">
            <v>28.625954198473281</v>
          </cell>
          <cell r="DD484">
            <v>0.22666666666666666</v>
          </cell>
          <cell r="DE484">
            <v>5.333333333333333</v>
          </cell>
          <cell r="DI484">
            <v>328.9473684210526</v>
          </cell>
          <cell r="DJ484">
            <v>22.818181818181817</v>
          </cell>
          <cell r="DN484">
            <v>0.70400593878868767</v>
          </cell>
        </row>
        <row r="485">
          <cell r="A485" t="str">
            <v>Roman Comagmatic Province</v>
          </cell>
          <cell r="B485">
            <v>2</v>
          </cell>
          <cell r="C485" t="str">
            <v>B8</v>
          </cell>
          <cell r="D485" t="str">
            <v>Vulsini</v>
          </cell>
          <cell r="E485" t="str">
            <v>Lc-Trachyphonolite</v>
          </cell>
          <cell r="F485">
            <v>54.11</v>
          </cell>
          <cell r="G485">
            <v>0.6</v>
          </cell>
          <cell r="H485">
            <v>19.079999999999998</v>
          </cell>
          <cell r="J485">
            <v>5.6607000000000003</v>
          </cell>
          <cell r="K485">
            <v>0.13</v>
          </cell>
          <cell r="L485">
            <v>1.58</v>
          </cell>
          <cell r="M485">
            <v>5.58</v>
          </cell>
          <cell r="N485">
            <v>2.23</v>
          </cell>
          <cell r="O485">
            <v>9.2100000000000009</v>
          </cell>
          <cell r="P485">
            <v>0.3</v>
          </cell>
          <cell r="R485">
            <v>0.86</v>
          </cell>
          <cell r="U485">
            <v>99.340699999999998</v>
          </cell>
          <cell r="AJ485">
            <v>0.38556940478062923</v>
          </cell>
          <cell r="AK485">
            <v>11.440000000000001</v>
          </cell>
          <cell r="AL485">
            <v>4.130044843049328</v>
          </cell>
          <cell r="AM485">
            <v>0.29245283018867929</v>
          </cell>
          <cell r="AO485">
            <v>142</v>
          </cell>
          <cell r="AP485">
            <v>8</v>
          </cell>
          <cell r="AR485">
            <v>8</v>
          </cell>
          <cell r="AS485">
            <v>480</v>
          </cell>
          <cell r="AT485">
            <v>1956</v>
          </cell>
          <cell r="AU485">
            <v>34</v>
          </cell>
          <cell r="AV485">
            <v>335</v>
          </cell>
          <cell r="AW485">
            <v>24</v>
          </cell>
          <cell r="AY485">
            <v>1776</v>
          </cell>
          <cell r="AZ485">
            <v>118</v>
          </cell>
          <cell r="BA485">
            <v>240</v>
          </cell>
          <cell r="BC485">
            <v>99</v>
          </cell>
          <cell r="BD485">
            <v>15.6</v>
          </cell>
          <cell r="BE485">
            <v>3.37</v>
          </cell>
          <cell r="BF485">
            <v>12.6</v>
          </cell>
          <cell r="BG485">
            <v>1.76</v>
          </cell>
          <cell r="BL485">
            <v>3.08</v>
          </cell>
          <cell r="BM485">
            <v>0.42</v>
          </cell>
          <cell r="BN485">
            <v>8.19</v>
          </cell>
          <cell r="BO485">
            <v>1.5</v>
          </cell>
          <cell r="BQ485">
            <v>64.599999999999994</v>
          </cell>
          <cell r="BR485">
            <v>15</v>
          </cell>
          <cell r="BS485">
            <v>12</v>
          </cell>
          <cell r="BT485">
            <v>66</v>
          </cell>
          <cell r="CD485">
            <v>74</v>
          </cell>
          <cell r="CG485">
            <v>4.916666666666667</v>
          </cell>
          <cell r="CP485">
            <v>7.0588235294117645</v>
          </cell>
          <cell r="CQ485">
            <v>1.6</v>
          </cell>
          <cell r="CV485">
            <v>30.76923076923077</v>
          </cell>
          <cell r="CW485">
            <v>13.958333333333334</v>
          </cell>
          <cell r="CZ485">
            <v>43.066666666666663</v>
          </cell>
          <cell r="DA485">
            <v>0.48701298701298701</v>
          </cell>
          <cell r="DB485">
            <v>20.97402597402597</v>
          </cell>
          <cell r="DD485">
            <v>0.2321981424148607</v>
          </cell>
          <cell r="DE485">
            <v>7.4303405572755423</v>
          </cell>
          <cell r="DI485">
            <v>280.95238095238096</v>
          </cell>
          <cell r="DJ485">
            <v>19.757575757575758</v>
          </cell>
          <cell r="DN485">
            <v>0.72999148972784278</v>
          </cell>
        </row>
        <row r="486">
          <cell r="A486" t="str">
            <v>Roman Comagmatic Province</v>
          </cell>
          <cell r="B486">
            <v>2</v>
          </cell>
          <cell r="C486" t="str">
            <v>B8</v>
          </cell>
          <cell r="D486" t="str">
            <v>Vulsini</v>
          </cell>
          <cell r="E486" t="str">
            <v>Lc-Trachyphonolite</v>
          </cell>
          <cell r="F486">
            <v>56.54</v>
          </cell>
          <cell r="G486">
            <v>0.63</v>
          </cell>
          <cell r="H486">
            <v>18.670000000000002</v>
          </cell>
          <cell r="J486">
            <v>5.3704999999999998</v>
          </cell>
          <cell r="K486">
            <v>0.13</v>
          </cell>
          <cell r="L486">
            <v>1.18</v>
          </cell>
          <cell r="M486">
            <v>4.55</v>
          </cell>
          <cell r="N486">
            <v>2.75</v>
          </cell>
          <cell r="O486">
            <v>8.7200000000000006</v>
          </cell>
          <cell r="P486">
            <v>0.31</v>
          </cell>
          <cell r="R486">
            <v>0.62</v>
          </cell>
          <cell r="U486">
            <v>99.470500000000001</v>
          </cell>
          <cell r="AJ486">
            <v>0.33064735580283072</v>
          </cell>
          <cell r="AK486">
            <v>11.47</v>
          </cell>
          <cell r="AL486">
            <v>3.1709090909090913</v>
          </cell>
          <cell r="AM486">
            <v>0.24370648098553827</v>
          </cell>
          <cell r="AO486">
            <v>101</v>
          </cell>
          <cell r="AP486">
            <v>7</v>
          </cell>
          <cell r="AR486">
            <v>6</v>
          </cell>
          <cell r="AS486">
            <v>494</v>
          </cell>
          <cell r="AT486">
            <v>1160</v>
          </cell>
          <cell r="AU486">
            <v>34</v>
          </cell>
          <cell r="AV486">
            <v>434</v>
          </cell>
          <cell r="AW486">
            <v>25</v>
          </cell>
          <cell r="AY486">
            <v>1776</v>
          </cell>
          <cell r="AZ486">
            <v>112</v>
          </cell>
          <cell r="BA486">
            <v>251</v>
          </cell>
          <cell r="BC486">
            <v>95</v>
          </cell>
          <cell r="BD486">
            <v>14.6</v>
          </cell>
          <cell r="BE486">
            <v>2.92</v>
          </cell>
          <cell r="BF486">
            <v>10.8</v>
          </cell>
          <cell r="BG486">
            <v>1.65</v>
          </cell>
          <cell r="BL486">
            <v>3.17</v>
          </cell>
          <cell r="BM486">
            <v>0.41</v>
          </cell>
          <cell r="BN486">
            <v>9.6</v>
          </cell>
          <cell r="BO486">
            <v>1.68</v>
          </cell>
          <cell r="BQ486">
            <v>73.400000000000006</v>
          </cell>
          <cell r="BR486">
            <v>9.5</v>
          </cell>
          <cell r="BS486">
            <v>33</v>
          </cell>
          <cell r="BT486">
            <v>75</v>
          </cell>
          <cell r="CD486">
            <v>71.040000000000006</v>
          </cell>
          <cell r="CG486">
            <v>4.4800000000000004</v>
          </cell>
          <cell r="CP486">
            <v>7.382352941176471</v>
          </cell>
          <cell r="CQ486">
            <v>2.6315789473684212</v>
          </cell>
          <cell r="CV486">
            <v>33.835616438356162</v>
          </cell>
          <cell r="CW486">
            <v>17.36</v>
          </cell>
          <cell r="CZ486">
            <v>43.690476190476197</v>
          </cell>
          <cell r="DA486">
            <v>0.52996845425867511</v>
          </cell>
          <cell r="DB486">
            <v>23.154574132492115</v>
          </cell>
          <cell r="DD486">
            <v>0.12942779291553133</v>
          </cell>
          <cell r="DE486">
            <v>6.7302452316076291</v>
          </cell>
          <cell r="DI486">
            <v>273.17073170731709</v>
          </cell>
          <cell r="DJ486">
            <v>12.210526315789474</v>
          </cell>
          <cell r="DN486">
            <v>0.70620374094429983</v>
          </cell>
        </row>
        <row r="487">
          <cell r="A487" t="str">
            <v>Roman Comagmatic Province</v>
          </cell>
          <cell r="B487">
            <v>2</v>
          </cell>
          <cell r="C487" t="str">
            <v>B8</v>
          </cell>
          <cell r="D487" t="str">
            <v>Vulsini</v>
          </cell>
          <cell r="E487" t="str">
            <v>Saturated Trachyte</v>
          </cell>
          <cell r="F487">
            <v>57.72</v>
          </cell>
          <cell r="G487">
            <v>0.56000000000000005</v>
          </cell>
          <cell r="H487">
            <v>18.66</v>
          </cell>
          <cell r="J487">
            <v>4.7946000000000009</v>
          </cell>
          <cell r="K487">
            <v>0.12</v>
          </cell>
          <cell r="L487">
            <v>1.17</v>
          </cell>
          <cell r="M487">
            <v>3.98</v>
          </cell>
          <cell r="N487">
            <v>2.5499999999999998</v>
          </cell>
          <cell r="O487">
            <v>8.6999999999999993</v>
          </cell>
          <cell r="P487">
            <v>0.26</v>
          </cell>
          <cell r="R487">
            <v>0.62</v>
          </cell>
          <cell r="U487">
            <v>99.13460000000002</v>
          </cell>
          <cell r="AJ487">
            <v>0.35426623451452988</v>
          </cell>
          <cell r="AK487">
            <v>11.25</v>
          </cell>
          <cell r="AL487">
            <v>3.4117647058823528</v>
          </cell>
          <cell r="AM487">
            <v>0.21329046087888531</v>
          </cell>
          <cell r="AO487">
            <v>99</v>
          </cell>
          <cell r="AP487">
            <v>9</v>
          </cell>
          <cell r="AR487">
            <v>6</v>
          </cell>
          <cell r="AS487">
            <v>342</v>
          </cell>
          <cell r="AT487">
            <v>1231</v>
          </cell>
          <cell r="AU487">
            <v>38</v>
          </cell>
          <cell r="AV487">
            <v>429</v>
          </cell>
          <cell r="AW487">
            <v>30</v>
          </cell>
          <cell r="AY487">
            <v>1103</v>
          </cell>
          <cell r="AZ487">
            <v>137</v>
          </cell>
          <cell r="BA487">
            <v>276</v>
          </cell>
          <cell r="BC487">
            <v>108</v>
          </cell>
          <cell r="BD487">
            <v>15.2</v>
          </cell>
          <cell r="BE487">
            <v>3.36</v>
          </cell>
          <cell r="BF487">
            <v>11.7</v>
          </cell>
          <cell r="BG487">
            <v>1.7</v>
          </cell>
          <cell r="BL487">
            <v>3.23</v>
          </cell>
          <cell r="BM487">
            <v>0.42</v>
          </cell>
          <cell r="BN487">
            <v>9.66</v>
          </cell>
          <cell r="BO487">
            <v>1.49</v>
          </cell>
          <cell r="BQ487">
            <v>77</v>
          </cell>
          <cell r="BR487">
            <v>15.8</v>
          </cell>
          <cell r="BS487">
            <v>6</v>
          </cell>
          <cell r="BT487">
            <v>56</v>
          </cell>
          <cell r="CD487">
            <v>36.766666666666666</v>
          </cell>
          <cell r="CG487">
            <v>4.5666666666666664</v>
          </cell>
          <cell r="CP487">
            <v>7.2631578947368425</v>
          </cell>
          <cell r="CQ487">
            <v>1.8987341772151898</v>
          </cell>
          <cell r="CV487">
            <v>22.5</v>
          </cell>
          <cell r="CW487">
            <v>14.3</v>
          </cell>
          <cell r="CZ487">
            <v>51.677852348993291</v>
          </cell>
          <cell r="DA487">
            <v>0.46130030959752322</v>
          </cell>
          <cell r="DB487">
            <v>23.839009287925698</v>
          </cell>
          <cell r="DD487">
            <v>0.20519480519480521</v>
          </cell>
          <cell r="DE487">
            <v>4.4415584415584419</v>
          </cell>
          <cell r="DI487">
            <v>326.1904761904762</v>
          </cell>
          <cell r="DJ487">
            <v>11.398148148148149</v>
          </cell>
          <cell r="DN487">
            <v>0.76517367565266292</v>
          </cell>
        </row>
        <row r="488">
          <cell r="A488" t="str">
            <v>Roman Comagmatic Province</v>
          </cell>
          <cell r="B488">
            <v>2</v>
          </cell>
          <cell r="C488" t="str">
            <v>B8</v>
          </cell>
          <cell r="D488" t="str">
            <v>Vulsini</v>
          </cell>
          <cell r="E488" t="str">
            <v>Saturated Trachyte</v>
          </cell>
          <cell r="F488">
            <v>57.4</v>
          </cell>
          <cell r="G488">
            <v>0.54</v>
          </cell>
          <cell r="H488">
            <v>18.46</v>
          </cell>
          <cell r="J488">
            <v>4.6954000000000002</v>
          </cell>
          <cell r="K488">
            <v>0.12</v>
          </cell>
          <cell r="L488">
            <v>1.17</v>
          </cell>
          <cell r="M488">
            <v>3.71</v>
          </cell>
          <cell r="N488">
            <v>2.5</v>
          </cell>
          <cell r="O488">
            <v>9.08</v>
          </cell>
          <cell r="P488">
            <v>0.27</v>
          </cell>
          <cell r="R488">
            <v>0.77</v>
          </cell>
          <cell r="U488">
            <v>98.715400000000002</v>
          </cell>
          <cell r="AJ488">
            <v>0.35906339133446297</v>
          </cell>
          <cell r="AK488">
            <v>11.58</v>
          </cell>
          <cell r="AL488">
            <v>3.6320000000000001</v>
          </cell>
          <cell r="AM488">
            <v>0.20097508125677138</v>
          </cell>
          <cell r="AO488">
            <v>93</v>
          </cell>
          <cell r="AP488">
            <v>6</v>
          </cell>
          <cell r="AR488">
            <v>5</v>
          </cell>
          <cell r="AS488">
            <v>489</v>
          </cell>
          <cell r="AT488">
            <v>1129</v>
          </cell>
          <cell r="AU488">
            <v>42</v>
          </cell>
          <cell r="AV488">
            <v>421</v>
          </cell>
          <cell r="AW488">
            <v>31</v>
          </cell>
          <cell r="AY488">
            <v>1047</v>
          </cell>
          <cell r="AZ488">
            <v>114</v>
          </cell>
          <cell r="BA488">
            <v>218</v>
          </cell>
          <cell r="BC488">
            <v>85</v>
          </cell>
          <cell r="BD488">
            <v>13.8</v>
          </cell>
          <cell r="BE488">
            <v>2.93</v>
          </cell>
          <cell r="BF488">
            <v>12.5</v>
          </cell>
          <cell r="BG488">
            <v>1.94</v>
          </cell>
          <cell r="BL488">
            <v>2.3199999999999998</v>
          </cell>
          <cell r="BM488">
            <v>0.31</v>
          </cell>
          <cell r="BN488">
            <v>11.1</v>
          </cell>
          <cell r="BO488">
            <v>1.76</v>
          </cell>
          <cell r="BQ488">
            <v>72.599999999999994</v>
          </cell>
          <cell r="BR488">
            <v>13.7</v>
          </cell>
          <cell r="BS488">
            <v>6</v>
          </cell>
          <cell r="BT488">
            <v>60</v>
          </cell>
          <cell r="CD488">
            <v>33.774193548387096</v>
          </cell>
          <cell r="CG488">
            <v>3.6774193548387095</v>
          </cell>
          <cell r="CP488">
            <v>5.1904761904761907</v>
          </cell>
          <cell r="CQ488">
            <v>2.2627737226277373</v>
          </cell>
          <cell r="CV488">
            <v>35.434782608695649</v>
          </cell>
          <cell r="CW488">
            <v>13.580645161290322</v>
          </cell>
          <cell r="CZ488">
            <v>41.25</v>
          </cell>
          <cell r="DA488">
            <v>0.75862068965517249</v>
          </cell>
          <cell r="DB488">
            <v>31.293103448275861</v>
          </cell>
          <cell r="DD488">
            <v>0.18870523415977961</v>
          </cell>
          <cell r="DE488">
            <v>6.7355371900826455</v>
          </cell>
          <cell r="DI488">
            <v>367.74193548387098</v>
          </cell>
          <cell r="DJ488">
            <v>13.282352941176471</v>
          </cell>
          <cell r="DN488">
            <v>0.6774988129865025</v>
          </cell>
        </row>
        <row r="489">
          <cell r="A489" t="str">
            <v>Roman Comagmatic Province</v>
          </cell>
          <cell r="B489">
            <v>2</v>
          </cell>
          <cell r="C489" t="str">
            <v>B8</v>
          </cell>
          <cell r="D489" t="str">
            <v>Vulsini</v>
          </cell>
          <cell r="E489" t="str">
            <v>Lc-Trachyphonolite</v>
          </cell>
          <cell r="F489">
            <v>54.3</v>
          </cell>
          <cell r="G489">
            <v>0.53</v>
          </cell>
          <cell r="H489">
            <v>19.899999999999999</v>
          </cell>
          <cell r="J489">
            <v>4.6074000000000002</v>
          </cell>
          <cell r="K489">
            <v>0.15</v>
          </cell>
          <cell r="L489">
            <v>1.03</v>
          </cell>
          <cell r="M489">
            <v>4.12</v>
          </cell>
          <cell r="N489">
            <v>2.8</v>
          </cell>
          <cell r="O489">
            <v>9.23</v>
          </cell>
          <cell r="P489">
            <v>0.15</v>
          </cell>
          <cell r="R489">
            <v>1.43</v>
          </cell>
          <cell r="U489">
            <v>98.247400000000013</v>
          </cell>
          <cell r="AJ489">
            <v>0.33448771294592816</v>
          </cell>
          <cell r="AK489">
            <v>12.030000000000001</v>
          </cell>
          <cell r="AL489">
            <v>3.2964285714285717</v>
          </cell>
          <cell r="AM489">
            <v>0.20703517587939702</v>
          </cell>
          <cell r="AO489">
            <v>108</v>
          </cell>
          <cell r="AP489">
            <v>6</v>
          </cell>
          <cell r="AR489">
            <v>5</v>
          </cell>
          <cell r="AS489">
            <v>314</v>
          </cell>
          <cell r="AT489">
            <v>1883</v>
          </cell>
          <cell r="AU489">
            <v>54</v>
          </cell>
          <cell r="AV489">
            <v>592</v>
          </cell>
          <cell r="AW489">
            <v>53</v>
          </cell>
          <cell r="AY489">
            <v>1750</v>
          </cell>
          <cell r="AZ489">
            <v>145</v>
          </cell>
          <cell r="BA489">
            <v>279</v>
          </cell>
          <cell r="BC489">
            <v>90</v>
          </cell>
          <cell r="BD489">
            <v>13.2</v>
          </cell>
          <cell r="BE489">
            <v>3.09</v>
          </cell>
          <cell r="BF489">
            <v>11.4</v>
          </cell>
          <cell r="BG489">
            <v>1.93</v>
          </cell>
          <cell r="BL489">
            <v>2.75</v>
          </cell>
          <cell r="BM489">
            <v>0.38</v>
          </cell>
          <cell r="BN489">
            <v>10.7</v>
          </cell>
          <cell r="BO489">
            <v>2.59</v>
          </cell>
          <cell r="BQ489">
            <v>128</v>
          </cell>
          <cell r="BR489">
            <v>26.2</v>
          </cell>
          <cell r="BS489">
            <v>13</v>
          </cell>
          <cell r="BT489">
            <v>102</v>
          </cell>
          <cell r="CD489">
            <v>33.018867924528301</v>
          </cell>
          <cell r="CG489">
            <v>2.7358490566037736</v>
          </cell>
          <cell r="CP489">
            <v>5.166666666666667</v>
          </cell>
          <cell r="CQ489">
            <v>2.0229007633587788</v>
          </cell>
          <cell r="CV489">
            <v>23.787878787878789</v>
          </cell>
          <cell r="CW489">
            <v>11.169811320754716</v>
          </cell>
          <cell r="CZ489">
            <v>49.420849420849422</v>
          </cell>
          <cell r="DA489">
            <v>0.94181818181818178</v>
          </cell>
          <cell r="DB489">
            <v>46.545454545454547</v>
          </cell>
          <cell r="DD489">
            <v>0.20468749999999999</v>
          </cell>
          <cell r="DE489">
            <v>2.453125</v>
          </cell>
          <cell r="DI489">
            <v>381.57894736842104</v>
          </cell>
          <cell r="DJ489">
            <v>20.922222222222221</v>
          </cell>
          <cell r="DN489">
            <v>0.76498788287566521</v>
          </cell>
        </row>
        <row r="490">
          <cell r="A490" t="str">
            <v>Roman Comagmatic Province</v>
          </cell>
          <cell r="B490">
            <v>2</v>
          </cell>
          <cell r="C490" t="str">
            <v>B8</v>
          </cell>
          <cell r="D490" t="str">
            <v>Vulsini</v>
          </cell>
          <cell r="E490" t="str">
            <v>Trachybasalt</v>
          </cell>
          <cell r="F490">
            <v>53.37</v>
          </cell>
          <cell r="G490">
            <v>0.75</v>
          </cell>
          <cell r="H490">
            <v>15.85</v>
          </cell>
          <cell r="J490">
            <v>6.1160000000000005</v>
          </cell>
          <cell r="K490">
            <v>0.12</v>
          </cell>
          <cell r="L490">
            <v>7.03</v>
          </cell>
          <cell r="M490">
            <v>8.8699999999999992</v>
          </cell>
          <cell r="N490">
            <v>2.52</v>
          </cell>
          <cell r="O490">
            <v>4.33</v>
          </cell>
          <cell r="P490">
            <v>0.23</v>
          </cell>
          <cell r="R490">
            <v>0.65</v>
          </cell>
          <cell r="U490">
            <v>99.836000000000013</v>
          </cell>
          <cell r="AJ490">
            <v>0.72099980132982688</v>
          </cell>
          <cell r="AK490">
            <v>6.85</v>
          </cell>
          <cell r="AL490">
            <v>1.7182539682539684</v>
          </cell>
          <cell r="AM490">
            <v>0.55962145110410089</v>
          </cell>
          <cell r="AO490">
            <v>156</v>
          </cell>
          <cell r="AP490">
            <v>233</v>
          </cell>
          <cell r="AR490">
            <v>111</v>
          </cell>
          <cell r="AS490">
            <v>319</v>
          </cell>
          <cell r="AT490">
            <v>563</v>
          </cell>
          <cell r="AU490">
            <v>37</v>
          </cell>
          <cell r="AV490">
            <v>247</v>
          </cell>
          <cell r="AW490">
            <v>18</v>
          </cell>
          <cell r="AY490">
            <v>543</v>
          </cell>
          <cell r="AZ490">
            <v>72.5</v>
          </cell>
          <cell r="BA490">
            <v>149</v>
          </cell>
          <cell r="BC490">
            <v>53.2</v>
          </cell>
          <cell r="BD490">
            <v>8.56</v>
          </cell>
          <cell r="BE490">
            <v>1.66</v>
          </cell>
          <cell r="BG490">
            <v>1.05</v>
          </cell>
          <cell r="BL490">
            <v>1.91</v>
          </cell>
          <cell r="BM490">
            <v>0.25</v>
          </cell>
          <cell r="BN490">
            <v>6.3</v>
          </cell>
          <cell r="BO490">
            <v>0.83</v>
          </cell>
          <cell r="BQ490">
            <v>53</v>
          </cell>
          <cell r="BS490">
            <v>49</v>
          </cell>
          <cell r="BT490">
            <v>62</v>
          </cell>
          <cell r="CD490">
            <v>30.166666666666668</v>
          </cell>
          <cell r="CG490">
            <v>4.0277777777777777</v>
          </cell>
          <cell r="CP490">
            <v>4.0270270270270272</v>
          </cell>
          <cell r="CV490">
            <v>37.266355140186917</v>
          </cell>
          <cell r="CW490">
            <v>13.722222222222221</v>
          </cell>
          <cell r="CZ490">
            <v>63.855421686746993</v>
          </cell>
          <cell r="DA490">
            <v>0.43455497382198954</v>
          </cell>
          <cell r="DB490">
            <v>27.748691099476442</v>
          </cell>
          <cell r="DE490">
            <v>6.0188679245283021</v>
          </cell>
          <cell r="DI490">
            <v>290</v>
          </cell>
          <cell r="DJ490">
            <v>10.582706766917292</v>
          </cell>
        </row>
        <row r="491">
          <cell r="A491" t="str">
            <v>Roman Comagmatic Province</v>
          </cell>
          <cell r="B491">
            <v>2</v>
          </cell>
          <cell r="C491" t="str">
            <v>B8</v>
          </cell>
          <cell r="D491" t="str">
            <v>Vulsini</v>
          </cell>
          <cell r="E491" t="str">
            <v>Trachybasalt</v>
          </cell>
          <cell r="F491">
            <v>52.96</v>
          </cell>
          <cell r="G491">
            <v>0.76</v>
          </cell>
          <cell r="H491">
            <v>16.149999999999999</v>
          </cell>
          <cell r="J491">
            <v>6.53</v>
          </cell>
          <cell r="K491">
            <v>0.12</v>
          </cell>
          <cell r="L491">
            <v>6.73</v>
          </cell>
          <cell r="M491">
            <v>9.82</v>
          </cell>
          <cell r="N491">
            <v>2.42</v>
          </cell>
          <cell r="O491">
            <v>3.75</v>
          </cell>
          <cell r="P491">
            <v>0.23</v>
          </cell>
          <cell r="R491">
            <v>0.12</v>
          </cell>
          <cell r="U491">
            <v>99.590000000000032</v>
          </cell>
          <cell r="AJ491">
            <v>0.69853179676297361</v>
          </cell>
          <cell r="AK491">
            <v>6.17</v>
          </cell>
          <cell r="AL491">
            <v>1.5495867768595042</v>
          </cell>
          <cell r="AM491">
            <v>0.60804953560371522</v>
          </cell>
          <cell r="AS491">
            <v>210</v>
          </cell>
          <cell r="AT491">
            <v>594</v>
          </cell>
          <cell r="AU491">
            <v>31</v>
          </cell>
          <cell r="AV491">
            <v>224</v>
          </cell>
          <cell r="AW491">
            <v>17</v>
          </cell>
          <cell r="AZ491">
            <v>69.400000000000006</v>
          </cell>
          <cell r="BA491">
            <v>144</v>
          </cell>
          <cell r="BC491">
            <v>49.2</v>
          </cell>
          <cell r="BD491">
            <v>8.3000000000000007</v>
          </cell>
          <cell r="BE491">
            <v>1.63</v>
          </cell>
          <cell r="BG491">
            <v>0.94</v>
          </cell>
          <cell r="BL491">
            <v>1.75</v>
          </cell>
          <cell r="BM491">
            <v>0.22</v>
          </cell>
          <cell r="BN491">
            <v>6</v>
          </cell>
          <cell r="BO491">
            <v>0.69</v>
          </cell>
          <cell r="BQ491">
            <v>48</v>
          </cell>
          <cell r="CG491">
            <v>4.0823529411764712</v>
          </cell>
          <cell r="CP491">
            <v>4.645161290322581</v>
          </cell>
          <cell r="CV491">
            <v>25.301204819277107</v>
          </cell>
          <cell r="CW491">
            <v>13.176470588235293</v>
          </cell>
          <cell r="CZ491">
            <v>69.565217391304358</v>
          </cell>
          <cell r="DA491">
            <v>0.39428571428571424</v>
          </cell>
          <cell r="DB491">
            <v>27.428571428571427</v>
          </cell>
          <cell r="DE491">
            <v>4.375</v>
          </cell>
          <cell r="DI491">
            <v>315.4545454545455</v>
          </cell>
          <cell r="DJ491">
            <v>12.073170731707316</v>
          </cell>
        </row>
        <row r="492">
          <cell r="A492" t="str">
            <v>Roman Comagmatic Province</v>
          </cell>
          <cell r="B492">
            <v>2</v>
          </cell>
          <cell r="C492" t="str">
            <v>B8</v>
          </cell>
          <cell r="D492" t="str">
            <v>Vulsini</v>
          </cell>
          <cell r="E492" t="str">
            <v>Trachybasalt</v>
          </cell>
          <cell r="F492">
            <v>56.09</v>
          </cell>
          <cell r="G492">
            <v>0.54</v>
          </cell>
          <cell r="H492">
            <v>16.760000000000002</v>
          </cell>
          <cell r="J492">
            <v>5.08</v>
          </cell>
          <cell r="K492">
            <v>0.15</v>
          </cell>
          <cell r="L492">
            <v>4.1500000000000004</v>
          </cell>
          <cell r="M492">
            <v>6.12</v>
          </cell>
          <cell r="N492">
            <v>3.47</v>
          </cell>
          <cell r="O492">
            <v>5.97</v>
          </cell>
          <cell r="P492">
            <v>0.17</v>
          </cell>
          <cell r="R492">
            <v>1.17</v>
          </cell>
          <cell r="U492">
            <v>99.670000000000016</v>
          </cell>
          <cell r="AJ492">
            <v>0.64747189159377627</v>
          </cell>
          <cell r="AK492">
            <v>9.44</v>
          </cell>
          <cell r="AL492">
            <v>1.7204610951008643</v>
          </cell>
          <cell r="AM492">
            <v>0.36515513126491644</v>
          </cell>
          <cell r="AS492">
            <v>365</v>
          </cell>
          <cell r="AT492">
            <v>511</v>
          </cell>
          <cell r="AU492">
            <v>41</v>
          </cell>
          <cell r="AV492">
            <v>549</v>
          </cell>
          <cell r="AW492">
            <v>34</v>
          </cell>
          <cell r="AZ492">
            <v>69.7</v>
          </cell>
          <cell r="BA492">
            <v>223</v>
          </cell>
          <cell r="BC492">
            <v>72</v>
          </cell>
          <cell r="BD492">
            <v>9.4700000000000006</v>
          </cell>
          <cell r="BE492">
            <v>1.6</v>
          </cell>
          <cell r="BG492">
            <v>1.08</v>
          </cell>
          <cell r="BL492">
            <v>2.0499999999999998</v>
          </cell>
          <cell r="BM492">
            <v>0.28999999999999998</v>
          </cell>
          <cell r="BN492">
            <v>12.2</v>
          </cell>
          <cell r="BO492">
            <v>1.2</v>
          </cell>
          <cell r="BQ492">
            <v>106</v>
          </cell>
          <cell r="CG492">
            <v>2.0500000000000003</v>
          </cell>
          <cell r="CP492">
            <v>5.4390243902439028</v>
          </cell>
          <cell r="CV492">
            <v>38.542766631467792</v>
          </cell>
          <cell r="CW492">
            <v>16.147058823529413</v>
          </cell>
          <cell r="CZ492">
            <v>88.333333333333343</v>
          </cell>
          <cell r="DA492">
            <v>0.58536585365853666</v>
          </cell>
          <cell r="DB492">
            <v>51.707317073170735</v>
          </cell>
          <cell r="DE492">
            <v>3.4433962264150941</v>
          </cell>
          <cell r="DI492">
            <v>240.34482758620692</v>
          </cell>
          <cell r="DJ492">
            <v>7.0972222222222223</v>
          </cell>
        </row>
        <row r="493">
          <cell r="A493" t="str">
            <v>Roman Comagmatic Province</v>
          </cell>
          <cell r="B493">
            <v>2</v>
          </cell>
          <cell r="C493" t="str">
            <v>B9</v>
          </cell>
          <cell r="D493" t="str">
            <v>Vulsini</v>
          </cell>
          <cell r="F493">
            <v>53.5</v>
          </cell>
          <cell r="G493">
            <v>0.73</v>
          </cell>
          <cell r="M493">
            <v>7.8</v>
          </cell>
          <cell r="O493">
            <v>4.12</v>
          </cell>
          <cell r="U493">
            <v>66.149999999999991</v>
          </cell>
          <cell r="AK493">
            <v>4.12</v>
          </cell>
          <cell r="AS493">
            <v>282</v>
          </cell>
          <cell r="AT493">
            <v>577</v>
          </cell>
          <cell r="BC493">
            <v>47</v>
          </cell>
          <cell r="BD493">
            <v>8.6</v>
          </cell>
          <cell r="CV493">
            <v>32.790697674418603</v>
          </cell>
          <cell r="DJ493">
            <v>12.276595744680851</v>
          </cell>
        </row>
        <row r="494">
          <cell r="A494" t="str">
            <v>Roman Comagmatic Province</v>
          </cell>
          <cell r="B494">
            <v>2</v>
          </cell>
          <cell r="C494" t="str">
            <v>B9</v>
          </cell>
          <cell r="D494" t="str">
            <v>Vulsini</v>
          </cell>
          <cell r="F494">
            <v>53.4</v>
          </cell>
          <cell r="G494">
            <v>0.72</v>
          </cell>
          <cell r="M494">
            <v>7.6</v>
          </cell>
          <cell r="O494">
            <v>4.55</v>
          </cell>
          <cell r="U494">
            <v>66.27</v>
          </cell>
          <cell r="AK494">
            <v>4.55</v>
          </cell>
          <cell r="AS494">
            <v>315</v>
          </cell>
          <cell r="AT494">
            <v>548</v>
          </cell>
          <cell r="BC494">
            <v>50</v>
          </cell>
          <cell r="BD494">
            <v>9.1</v>
          </cell>
          <cell r="CV494">
            <v>34.615384615384613</v>
          </cell>
          <cell r="DJ494">
            <v>10.96</v>
          </cell>
        </row>
        <row r="495">
          <cell r="A495" t="str">
            <v>Roman Comagmatic Province</v>
          </cell>
          <cell r="B495">
            <v>2</v>
          </cell>
          <cell r="C495" t="str">
            <v>B9</v>
          </cell>
          <cell r="D495" t="str">
            <v>Vulsini</v>
          </cell>
          <cell r="F495">
            <v>48.5</v>
          </cell>
          <cell r="G495">
            <v>0.83</v>
          </cell>
          <cell r="M495">
            <v>13</v>
          </cell>
          <cell r="O495">
            <v>5.52</v>
          </cell>
          <cell r="U495">
            <v>67.849999999999994</v>
          </cell>
          <cell r="AK495">
            <v>5.52</v>
          </cell>
          <cell r="AS495">
            <v>349</v>
          </cell>
          <cell r="AT495">
            <v>1239</v>
          </cell>
          <cell r="BC495">
            <v>66</v>
          </cell>
          <cell r="BD495">
            <v>12.8</v>
          </cell>
          <cell r="CV495">
            <v>27.265625</v>
          </cell>
          <cell r="DJ495">
            <v>18.772727272727273</v>
          </cell>
        </row>
        <row r="496">
          <cell r="A496" t="str">
            <v>Roman Comagmatic Province</v>
          </cell>
          <cell r="B496">
            <v>2</v>
          </cell>
          <cell r="C496" t="str">
            <v>B9</v>
          </cell>
          <cell r="D496" t="str">
            <v>Vulsini</v>
          </cell>
          <cell r="F496">
            <v>49.9</v>
          </cell>
          <cell r="G496">
            <v>0.61</v>
          </cell>
          <cell r="M496">
            <v>10.4</v>
          </cell>
          <cell r="O496">
            <v>4.47</v>
          </cell>
          <cell r="U496">
            <v>65.38</v>
          </cell>
          <cell r="AK496">
            <v>4.47</v>
          </cell>
          <cell r="AS496">
            <v>266</v>
          </cell>
          <cell r="AT496">
            <v>1085</v>
          </cell>
          <cell r="BC496">
            <v>52</v>
          </cell>
          <cell r="BD496">
            <v>10.9</v>
          </cell>
          <cell r="CV496">
            <v>24.403669724770641</v>
          </cell>
          <cell r="DJ496">
            <v>20.865384615384617</v>
          </cell>
        </row>
        <row r="497">
          <cell r="A497" t="str">
            <v>Roman Comagmatic Province</v>
          </cell>
          <cell r="B497">
            <v>2</v>
          </cell>
          <cell r="C497" t="str">
            <v>B9</v>
          </cell>
          <cell r="D497" t="str">
            <v>Vulsini</v>
          </cell>
          <cell r="F497">
            <v>47.5</v>
          </cell>
          <cell r="G497">
            <v>0.67</v>
          </cell>
          <cell r="M497">
            <v>13.8</v>
          </cell>
          <cell r="O497">
            <v>5.07</v>
          </cell>
          <cell r="U497">
            <v>67.039999999999992</v>
          </cell>
          <cell r="AK497">
            <v>5.07</v>
          </cell>
          <cell r="AS497">
            <v>353</v>
          </cell>
          <cell r="AT497">
            <v>916</v>
          </cell>
          <cell r="BC497">
            <v>63</v>
          </cell>
          <cell r="BD497">
            <v>11.8</v>
          </cell>
          <cell r="CV497">
            <v>29.915254237288135</v>
          </cell>
          <cell r="DJ497">
            <v>14.53968253968254</v>
          </cell>
        </row>
        <row r="498">
          <cell r="A498" t="str">
            <v>Roman Comagmatic Province</v>
          </cell>
          <cell r="B498">
            <v>2</v>
          </cell>
          <cell r="C498" t="str">
            <v>B10</v>
          </cell>
          <cell r="D498" t="str">
            <v>Vulsini</v>
          </cell>
          <cell r="F498">
            <v>53.95</v>
          </cell>
          <cell r="G498">
            <v>0.71</v>
          </cell>
          <cell r="H498">
            <v>16.989999999999998</v>
          </cell>
          <cell r="J498">
            <v>6.1390000000000011</v>
          </cell>
          <cell r="K498">
            <v>0.11</v>
          </cell>
          <cell r="L498">
            <v>7.44</v>
          </cell>
          <cell r="M498">
            <v>7.4</v>
          </cell>
          <cell r="N498">
            <v>2.58</v>
          </cell>
          <cell r="O498">
            <v>4.16</v>
          </cell>
          <cell r="P498">
            <v>0.22</v>
          </cell>
          <cell r="R498">
            <v>0.84</v>
          </cell>
          <cell r="U498">
            <v>100.539</v>
          </cell>
          <cell r="AJ498">
            <v>0.73152172802677096</v>
          </cell>
          <cell r="AK498">
            <v>6.74</v>
          </cell>
          <cell r="AL498">
            <v>1.6124031007751938</v>
          </cell>
          <cell r="AM498">
            <v>0.43555032371983526</v>
          </cell>
          <cell r="AO498">
            <v>168</v>
          </cell>
          <cell r="AP498">
            <v>356</v>
          </cell>
          <cell r="AQ498">
            <v>99.5</v>
          </cell>
          <cell r="AR498">
            <v>192</v>
          </cell>
          <cell r="AS498">
            <v>312</v>
          </cell>
          <cell r="AT498">
            <v>552</v>
          </cell>
          <cell r="AU498">
            <v>26.7</v>
          </cell>
          <cell r="AV498">
            <v>263</v>
          </cell>
          <cell r="AW498">
            <v>16.5</v>
          </cell>
          <cell r="AX498">
            <v>14.7</v>
          </cell>
          <cell r="AY498">
            <v>426</v>
          </cell>
          <cell r="AZ498">
            <v>66.2</v>
          </cell>
          <cell r="BA498">
            <v>123</v>
          </cell>
          <cell r="BB498">
            <v>13.3</v>
          </cell>
          <cell r="BC498">
            <v>48.9</v>
          </cell>
          <cell r="BD498">
            <v>8.1999999999999993</v>
          </cell>
          <cell r="BE498">
            <v>1.59</v>
          </cell>
          <cell r="BF498">
            <v>5.86</v>
          </cell>
          <cell r="BG498">
            <v>0.85</v>
          </cell>
          <cell r="BH498">
            <v>4.74</v>
          </cell>
          <cell r="BI498">
            <v>0.88</v>
          </cell>
          <cell r="BJ498">
            <v>2.21</v>
          </cell>
          <cell r="BK498">
            <v>0.33</v>
          </cell>
          <cell r="BL498">
            <v>2.29</v>
          </cell>
          <cell r="BM498">
            <v>0.36</v>
          </cell>
          <cell r="BN498">
            <v>6.23</v>
          </cell>
          <cell r="BO498">
            <v>0.96</v>
          </cell>
          <cell r="BP498">
            <v>41.7</v>
          </cell>
          <cell r="BQ498">
            <v>50.7</v>
          </cell>
          <cell r="BR498">
            <v>6.89</v>
          </cell>
          <cell r="CD498">
            <v>25.818181818181817</v>
          </cell>
          <cell r="CG498">
            <v>4.0121212121212126</v>
          </cell>
          <cell r="CI498">
            <v>2.949640287769784</v>
          </cell>
          <cell r="CP498">
            <v>4.606741573033708</v>
          </cell>
          <cell r="CQ498">
            <v>2.3947750362844702</v>
          </cell>
          <cell r="CV498">
            <v>38.048780487804883</v>
          </cell>
          <cell r="CW498">
            <v>15.939393939393939</v>
          </cell>
          <cell r="CZ498">
            <v>52.812500000000007</v>
          </cell>
          <cell r="DA498">
            <v>0.41921397379912662</v>
          </cell>
          <cell r="DB498">
            <v>22.139737991266376</v>
          </cell>
          <cell r="DD498">
            <v>0.13589743589743589</v>
          </cell>
          <cell r="DE498">
            <v>6.1538461538461533</v>
          </cell>
          <cell r="DI498">
            <v>183.88888888888891</v>
          </cell>
          <cell r="DJ498">
            <v>11.288343558282209</v>
          </cell>
          <cell r="DN498">
            <v>0.69658939454097912</v>
          </cell>
        </row>
        <row r="499">
          <cell r="A499" t="str">
            <v>Roman Comagmatic Province</v>
          </cell>
          <cell r="B499">
            <v>2</v>
          </cell>
          <cell r="C499" t="str">
            <v>B10</v>
          </cell>
          <cell r="D499" t="str">
            <v>Vulsini</v>
          </cell>
          <cell r="F499">
            <v>46.14</v>
          </cell>
          <cell r="G499">
            <v>0.83</v>
          </cell>
          <cell r="H499">
            <v>17.82</v>
          </cell>
          <cell r="J499">
            <v>8.9836999999999989</v>
          </cell>
          <cell r="K499">
            <v>0.15</v>
          </cell>
          <cell r="L499">
            <v>5.69</v>
          </cell>
          <cell r="M499">
            <v>11.54</v>
          </cell>
          <cell r="N499">
            <v>1.89</v>
          </cell>
          <cell r="O499">
            <v>6.24</v>
          </cell>
          <cell r="P499">
            <v>0.5</v>
          </cell>
          <cell r="R499">
            <v>0.73</v>
          </cell>
          <cell r="U499">
            <v>100.51369999999999</v>
          </cell>
          <cell r="AJ499">
            <v>0.58745306541035613</v>
          </cell>
          <cell r="AK499">
            <v>8.1300000000000008</v>
          </cell>
          <cell r="AL499">
            <v>3.3015873015873018</v>
          </cell>
          <cell r="AM499">
            <v>0.64758698092031419</v>
          </cell>
          <cell r="AO499">
            <v>302</v>
          </cell>
          <cell r="AP499">
            <v>20</v>
          </cell>
          <cell r="AQ499">
            <v>37.4</v>
          </cell>
          <cell r="AR499">
            <v>40.200000000000003</v>
          </cell>
          <cell r="AS499">
            <v>402</v>
          </cell>
          <cell r="AT499">
            <v>1395</v>
          </cell>
          <cell r="AU499">
            <v>33.700000000000003</v>
          </cell>
          <cell r="AV499">
            <v>262</v>
          </cell>
          <cell r="AW499">
            <v>11.8</v>
          </cell>
          <cell r="AX499">
            <v>26</v>
          </cell>
          <cell r="AY499">
            <v>870</v>
          </cell>
          <cell r="AZ499">
            <v>71.3</v>
          </cell>
          <cell r="BA499">
            <v>155</v>
          </cell>
          <cell r="BB499">
            <v>17.7</v>
          </cell>
          <cell r="BC499">
            <v>70.400000000000006</v>
          </cell>
          <cell r="BD499">
            <v>12.7</v>
          </cell>
          <cell r="BE499">
            <v>2.67</v>
          </cell>
          <cell r="BF499">
            <v>9.57</v>
          </cell>
          <cell r="BG499">
            <v>1.24</v>
          </cell>
          <cell r="BH499">
            <v>5.9</v>
          </cell>
          <cell r="BI499">
            <v>1.06</v>
          </cell>
          <cell r="BJ499">
            <v>2.56</v>
          </cell>
          <cell r="BK499">
            <v>0.35</v>
          </cell>
          <cell r="BL499">
            <v>2.42</v>
          </cell>
          <cell r="BM499">
            <v>0.34</v>
          </cell>
          <cell r="BN499">
            <v>5.98</v>
          </cell>
          <cell r="BO499">
            <v>0.59</v>
          </cell>
          <cell r="BP499">
            <v>38.1</v>
          </cell>
          <cell r="BQ499">
            <v>30.4</v>
          </cell>
          <cell r="BR499">
            <v>6.79</v>
          </cell>
          <cell r="CD499">
            <v>73.728813559322035</v>
          </cell>
          <cell r="CG499">
            <v>6.0423728813559316</v>
          </cell>
          <cell r="CI499">
            <v>4.0682414698162725</v>
          </cell>
          <cell r="CP499">
            <v>4.5994065281899106</v>
          </cell>
          <cell r="CQ499">
            <v>1.7378497790868925</v>
          </cell>
          <cell r="CV499">
            <v>31.653543307086615</v>
          </cell>
          <cell r="CW499">
            <v>22.203389830508474</v>
          </cell>
          <cell r="CZ499">
            <v>51.525423728813557</v>
          </cell>
          <cell r="DA499">
            <v>0.24380165289256198</v>
          </cell>
          <cell r="DB499">
            <v>12.561983471074379</v>
          </cell>
          <cell r="DD499">
            <v>0.22335526315789475</v>
          </cell>
          <cell r="DE499">
            <v>13.223684210526317</v>
          </cell>
          <cell r="DI499">
            <v>209.70588235294116</v>
          </cell>
          <cell r="DJ499">
            <v>19.815340909090907</v>
          </cell>
          <cell r="DN499">
            <v>0.73551053891935769</v>
          </cell>
        </row>
        <row r="500">
          <cell r="A500" t="str">
            <v>Roman Comagmatic Province</v>
          </cell>
          <cell r="B500">
            <v>2</v>
          </cell>
          <cell r="C500" t="str">
            <v>B10</v>
          </cell>
          <cell r="D500" t="str">
            <v>Vulsini</v>
          </cell>
          <cell r="F500">
            <v>49.43</v>
          </cell>
          <cell r="G500">
            <v>0.61</v>
          </cell>
          <cell r="H500">
            <v>15.9</v>
          </cell>
          <cell r="J500">
            <v>6.8412000000000006</v>
          </cell>
          <cell r="K500">
            <v>0.13</v>
          </cell>
          <cell r="L500">
            <v>10.28</v>
          </cell>
          <cell r="M500">
            <v>10.17</v>
          </cell>
          <cell r="N500">
            <v>1.76</v>
          </cell>
          <cell r="O500">
            <v>4.3499999999999996</v>
          </cell>
          <cell r="P500">
            <v>0.34</v>
          </cell>
          <cell r="R500">
            <v>0.74</v>
          </cell>
          <cell r="U500">
            <v>100.55119999999999</v>
          </cell>
          <cell r="AJ500">
            <v>0.77160304036759464</v>
          </cell>
          <cell r="AK500">
            <v>6.1099999999999994</v>
          </cell>
          <cell r="AL500">
            <v>2.4715909090909087</v>
          </cell>
          <cell r="AM500">
            <v>0.63962264150943393</v>
          </cell>
          <cell r="AO500">
            <v>195</v>
          </cell>
          <cell r="AP500">
            <v>792</v>
          </cell>
          <cell r="AQ500">
            <v>35.9</v>
          </cell>
          <cell r="AR500">
            <v>205</v>
          </cell>
          <cell r="AS500">
            <v>273</v>
          </cell>
          <cell r="AT500">
            <v>1106</v>
          </cell>
          <cell r="AU500">
            <v>25.6</v>
          </cell>
          <cell r="AV500">
            <v>248</v>
          </cell>
          <cell r="AW500">
            <v>16.100000000000001</v>
          </cell>
          <cell r="AX500">
            <v>15.4</v>
          </cell>
          <cell r="AY500">
            <v>773</v>
          </cell>
          <cell r="AZ500">
            <v>74.2</v>
          </cell>
          <cell r="BA500">
            <v>143</v>
          </cell>
          <cell r="BB500">
            <v>16.2</v>
          </cell>
          <cell r="BC500">
            <v>62.2</v>
          </cell>
          <cell r="BD500">
            <v>10</v>
          </cell>
          <cell r="BE500">
            <v>2.23</v>
          </cell>
          <cell r="BF500">
            <v>7.38</v>
          </cell>
          <cell r="BG500">
            <v>0.98</v>
          </cell>
          <cell r="BH500">
            <v>5</v>
          </cell>
          <cell r="BI500">
            <v>0.87</v>
          </cell>
          <cell r="BJ500">
            <v>2.31</v>
          </cell>
          <cell r="BK500">
            <v>0.32</v>
          </cell>
          <cell r="BL500">
            <v>2.02</v>
          </cell>
          <cell r="BM500">
            <v>0.32</v>
          </cell>
          <cell r="BN500">
            <v>5.35</v>
          </cell>
          <cell r="BO500">
            <v>0.87</v>
          </cell>
          <cell r="BP500">
            <v>59.6</v>
          </cell>
          <cell r="BQ500">
            <v>52</v>
          </cell>
          <cell r="BR500">
            <v>11.9</v>
          </cell>
          <cell r="CD500">
            <v>48.012422360248443</v>
          </cell>
          <cell r="CG500">
            <v>4.6086956521739131</v>
          </cell>
          <cell r="CI500">
            <v>2.3993288590604025</v>
          </cell>
          <cell r="CP500">
            <v>5.5859375</v>
          </cell>
          <cell r="CQ500">
            <v>1.3529411764705883</v>
          </cell>
          <cell r="CV500">
            <v>27.3</v>
          </cell>
          <cell r="CW500">
            <v>15.403726708074533</v>
          </cell>
          <cell r="CZ500">
            <v>59.770114942528735</v>
          </cell>
          <cell r="DA500">
            <v>0.43069306930693069</v>
          </cell>
          <cell r="DB500">
            <v>25.742574257425744</v>
          </cell>
          <cell r="DD500">
            <v>0.22884615384615387</v>
          </cell>
          <cell r="DE500">
            <v>5.25</v>
          </cell>
          <cell r="DI500">
            <v>231.875</v>
          </cell>
          <cell r="DJ500">
            <v>17.781350482315112</v>
          </cell>
          <cell r="DN500">
            <v>0.78833743529499944</v>
          </cell>
        </row>
        <row r="501">
          <cell r="A501" t="str">
            <v>Roman Comagmatic Province</v>
          </cell>
          <cell r="B501">
            <v>2</v>
          </cell>
          <cell r="C501" t="str">
            <v>B10</v>
          </cell>
          <cell r="D501" t="str">
            <v>Vulsini</v>
          </cell>
          <cell r="F501">
            <v>47.67</v>
          </cell>
          <cell r="G501">
            <v>0.7</v>
          </cell>
          <cell r="H501">
            <v>11.79</v>
          </cell>
          <cell r="J501">
            <v>8.4544999999999995</v>
          </cell>
          <cell r="K501">
            <v>0.15</v>
          </cell>
          <cell r="L501">
            <v>13.12</v>
          </cell>
          <cell r="M501">
            <v>13.11</v>
          </cell>
          <cell r="N501">
            <v>1.22</v>
          </cell>
          <cell r="O501">
            <v>3.07</v>
          </cell>
          <cell r="P501">
            <v>0.21</v>
          </cell>
          <cell r="R501">
            <v>0.84</v>
          </cell>
          <cell r="U501">
            <v>100.33450000000001</v>
          </cell>
          <cell r="AJ501">
            <v>0.77722834159496657</v>
          </cell>
          <cell r="AK501">
            <v>4.29</v>
          </cell>
          <cell r="AL501">
            <v>2.5163934426229506</v>
          </cell>
          <cell r="AM501">
            <v>1.1119592875318067</v>
          </cell>
          <cell r="AO501">
            <v>207</v>
          </cell>
          <cell r="AP501">
            <v>1180</v>
          </cell>
          <cell r="AQ501">
            <v>42.6</v>
          </cell>
          <cell r="AR501">
            <v>277</v>
          </cell>
          <cell r="AS501">
            <v>215</v>
          </cell>
          <cell r="AT501">
            <v>718</v>
          </cell>
          <cell r="AU501">
            <v>20.5</v>
          </cell>
          <cell r="AV501">
            <v>146</v>
          </cell>
          <cell r="AW501">
            <v>6.21</v>
          </cell>
          <cell r="AX501">
            <v>14</v>
          </cell>
          <cell r="AY501">
            <v>529</v>
          </cell>
          <cell r="AZ501">
            <v>41.3</v>
          </cell>
          <cell r="BA501">
            <v>90.6</v>
          </cell>
          <cell r="BB501">
            <v>10.3</v>
          </cell>
          <cell r="BC501">
            <v>43.6</v>
          </cell>
          <cell r="BD501">
            <v>7.76</v>
          </cell>
          <cell r="BE501">
            <v>1.88</v>
          </cell>
          <cell r="BF501">
            <v>6.26</v>
          </cell>
          <cell r="BG501">
            <v>0.77</v>
          </cell>
          <cell r="BH501">
            <v>3.78</v>
          </cell>
          <cell r="BI501">
            <v>0.65</v>
          </cell>
          <cell r="BJ501">
            <v>1.82</v>
          </cell>
          <cell r="BK501">
            <v>0.25</v>
          </cell>
          <cell r="BL501">
            <v>1.65</v>
          </cell>
          <cell r="BM501">
            <v>0.25</v>
          </cell>
          <cell r="BN501">
            <v>3.46</v>
          </cell>
          <cell r="BO501">
            <v>0.33</v>
          </cell>
          <cell r="BP501">
            <v>22.3</v>
          </cell>
          <cell r="BQ501">
            <v>19.100000000000001</v>
          </cell>
          <cell r="BR501">
            <v>4.4000000000000004</v>
          </cell>
          <cell r="CD501">
            <v>85.18518518518519</v>
          </cell>
          <cell r="CG501">
            <v>6.6505636070853456</v>
          </cell>
          <cell r="CI501">
            <v>4.0627802690582957</v>
          </cell>
          <cell r="CP501">
            <v>4.4195121951219507</v>
          </cell>
          <cell r="CQ501">
            <v>1.4113636363636362</v>
          </cell>
          <cell r="CV501">
            <v>27.706185567010309</v>
          </cell>
          <cell r="CW501">
            <v>23.51046698872786</v>
          </cell>
          <cell r="CZ501">
            <v>57.878787878787882</v>
          </cell>
          <cell r="DA501">
            <v>0.2</v>
          </cell>
          <cell r="DB501">
            <v>11.575757575757578</v>
          </cell>
          <cell r="DD501">
            <v>0.23036649214659685</v>
          </cell>
          <cell r="DE501">
            <v>11.2565445026178</v>
          </cell>
          <cell r="DI501">
            <v>165.2</v>
          </cell>
          <cell r="DJ501">
            <v>16.467889908256879</v>
          </cell>
          <cell r="DN501">
            <v>0.81917235968563962</v>
          </cell>
        </row>
        <row r="502">
          <cell r="A502" t="str">
            <v>Roman Comagmatic Province</v>
          </cell>
          <cell r="B502">
            <v>2</v>
          </cell>
          <cell r="C502" t="str">
            <v>B10</v>
          </cell>
          <cell r="D502" t="str">
            <v>Vulsini</v>
          </cell>
          <cell r="F502">
            <v>46.99</v>
          </cell>
          <cell r="G502">
            <v>0.68</v>
          </cell>
          <cell r="H502">
            <v>14.4</v>
          </cell>
          <cell r="J502">
            <v>7.8795000000000011</v>
          </cell>
          <cell r="K502">
            <v>0.14000000000000001</v>
          </cell>
          <cell r="L502">
            <v>10.4</v>
          </cell>
          <cell r="M502">
            <v>13.58</v>
          </cell>
          <cell r="N502">
            <v>1.46</v>
          </cell>
          <cell r="O502">
            <v>3.14</v>
          </cell>
          <cell r="P502">
            <v>0.32</v>
          </cell>
          <cell r="R502">
            <v>1.6</v>
          </cell>
          <cell r="U502">
            <v>100.58949999999999</v>
          </cell>
          <cell r="AJ502">
            <v>0.74794635320905212</v>
          </cell>
          <cell r="AK502">
            <v>4.5999999999999996</v>
          </cell>
          <cell r="AL502">
            <v>2.1506849315068495</v>
          </cell>
          <cell r="AM502">
            <v>0.94305555555555554</v>
          </cell>
          <cell r="AO502">
            <v>212</v>
          </cell>
          <cell r="AP502">
            <v>833</v>
          </cell>
          <cell r="AQ502">
            <v>39.200000000000003</v>
          </cell>
          <cell r="AR502">
            <v>198</v>
          </cell>
          <cell r="AS502">
            <v>226</v>
          </cell>
          <cell r="AT502">
            <v>968</v>
          </cell>
          <cell r="AU502">
            <v>21.7</v>
          </cell>
          <cell r="AV502">
            <v>148</v>
          </cell>
          <cell r="AW502">
            <v>7.07</v>
          </cell>
          <cell r="AX502">
            <v>14.6</v>
          </cell>
          <cell r="AY502">
            <v>592</v>
          </cell>
          <cell r="AZ502">
            <v>47.9</v>
          </cell>
          <cell r="BA502">
            <v>97.9</v>
          </cell>
          <cell r="BB502">
            <v>11.3</v>
          </cell>
          <cell r="BC502">
            <v>44.4</v>
          </cell>
          <cell r="BD502">
            <v>8.3000000000000007</v>
          </cell>
          <cell r="BE502">
            <v>1.84</v>
          </cell>
          <cell r="BF502">
            <v>6.59</v>
          </cell>
          <cell r="BG502">
            <v>0.84</v>
          </cell>
          <cell r="BH502">
            <v>4.0199999999999996</v>
          </cell>
          <cell r="BI502">
            <v>0.7</v>
          </cell>
          <cell r="BJ502">
            <v>1.86</v>
          </cell>
          <cell r="BK502">
            <v>0.26</v>
          </cell>
          <cell r="BL502">
            <v>1.78</v>
          </cell>
          <cell r="BM502">
            <v>0.28000000000000003</v>
          </cell>
          <cell r="BN502">
            <v>3.78</v>
          </cell>
          <cell r="BO502">
            <v>0.36</v>
          </cell>
          <cell r="BP502">
            <v>45.8</v>
          </cell>
          <cell r="BQ502">
            <v>19.3</v>
          </cell>
          <cell r="BR502">
            <v>4.67</v>
          </cell>
          <cell r="CD502">
            <v>83.734087694483733</v>
          </cell>
          <cell r="CG502">
            <v>6.7751060820367748</v>
          </cell>
          <cell r="CI502">
            <v>2.1375545851528388</v>
          </cell>
          <cell r="CP502">
            <v>4.5115207373271895</v>
          </cell>
          <cell r="CQ502">
            <v>1.5139186295503213</v>
          </cell>
          <cell r="CV502">
            <v>27.2289156626506</v>
          </cell>
          <cell r="CW502">
            <v>20.933521923620933</v>
          </cell>
          <cell r="CZ502">
            <v>53.611111111111114</v>
          </cell>
          <cell r="DA502">
            <v>0.20224719101123595</v>
          </cell>
          <cell r="DB502">
            <v>10.842696629213483</v>
          </cell>
          <cell r="DD502">
            <v>0.24196891191709843</v>
          </cell>
          <cell r="DE502">
            <v>11.709844559585491</v>
          </cell>
          <cell r="DI502">
            <v>171.07142857142856</v>
          </cell>
          <cell r="DJ502">
            <v>21.801801801801801</v>
          </cell>
          <cell r="DN502">
            <v>0.75556448781940766</v>
          </cell>
        </row>
        <row r="503">
          <cell r="A503" t="str">
            <v>Roman Comagmatic Province</v>
          </cell>
          <cell r="B503">
            <v>2</v>
          </cell>
          <cell r="C503" t="str">
            <v>B10</v>
          </cell>
          <cell r="D503" t="str">
            <v>Vulsini</v>
          </cell>
          <cell r="F503">
            <v>48.31</v>
          </cell>
          <cell r="G503">
            <v>0.7</v>
          </cell>
          <cell r="H503">
            <v>13.82</v>
          </cell>
          <cell r="J503">
            <v>8.1928999999999998</v>
          </cell>
          <cell r="K503">
            <v>0.14000000000000001</v>
          </cell>
          <cell r="L503">
            <v>9.4600000000000009</v>
          </cell>
          <cell r="M503">
            <v>14.25</v>
          </cell>
          <cell r="N503">
            <v>1.46</v>
          </cell>
          <cell r="O503">
            <v>3.77</v>
          </cell>
          <cell r="P503">
            <v>0.28000000000000003</v>
          </cell>
          <cell r="R503">
            <v>1.07</v>
          </cell>
          <cell r="U503">
            <v>101.4529</v>
          </cell>
          <cell r="AJ503">
            <v>0.72190934403389195</v>
          </cell>
          <cell r="AK503">
            <v>5.23</v>
          </cell>
          <cell r="AL503">
            <v>2.5821917808219177</v>
          </cell>
          <cell r="AM503">
            <v>1.0311143270622287</v>
          </cell>
          <cell r="AO503">
            <v>227</v>
          </cell>
          <cell r="AP503">
            <v>955</v>
          </cell>
          <cell r="AQ503">
            <v>33.5</v>
          </cell>
          <cell r="AR503">
            <v>228</v>
          </cell>
          <cell r="AS503">
            <v>236</v>
          </cell>
          <cell r="AT503">
            <v>778</v>
          </cell>
          <cell r="AU503">
            <v>24</v>
          </cell>
          <cell r="AV503">
            <v>111</v>
          </cell>
          <cell r="AW503">
            <v>6</v>
          </cell>
          <cell r="AX503">
            <v>13.9</v>
          </cell>
          <cell r="AY503">
            <v>616</v>
          </cell>
          <cell r="AZ503">
            <v>43.3</v>
          </cell>
          <cell r="BA503">
            <v>90.8</v>
          </cell>
          <cell r="BB503">
            <v>10.8</v>
          </cell>
          <cell r="BC503">
            <v>42.6</v>
          </cell>
          <cell r="BD503">
            <v>7.95</v>
          </cell>
          <cell r="BE503">
            <v>1.63</v>
          </cell>
          <cell r="BF503">
            <v>5.66</v>
          </cell>
          <cell r="BG503">
            <v>0.76</v>
          </cell>
          <cell r="BH503">
            <v>4.2699999999999996</v>
          </cell>
          <cell r="BI503">
            <v>0.77</v>
          </cell>
          <cell r="BJ503">
            <v>1.87</v>
          </cell>
          <cell r="BK503">
            <v>0.24</v>
          </cell>
          <cell r="BL503">
            <v>1.66</v>
          </cell>
          <cell r="BM503">
            <v>0.26</v>
          </cell>
          <cell r="BN503">
            <v>3.48</v>
          </cell>
          <cell r="BO503">
            <v>0.32</v>
          </cell>
          <cell r="BP503">
            <v>23.7</v>
          </cell>
          <cell r="BQ503">
            <v>16.899999999999999</v>
          </cell>
          <cell r="BR503">
            <v>4.42</v>
          </cell>
          <cell r="CD503">
            <v>102.66666666666667</v>
          </cell>
          <cell r="CG503">
            <v>7.2166666666666659</v>
          </cell>
          <cell r="CI503">
            <v>3.831223628691983</v>
          </cell>
          <cell r="CP503">
            <v>3.7833333333333332</v>
          </cell>
          <cell r="CQ503">
            <v>1.3574660633484164</v>
          </cell>
          <cell r="CV503">
            <v>29.685534591194969</v>
          </cell>
          <cell r="CW503">
            <v>18.5</v>
          </cell>
          <cell r="CZ503">
            <v>52.812499999999993</v>
          </cell>
          <cell r="DA503">
            <v>0.19277108433734941</v>
          </cell>
          <cell r="DB503">
            <v>10.180722891566266</v>
          </cell>
          <cell r="DD503">
            <v>0.26153846153846155</v>
          </cell>
          <cell r="DE503">
            <v>13.96449704142012</v>
          </cell>
          <cell r="DI503">
            <v>166.53846153846152</v>
          </cell>
          <cell r="DJ503">
            <v>18.262910798122064</v>
          </cell>
          <cell r="DN503">
            <v>0.73795740068663074</v>
          </cell>
        </row>
        <row r="504">
          <cell r="A504" t="str">
            <v>Roman Comagmatic Province</v>
          </cell>
          <cell r="B504">
            <v>2</v>
          </cell>
          <cell r="C504" t="str">
            <v>B10</v>
          </cell>
          <cell r="D504" t="str">
            <v>Vulsini</v>
          </cell>
          <cell r="F504">
            <v>51.6</v>
          </cell>
          <cell r="G504">
            <v>0.91</v>
          </cell>
          <cell r="H504">
            <v>18.11</v>
          </cell>
          <cell r="J504">
            <v>8.1833999999999989</v>
          </cell>
          <cell r="K504">
            <v>0.14000000000000001</v>
          </cell>
          <cell r="L504">
            <v>4.1399999999999997</v>
          </cell>
          <cell r="M504">
            <v>8.48</v>
          </cell>
          <cell r="N504">
            <v>1.92</v>
          </cell>
          <cell r="O504">
            <v>5.53</v>
          </cell>
          <cell r="P504">
            <v>0.42</v>
          </cell>
          <cell r="R504">
            <v>0.65</v>
          </cell>
          <cell r="U504">
            <v>100.08340000000003</v>
          </cell>
          <cell r="AJ504">
            <v>0.53213963127687702</v>
          </cell>
          <cell r="AK504">
            <v>7.45</v>
          </cell>
          <cell r="AL504">
            <v>2.8802083333333335</v>
          </cell>
          <cell r="AM504">
            <v>0.46824958586416349</v>
          </cell>
          <cell r="AO504">
            <v>259</v>
          </cell>
          <cell r="AP504">
            <v>29</v>
          </cell>
          <cell r="AQ504">
            <v>28.4</v>
          </cell>
          <cell r="AR504">
            <v>20.9</v>
          </cell>
          <cell r="AS504">
            <v>376</v>
          </cell>
          <cell r="AT504">
            <v>1268</v>
          </cell>
          <cell r="AU504">
            <v>28.4</v>
          </cell>
          <cell r="AV504">
            <v>268</v>
          </cell>
          <cell r="AW504">
            <v>13.9</v>
          </cell>
          <cell r="AX504">
            <v>18.2</v>
          </cell>
          <cell r="AY504">
            <v>847</v>
          </cell>
          <cell r="AZ504">
            <v>67.599999999999994</v>
          </cell>
          <cell r="BA504">
            <v>142</v>
          </cell>
          <cell r="BB504">
            <v>17.600000000000001</v>
          </cell>
          <cell r="BC504">
            <v>67.2</v>
          </cell>
          <cell r="BD504">
            <v>12.4</v>
          </cell>
          <cell r="BE504">
            <v>2.56</v>
          </cell>
          <cell r="BF504">
            <v>8.1999999999999993</v>
          </cell>
          <cell r="BG504">
            <v>1.07</v>
          </cell>
          <cell r="BH504">
            <v>5.45</v>
          </cell>
          <cell r="BI504">
            <v>0.97</v>
          </cell>
          <cell r="BJ504">
            <v>2.48</v>
          </cell>
          <cell r="BK504">
            <v>0.31</v>
          </cell>
          <cell r="BL504">
            <v>2.1</v>
          </cell>
          <cell r="BM504">
            <v>0.32</v>
          </cell>
          <cell r="BN504">
            <v>6.64</v>
          </cell>
          <cell r="BO504">
            <v>0.84</v>
          </cell>
          <cell r="BP504">
            <v>23</v>
          </cell>
          <cell r="BQ504">
            <v>29.6</v>
          </cell>
          <cell r="BR504">
            <v>5.94</v>
          </cell>
          <cell r="CD504">
            <v>60.935251798561147</v>
          </cell>
          <cell r="CG504">
            <v>4.8633093525179847</v>
          </cell>
          <cell r="CI504">
            <v>6.1739130434782608</v>
          </cell>
          <cell r="CP504">
            <v>5</v>
          </cell>
          <cell r="CQ504">
            <v>2.34006734006734</v>
          </cell>
          <cell r="CV504">
            <v>30.322580645161288</v>
          </cell>
          <cell r="CW504">
            <v>19.280575539568346</v>
          </cell>
          <cell r="CZ504">
            <v>35.238095238095241</v>
          </cell>
          <cell r="DA504">
            <v>0.39999999999999997</v>
          </cell>
          <cell r="DB504">
            <v>14.095238095238095</v>
          </cell>
          <cell r="DD504">
            <v>0.20067567567567568</v>
          </cell>
          <cell r="DE504">
            <v>12.702702702702702</v>
          </cell>
          <cell r="DI504">
            <v>211.24999999999997</v>
          </cell>
          <cell r="DJ504">
            <v>18.869047619047617</v>
          </cell>
          <cell r="DN504">
            <v>0.77100583448528004</v>
          </cell>
        </row>
        <row r="505">
          <cell r="A505" t="str">
            <v>Roman Comagmatic Province</v>
          </cell>
          <cell r="B505">
            <v>2</v>
          </cell>
          <cell r="C505" t="str">
            <v>B4</v>
          </cell>
          <cell r="D505" t="str">
            <v>Vico</v>
          </cell>
          <cell r="E505" t="str">
            <v>Latite</v>
          </cell>
          <cell r="AS505">
            <v>433</v>
          </cell>
          <cell r="AT505">
            <v>712</v>
          </cell>
          <cell r="BP505">
            <v>66.5</v>
          </cell>
          <cell r="BQ505">
            <v>95</v>
          </cell>
          <cell r="BR505">
            <v>24.7</v>
          </cell>
          <cell r="DD505">
            <v>0.26</v>
          </cell>
          <cell r="DE505">
            <v>4.5578947368421057</v>
          </cell>
          <cell r="DJ505" t="e">
            <v>#DIV/0!</v>
          </cell>
        </row>
        <row r="506">
          <cell r="A506" t="str">
            <v>Roman Comagmatic Province</v>
          </cell>
          <cell r="B506">
            <v>2</v>
          </cell>
          <cell r="C506" t="str">
            <v>B4</v>
          </cell>
          <cell r="D506" t="str">
            <v>Vico</v>
          </cell>
          <cell r="E506" t="str">
            <v>Trachyte</v>
          </cell>
          <cell r="AS506">
            <v>468</v>
          </cell>
          <cell r="AT506">
            <v>1750</v>
          </cell>
          <cell r="BP506">
            <v>66.5</v>
          </cell>
          <cell r="BQ506">
            <v>128</v>
          </cell>
          <cell r="BR506">
            <v>30.6</v>
          </cell>
          <cell r="DD506">
            <v>0.23906250000000001</v>
          </cell>
          <cell r="DE506">
            <v>3.65625</v>
          </cell>
          <cell r="DJ506" t="e">
            <v>#DIV/0!</v>
          </cell>
        </row>
        <row r="507">
          <cell r="A507" t="str">
            <v>Roman Comagmatic Province</v>
          </cell>
          <cell r="B507">
            <v>2</v>
          </cell>
          <cell r="C507" t="str">
            <v>B4</v>
          </cell>
          <cell r="D507" t="str">
            <v>Vico</v>
          </cell>
          <cell r="E507" t="str">
            <v>Tephritic Leucite Phonolite</v>
          </cell>
          <cell r="AS507">
            <v>1278</v>
          </cell>
          <cell r="AT507">
            <v>1381</v>
          </cell>
          <cell r="BP507">
            <v>93.9</v>
          </cell>
          <cell r="BQ507">
            <v>95</v>
          </cell>
          <cell r="BR507">
            <v>10.4</v>
          </cell>
          <cell r="DD507">
            <v>0.10947368421052632</v>
          </cell>
          <cell r="DE507">
            <v>13.452631578947368</v>
          </cell>
          <cell r="DJ507" t="e">
            <v>#DIV/0!</v>
          </cell>
        </row>
        <row r="508">
          <cell r="A508" t="str">
            <v>Roman Comagmatic Province</v>
          </cell>
          <cell r="B508">
            <v>2</v>
          </cell>
          <cell r="C508" t="str">
            <v>B4</v>
          </cell>
          <cell r="D508" t="str">
            <v>Vico</v>
          </cell>
          <cell r="E508" t="str">
            <v>Trachyte</v>
          </cell>
          <cell r="BP508">
            <v>123</v>
          </cell>
          <cell r="BQ508">
            <v>153</v>
          </cell>
          <cell r="BR508">
            <v>44</v>
          </cell>
          <cell r="DD508">
            <v>0.28758169934640521</v>
          </cell>
          <cell r="DE508">
            <v>0</v>
          </cell>
          <cell r="DJ508" t="e">
            <v>#DIV/0!</v>
          </cell>
        </row>
        <row r="509">
          <cell r="A509" t="str">
            <v>Roman Comagmatic Province</v>
          </cell>
          <cell r="B509">
            <v>2</v>
          </cell>
          <cell r="C509" t="str">
            <v>B10</v>
          </cell>
          <cell r="D509" t="str">
            <v>Vico</v>
          </cell>
          <cell r="F509">
            <v>50.7</v>
          </cell>
          <cell r="G509">
            <v>0.86</v>
          </cell>
          <cell r="H509">
            <v>16.309999999999999</v>
          </cell>
          <cell r="J509">
            <v>8.26</v>
          </cell>
          <cell r="K509">
            <v>0.13</v>
          </cell>
          <cell r="L509">
            <v>4.37</v>
          </cell>
          <cell r="M509">
            <v>8.25</v>
          </cell>
          <cell r="N509">
            <v>1.75</v>
          </cell>
          <cell r="O509">
            <v>8.18</v>
          </cell>
          <cell r="P509">
            <v>0.39</v>
          </cell>
          <cell r="R509">
            <v>0.79</v>
          </cell>
          <cell r="U509">
            <v>99.990000000000009</v>
          </cell>
          <cell r="AJ509">
            <v>0.54326313787195246</v>
          </cell>
          <cell r="AK509">
            <v>9.93</v>
          </cell>
          <cell r="AL509">
            <v>4.6742857142857144</v>
          </cell>
          <cell r="AM509">
            <v>0.50582464745554878</v>
          </cell>
          <cell r="AO509">
            <v>218</v>
          </cell>
          <cell r="AP509">
            <v>51</v>
          </cell>
          <cell r="AQ509">
            <v>30</v>
          </cell>
          <cell r="AR509">
            <v>45</v>
          </cell>
          <cell r="AS509">
            <v>457</v>
          </cell>
          <cell r="AT509">
            <v>1576</v>
          </cell>
          <cell r="AU509">
            <v>45</v>
          </cell>
          <cell r="AV509">
            <v>301</v>
          </cell>
          <cell r="AW509">
            <v>13</v>
          </cell>
          <cell r="AY509">
            <v>1252</v>
          </cell>
          <cell r="AZ509">
            <v>124</v>
          </cell>
          <cell r="BA509">
            <v>223</v>
          </cell>
          <cell r="BB509">
            <v>2</v>
          </cell>
          <cell r="BC509">
            <v>496.9</v>
          </cell>
          <cell r="BD509">
            <v>17.8</v>
          </cell>
          <cell r="BE509">
            <v>3.38</v>
          </cell>
          <cell r="BF509">
            <v>11.8</v>
          </cell>
          <cell r="BG509">
            <v>1.43</v>
          </cell>
          <cell r="BH509">
            <v>7.18</v>
          </cell>
          <cell r="BI509">
            <v>1.18</v>
          </cell>
          <cell r="BJ509">
            <v>0.35</v>
          </cell>
          <cell r="BK509">
            <v>0.35</v>
          </cell>
          <cell r="BL509">
            <v>2.21</v>
          </cell>
          <cell r="BM509">
            <v>0.32</v>
          </cell>
          <cell r="BQ509">
            <v>43.1</v>
          </cell>
          <cell r="BR509">
            <v>10.199999999999999</v>
          </cell>
          <cell r="CD509">
            <v>96.307692307692307</v>
          </cell>
          <cell r="CG509">
            <v>9.5384615384615383</v>
          </cell>
          <cell r="CP509">
            <v>4.9555555555555557</v>
          </cell>
          <cell r="CQ509">
            <v>1.2745098039215688</v>
          </cell>
          <cell r="CV509">
            <v>25.674157303370784</v>
          </cell>
          <cell r="CW509">
            <v>23.153846153846153</v>
          </cell>
          <cell r="DB509">
            <v>19.502262443438916</v>
          </cell>
          <cell r="DD509">
            <v>0.23665893271461713</v>
          </cell>
          <cell r="DE509">
            <v>10.603248259860788</v>
          </cell>
          <cell r="DI509">
            <v>387.5</v>
          </cell>
          <cell r="DJ509">
            <v>3.171664318776414</v>
          </cell>
          <cell r="DN509">
            <v>0.70827377798704583</v>
          </cell>
        </row>
        <row r="510">
          <cell r="A510" t="str">
            <v>Roman Comagmatic Province</v>
          </cell>
          <cell r="B510">
            <v>2</v>
          </cell>
          <cell r="C510" t="str">
            <v>B10</v>
          </cell>
          <cell r="D510" t="str">
            <v>Vico</v>
          </cell>
          <cell r="F510">
            <v>49.29</v>
          </cell>
          <cell r="G510">
            <v>0.75</v>
          </cell>
          <cell r="H510">
            <v>16.170000000000002</v>
          </cell>
          <cell r="J510">
            <v>8.3178000000000001</v>
          </cell>
          <cell r="K510">
            <v>0.15</v>
          </cell>
          <cell r="L510">
            <v>7.2</v>
          </cell>
          <cell r="M510">
            <v>11.32</v>
          </cell>
          <cell r="N510">
            <v>1.78</v>
          </cell>
          <cell r="O510">
            <v>4.4000000000000004</v>
          </cell>
          <cell r="P510">
            <v>0.28999999999999998</v>
          </cell>
          <cell r="R510">
            <v>0.79</v>
          </cell>
          <cell r="U510">
            <v>100.45780000000005</v>
          </cell>
          <cell r="AJ510">
            <v>0.66056906295502149</v>
          </cell>
          <cell r="AK510">
            <v>6.1800000000000006</v>
          </cell>
          <cell r="AL510">
            <v>2.4719101123595508</v>
          </cell>
          <cell r="AM510">
            <v>0.70006184291898577</v>
          </cell>
          <cell r="AO510">
            <v>250</v>
          </cell>
          <cell r="AP510">
            <v>249</v>
          </cell>
          <cell r="AQ510">
            <v>34</v>
          </cell>
          <cell r="AR510">
            <v>66.900000000000006</v>
          </cell>
          <cell r="AS510">
            <v>344</v>
          </cell>
          <cell r="AT510">
            <v>1047</v>
          </cell>
          <cell r="AU510">
            <v>22</v>
          </cell>
          <cell r="AV510">
            <v>205</v>
          </cell>
          <cell r="AW510">
            <v>11.2</v>
          </cell>
          <cell r="AX510">
            <v>20.100000000000001</v>
          </cell>
          <cell r="AY510">
            <v>526</v>
          </cell>
          <cell r="AZ510">
            <v>48</v>
          </cell>
          <cell r="BA510">
            <v>102</v>
          </cell>
          <cell r="BB510">
            <v>12.5</v>
          </cell>
          <cell r="BC510">
            <v>50.6</v>
          </cell>
          <cell r="BD510">
            <v>8.91</v>
          </cell>
          <cell r="BE510">
            <v>1.92</v>
          </cell>
          <cell r="BF510">
            <v>6.49</v>
          </cell>
          <cell r="BG510">
            <v>0.88</v>
          </cell>
          <cell r="BH510">
            <v>4.5199999999999996</v>
          </cell>
          <cell r="BI510">
            <v>0.79</v>
          </cell>
          <cell r="BJ510">
            <v>0.28000000000000003</v>
          </cell>
          <cell r="BK510">
            <v>0.28000000000000003</v>
          </cell>
          <cell r="BL510">
            <v>1.76</v>
          </cell>
          <cell r="BM510">
            <v>0.26</v>
          </cell>
          <cell r="BN510">
            <v>5.3</v>
          </cell>
          <cell r="BO510">
            <v>0.7</v>
          </cell>
          <cell r="BP510">
            <v>21.8</v>
          </cell>
          <cell r="BQ510">
            <v>26.5</v>
          </cell>
          <cell r="BR510">
            <v>5.19</v>
          </cell>
          <cell r="CD510">
            <v>46.964285714285715</v>
          </cell>
          <cell r="CG510">
            <v>4.2857142857142856</v>
          </cell>
          <cell r="CI510">
            <v>4.6788990825688073</v>
          </cell>
          <cell r="CP510">
            <v>4.6363636363636367</v>
          </cell>
          <cell r="CQ510">
            <v>2.1579961464354525</v>
          </cell>
          <cell r="CV510">
            <v>38.60830527497194</v>
          </cell>
          <cell r="CW510">
            <v>18.303571428571431</v>
          </cell>
          <cell r="CZ510">
            <v>37.857142857142861</v>
          </cell>
          <cell r="DA510">
            <v>0.39772727272727271</v>
          </cell>
          <cell r="DB510">
            <v>15.056818181818182</v>
          </cell>
          <cell r="DD510">
            <v>0.19584905660377361</v>
          </cell>
          <cell r="DE510">
            <v>12.981132075471699</v>
          </cell>
          <cell r="DI510">
            <v>184.61538461538461</v>
          </cell>
          <cell r="DJ510">
            <v>20.691699604743082</v>
          </cell>
          <cell r="DN510">
            <v>0.76678833298019611</v>
          </cell>
        </row>
        <row r="511">
          <cell r="A511" t="str">
            <v>Roman Comagmatic Province</v>
          </cell>
          <cell r="B511">
            <v>2</v>
          </cell>
          <cell r="C511" t="str">
            <v>B10</v>
          </cell>
          <cell r="D511" t="str">
            <v>Vico</v>
          </cell>
          <cell r="F511">
            <v>50.3</v>
          </cell>
          <cell r="G511">
            <v>0.76</v>
          </cell>
          <cell r="H511">
            <v>16.18</v>
          </cell>
          <cell r="J511">
            <v>8.2282000000000011</v>
          </cell>
          <cell r="K511">
            <v>0.14000000000000001</v>
          </cell>
          <cell r="L511">
            <v>7.2</v>
          </cell>
          <cell r="M511">
            <v>10.25</v>
          </cell>
          <cell r="N511">
            <v>3.06</v>
          </cell>
          <cell r="O511">
            <v>2.06</v>
          </cell>
          <cell r="P511">
            <v>0.32</v>
          </cell>
          <cell r="R511">
            <v>2.0099999999999998</v>
          </cell>
          <cell r="U511">
            <v>100.5082</v>
          </cell>
          <cell r="AJ511">
            <v>0.66299321604942141</v>
          </cell>
          <cell r="AK511">
            <v>5.12</v>
          </cell>
          <cell r="AL511">
            <v>0.67320261437908502</v>
          </cell>
          <cell r="AM511">
            <v>0.63349814585908526</v>
          </cell>
          <cell r="AO511">
            <v>232</v>
          </cell>
          <cell r="AP511">
            <v>243</v>
          </cell>
          <cell r="AQ511">
            <v>32.4</v>
          </cell>
          <cell r="AR511">
            <v>60.6</v>
          </cell>
          <cell r="AS511">
            <v>381</v>
          </cell>
          <cell r="AT511">
            <v>1014</v>
          </cell>
          <cell r="AU511">
            <v>22.5</v>
          </cell>
          <cell r="AV511">
            <v>216</v>
          </cell>
          <cell r="AW511">
            <v>11.1</v>
          </cell>
          <cell r="AX511">
            <v>19.5</v>
          </cell>
          <cell r="AY511">
            <v>500</v>
          </cell>
          <cell r="AZ511">
            <v>46.7</v>
          </cell>
          <cell r="BA511">
            <v>101</v>
          </cell>
          <cell r="BB511">
            <v>12.5</v>
          </cell>
          <cell r="BC511">
            <v>49.1</v>
          </cell>
          <cell r="BD511">
            <v>9.02</v>
          </cell>
          <cell r="BE511">
            <v>1.96</v>
          </cell>
          <cell r="BF511">
            <v>6.54</v>
          </cell>
          <cell r="BG511">
            <v>0.85</v>
          </cell>
          <cell r="BH511">
            <v>4.25</v>
          </cell>
          <cell r="BI511">
            <v>0.8</v>
          </cell>
          <cell r="BJ511">
            <v>0.3</v>
          </cell>
          <cell r="BK511">
            <v>0.3</v>
          </cell>
          <cell r="BL511">
            <v>1.8</v>
          </cell>
          <cell r="BM511">
            <v>0.26</v>
          </cell>
          <cell r="BN511">
            <v>5.25</v>
          </cell>
          <cell r="BO511">
            <v>0.69</v>
          </cell>
          <cell r="BP511">
            <v>22.4</v>
          </cell>
          <cell r="BQ511">
            <v>26</v>
          </cell>
          <cell r="BR511">
            <v>6.43</v>
          </cell>
          <cell r="CD511">
            <v>45.045045045045043</v>
          </cell>
          <cell r="CG511">
            <v>4.2072072072072073</v>
          </cell>
          <cell r="CI511">
            <v>4.5089285714285721</v>
          </cell>
          <cell r="CP511">
            <v>4.4888888888888889</v>
          </cell>
          <cell r="CQ511">
            <v>1.7262830482115086</v>
          </cell>
          <cell r="CV511">
            <v>42.239467849223949</v>
          </cell>
          <cell r="CW511">
            <v>19.45945945945946</v>
          </cell>
          <cell r="CZ511">
            <v>37.681159420289859</v>
          </cell>
          <cell r="DA511">
            <v>0.3833333333333333</v>
          </cell>
          <cell r="DB511">
            <v>14.444444444444445</v>
          </cell>
          <cell r="DD511">
            <v>0.24730769230769228</v>
          </cell>
          <cell r="DE511">
            <v>14.653846153846153</v>
          </cell>
          <cell r="DI511">
            <v>179.61538461538461</v>
          </cell>
          <cell r="DJ511">
            <v>20.65173116089613</v>
          </cell>
          <cell r="DN511">
            <v>0.77499588478174908</v>
          </cell>
        </row>
        <row r="512">
          <cell r="A512" t="str">
            <v>Roman Comagmatic Province</v>
          </cell>
          <cell r="B512">
            <v>2</v>
          </cell>
          <cell r="C512" t="str">
            <v>B10</v>
          </cell>
          <cell r="D512" t="str">
            <v>Vico</v>
          </cell>
          <cell r="F512">
            <v>47.06</v>
          </cell>
          <cell r="G512">
            <v>0.74</v>
          </cell>
          <cell r="H512">
            <v>16.36</v>
          </cell>
          <cell r="J512">
            <v>8.7475000000000005</v>
          </cell>
          <cell r="K512">
            <v>0.15</v>
          </cell>
          <cell r="L512">
            <v>7.41</v>
          </cell>
          <cell r="M512">
            <v>12.89</v>
          </cell>
          <cell r="N512">
            <v>1.5</v>
          </cell>
          <cell r="O512">
            <v>3.77</v>
          </cell>
          <cell r="P512">
            <v>0.3</v>
          </cell>
          <cell r="R512">
            <v>1.22</v>
          </cell>
          <cell r="U512">
            <v>100.14749999999999</v>
          </cell>
          <cell r="AJ512">
            <v>0.65570461609509112</v>
          </cell>
          <cell r="AK512">
            <v>5.27</v>
          </cell>
          <cell r="AL512">
            <v>2.5133333333333332</v>
          </cell>
          <cell r="AM512">
            <v>0.78789731051344747</v>
          </cell>
          <cell r="AO512">
            <v>205</v>
          </cell>
          <cell r="AP512">
            <v>256</v>
          </cell>
          <cell r="AQ512">
            <v>33.5</v>
          </cell>
          <cell r="AR512">
            <v>74.8</v>
          </cell>
          <cell r="AS512">
            <v>309</v>
          </cell>
          <cell r="AT512">
            <v>1024</v>
          </cell>
          <cell r="AU512">
            <v>24.3</v>
          </cell>
          <cell r="AV512">
            <v>234</v>
          </cell>
          <cell r="AW512">
            <v>11.4</v>
          </cell>
          <cell r="AX512">
            <v>20.3</v>
          </cell>
          <cell r="AY512">
            <v>444</v>
          </cell>
          <cell r="AZ512">
            <v>49.6</v>
          </cell>
          <cell r="BA512">
            <v>104</v>
          </cell>
          <cell r="BB512">
            <v>12.7</v>
          </cell>
          <cell r="BC512">
            <v>48.5</v>
          </cell>
          <cell r="BD512">
            <v>8.3800000000000008</v>
          </cell>
          <cell r="BE512">
            <v>1.81</v>
          </cell>
          <cell r="BF512">
            <v>6.62</v>
          </cell>
          <cell r="BG512">
            <v>0.87</v>
          </cell>
          <cell r="BH512">
            <v>4.3899999999999997</v>
          </cell>
          <cell r="BI512">
            <v>0.79</v>
          </cell>
          <cell r="BJ512">
            <v>0.32</v>
          </cell>
          <cell r="BK512">
            <v>0.32</v>
          </cell>
          <cell r="BL512">
            <v>2.15</v>
          </cell>
          <cell r="BM512">
            <v>0.31</v>
          </cell>
          <cell r="BN512">
            <v>5.32</v>
          </cell>
          <cell r="BO512">
            <v>0.74</v>
          </cell>
          <cell r="BP512">
            <v>8.9499999999999993</v>
          </cell>
          <cell r="BQ512">
            <v>28.9</v>
          </cell>
          <cell r="BR512">
            <v>6.77</v>
          </cell>
          <cell r="CD512">
            <v>38.94736842105263</v>
          </cell>
          <cell r="CG512">
            <v>4.3508771929824563</v>
          </cell>
          <cell r="CI512">
            <v>11.620111731843576</v>
          </cell>
          <cell r="CP512">
            <v>4.2798353909465021</v>
          </cell>
          <cell r="CQ512">
            <v>1.6838995568685378</v>
          </cell>
          <cell r="CV512">
            <v>36.873508353221951</v>
          </cell>
          <cell r="CW512">
            <v>20.526315789473685</v>
          </cell>
          <cell r="CZ512">
            <v>39.054054054054049</v>
          </cell>
          <cell r="DA512">
            <v>0.34418604651162793</v>
          </cell>
          <cell r="DB512">
            <v>13.441860465116278</v>
          </cell>
          <cell r="DD512">
            <v>0.23425605536332181</v>
          </cell>
          <cell r="DE512">
            <v>10.692041522491349</v>
          </cell>
          <cell r="DI512">
            <v>160</v>
          </cell>
          <cell r="DJ512">
            <v>21.11340206185567</v>
          </cell>
          <cell r="DN512">
            <v>0.7380113463688992</v>
          </cell>
        </row>
        <row r="513">
          <cell r="A513" t="str">
            <v>Roman Comagmatic Province</v>
          </cell>
          <cell r="B513">
            <v>2</v>
          </cell>
          <cell r="C513" t="str">
            <v>B4</v>
          </cell>
          <cell r="D513" t="str">
            <v>Sabatini</v>
          </cell>
          <cell r="E513" t="str">
            <v>Ignimbrite</v>
          </cell>
          <cell r="AS513">
            <v>538</v>
          </cell>
          <cell r="AT513">
            <v>838</v>
          </cell>
          <cell r="BP513">
            <v>130</v>
          </cell>
          <cell r="BQ513">
            <v>99.6</v>
          </cell>
          <cell r="BR513">
            <v>6.5</v>
          </cell>
          <cell r="DD513">
            <v>6.5261044176706834E-2</v>
          </cell>
          <cell r="DE513">
            <v>5.4016064257028118</v>
          </cell>
        </row>
        <row r="514">
          <cell r="A514" t="str">
            <v>Roman Comagmatic Province</v>
          </cell>
          <cell r="B514">
            <v>2</v>
          </cell>
          <cell r="C514" t="str">
            <v>B4</v>
          </cell>
          <cell r="D514" t="str">
            <v>Sabatini</v>
          </cell>
          <cell r="E514" t="str">
            <v>Ignimbrite</v>
          </cell>
          <cell r="AS514">
            <v>446</v>
          </cell>
          <cell r="AT514">
            <v>548</v>
          </cell>
          <cell r="BP514">
            <v>92</v>
          </cell>
          <cell r="BQ514">
            <v>101.7</v>
          </cell>
          <cell r="BR514">
            <v>27.5</v>
          </cell>
          <cell r="DD514">
            <v>0.27040314650934122</v>
          </cell>
          <cell r="DE514">
            <v>4.3854473942969516</v>
          </cell>
        </row>
        <row r="515">
          <cell r="A515" t="str">
            <v>Roman Comagmatic Province</v>
          </cell>
          <cell r="B515">
            <v>2</v>
          </cell>
          <cell r="C515" t="str">
            <v>B4</v>
          </cell>
          <cell r="D515" t="str">
            <v>Sabatini</v>
          </cell>
          <cell r="E515" t="str">
            <v>Tephritic Leucitite</v>
          </cell>
          <cell r="AS515">
            <v>471</v>
          </cell>
          <cell r="AT515">
            <v>2150</v>
          </cell>
          <cell r="BP515">
            <v>37.6</v>
          </cell>
          <cell r="BQ515">
            <v>37.1</v>
          </cell>
          <cell r="BR515">
            <v>7.8</v>
          </cell>
          <cell r="DD515">
            <v>0.21024258760107817</v>
          </cell>
          <cell r="DE515">
            <v>12.695417789757412</v>
          </cell>
        </row>
        <row r="516">
          <cell r="A516" t="str">
            <v>Roman Comagmatic Province</v>
          </cell>
          <cell r="B516">
            <v>2</v>
          </cell>
          <cell r="C516" t="str">
            <v>B9</v>
          </cell>
          <cell r="D516" t="str">
            <v>Sabatini</v>
          </cell>
          <cell r="F516">
            <v>48.4</v>
          </cell>
          <cell r="G516">
            <v>0.77</v>
          </cell>
          <cell r="M516">
            <v>10.1</v>
          </cell>
          <cell r="O516">
            <v>8.5299999999999994</v>
          </cell>
          <cell r="U516">
            <v>67.8</v>
          </cell>
          <cell r="AK516">
            <v>8.5299999999999994</v>
          </cell>
          <cell r="AS516">
            <v>587</v>
          </cell>
          <cell r="AT516">
            <v>1798</v>
          </cell>
          <cell r="BC516">
            <v>103</v>
          </cell>
          <cell r="BD516">
            <v>18.8</v>
          </cell>
          <cell r="CV516">
            <v>31.223404255319149</v>
          </cell>
          <cell r="DJ516">
            <v>17.456310679611651</v>
          </cell>
        </row>
        <row r="517">
          <cell r="A517" t="str">
            <v>Roman Comagmatic Province</v>
          </cell>
          <cell r="B517">
            <v>2</v>
          </cell>
          <cell r="C517" t="str">
            <v>B9</v>
          </cell>
          <cell r="D517" t="str">
            <v>Sabatini</v>
          </cell>
          <cell r="F517">
            <v>48.2</v>
          </cell>
          <cell r="G517">
            <v>0.76</v>
          </cell>
          <cell r="M517">
            <v>11.4</v>
          </cell>
          <cell r="O517">
            <v>6.99</v>
          </cell>
          <cell r="U517">
            <v>67.349999999999994</v>
          </cell>
          <cell r="AK517">
            <v>6.99</v>
          </cell>
          <cell r="AS517">
            <v>627</v>
          </cell>
          <cell r="AT517">
            <v>1424</v>
          </cell>
          <cell r="BC517">
            <v>99</v>
          </cell>
          <cell r="BD517">
            <v>19.100000000000001</v>
          </cell>
          <cell r="CV517">
            <v>32.827225130890049</v>
          </cell>
          <cell r="DJ517">
            <v>14.383838383838384</v>
          </cell>
        </row>
        <row r="518">
          <cell r="A518" t="str">
            <v>Roman Comagmatic Province</v>
          </cell>
          <cell r="B518">
            <v>2</v>
          </cell>
          <cell r="C518" t="str">
            <v>B9</v>
          </cell>
          <cell r="D518" t="str">
            <v>Sabatini</v>
          </cell>
          <cell r="F518">
            <v>56.4</v>
          </cell>
          <cell r="G518">
            <v>0.64</v>
          </cell>
          <cell r="M518">
            <v>5.1100000000000003</v>
          </cell>
          <cell r="O518">
            <v>8.0500000000000007</v>
          </cell>
          <cell r="U518">
            <v>70.2</v>
          </cell>
          <cell r="AK518">
            <v>8.0500000000000007</v>
          </cell>
          <cell r="AS518">
            <v>402</v>
          </cell>
          <cell r="AT518">
            <v>1611</v>
          </cell>
          <cell r="BC518">
            <v>90</v>
          </cell>
          <cell r="BD518">
            <v>17.399999999999999</v>
          </cell>
          <cell r="CV518">
            <v>23.103448275862071</v>
          </cell>
          <cell r="DJ518">
            <v>17.899999999999999</v>
          </cell>
        </row>
        <row r="519">
          <cell r="A519" t="str">
            <v>Roman Comagmatic Province</v>
          </cell>
          <cell r="B519">
            <v>2</v>
          </cell>
          <cell r="C519" t="str">
            <v>B9</v>
          </cell>
          <cell r="D519" t="str">
            <v>Sabatini</v>
          </cell>
          <cell r="F519">
            <v>48.4</v>
          </cell>
          <cell r="G519">
            <v>0.7</v>
          </cell>
          <cell r="M519">
            <v>9.85</v>
          </cell>
          <cell r="O519">
            <v>8.33</v>
          </cell>
          <cell r="U519">
            <v>67.28</v>
          </cell>
          <cell r="AK519">
            <v>8.33</v>
          </cell>
          <cell r="AS519">
            <v>636</v>
          </cell>
          <cell r="AT519">
            <v>1812</v>
          </cell>
          <cell r="BC519">
            <v>90</v>
          </cell>
          <cell r="BD519">
            <v>17.5</v>
          </cell>
          <cell r="CV519">
            <v>36.342857142857142</v>
          </cell>
          <cell r="DJ519">
            <v>20.133333333333333</v>
          </cell>
        </row>
        <row r="520">
          <cell r="A520" t="str">
            <v>Roman Comagmatic Province</v>
          </cell>
          <cell r="B520">
            <v>2</v>
          </cell>
          <cell r="C520" t="str">
            <v>B9</v>
          </cell>
          <cell r="D520" t="str">
            <v>Sabatini</v>
          </cell>
          <cell r="F520">
            <v>47.3</v>
          </cell>
          <cell r="G520">
            <v>0.81</v>
          </cell>
          <cell r="M520">
            <v>10</v>
          </cell>
          <cell r="O520">
            <v>7.78</v>
          </cell>
          <cell r="U520">
            <v>65.89</v>
          </cell>
          <cell r="AK520">
            <v>7.78</v>
          </cell>
          <cell r="AS520">
            <v>757</v>
          </cell>
          <cell r="AT520">
            <v>1775</v>
          </cell>
          <cell r="BC520">
            <v>97</v>
          </cell>
          <cell r="BD520">
            <v>19.600000000000001</v>
          </cell>
          <cell r="CV520">
            <v>38.622448979591837</v>
          </cell>
          <cell r="DJ520">
            <v>18.298969072164947</v>
          </cell>
        </row>
        <row r="521">
          <cell r="A521" t="str">
            <v>Roman Comagmatic Province</v>
          </cell>
          <cell r="B521">
            <v>2</v>
          </cell>
          <cell r="C521" t="str">
            <v>B10</v>
          </cell>
          <cell r="D521" t="str">
            <v>Sabatini</v>
          </cell>
          <cell r="F521">
            <v>49.52</v>
          </cell>
          <cell r="G521">
            <v>0.67</v>
          </cell>
          <cell r="H521">
            <v>16.55</v>
          </cell>
          <cell r="J521">
            <v>7.4463000000000008</v>
          </cell>
          <cell r="K521">
            <v>0.13</v>
          </cell>
          <cell r="L521">
            <v>6.73</v>
          </cell>
          <cell r="M521">
            <v>10.029999999999999</v>
          </cell>
          <cell r="N521">
            <v>1.43</v>
          </cell>
          <cell r="O521">
            <v>6.71</v>
          </cell>
          <cell r="P521">
            <v>0.62</v>
          </cell>
          <cell r="R521">
            <v>0.64</v>
          </cell>
          <cell r="U521">
            <v>100.47630000000002</v>
          </cell>
          <cell r="AJ521">
            <v>0.67018144715920791</v>
          </cell>
          <cell r="AK521">
            <v>8.14</v>
          </cell>
          <cell r="AL521">
            <v>4.6923076923076925</v>
          </cell>
          <cell r="AM521">
            <v>0.60604229607250748</v>
          </cell>
          <cell r="AO521">
            <v>272</v>
          </cell>
          <cell r="AP521">
            <v>258</v>
          </cell>
          <cell r="AQ521">
            <v>33.1</v>
          </cell>
          <cell r="AR521">
            <v>76.3</v>
          </cell>
          <cell r="AS521">
            <v>524</v>
          </cell>
          <cell r="AT521">
            <v>1728</v>
          </cell>
          <cell r="AU521">
            <v>30.2</v>
          </cell>
          <cell r="AV521">
            <v>299</v>
          </cell>
          <cell r="AW521">
            <v>13.1</v>
          </cell>
          <cell r="AX521">
            <v>31.5</v>
          </cell>
          <cell r="AY521">
            <v>1013</v>
          </cell>
          <cell r="AZ521">
            <v>90.1</v>
          </cell>
          <cell r="BA521">
            <v>182</v>
          </cell>
          <cell r="BB521">
            <v>23</v>
          </cell>
          <cell r="BC521">
            <v>88.2</v>
          </cell>
          <cell r="BD521">
            <v>17.2</v>
          </cell>
          <cell r="BE521">
            <v>3.27</v>
          </cell>
          <cell r="BF521">
            <v>11.2</v>
          </cell>
          <cell r="BG521">
            <v>1.28</v>
          </cell>
          <cell r="BH521">
            <v>6.48</v>
          </cell>
          <cell r="BI521">
            <v>1.02</v>
          </cell>
          <cell r="BJ521">
            <v>2.2599999999999998</v>
          </cell>
          <cell r="BK521">
            <v>0.32</v>
          </cell>
          <cell r="BL521">
            <v>2.14</v>
          </cell>
          <cell r="BM521">
            <v>0.28000000000000003</v>
          </cell>
          <cell r="BN521">
            <v>7.13</v>
          </cell>
          <cell r="BO521">
            <v>0.66</v>
          </cell>
          <cell r="BP521">
            <v>45</v>
          </cell>
          <cell r="BQ521">
            <v>44.8</v>
          </cell>
          <cell r="BR521">
            <v>9.98</v>
          </cell>
          <cell r="CD521">
            <v>77.328244274809165</v>
          </cell>
          <cell r="CG521">
            <v>6.8778625954198471</v>
          </cell>
          <cell r="CI521">
            <v>4.0444444444444443</v>
          </cell>
          <cell r="CP521">
            <v>6.0264900662251657</v>
          </cell>
          <cell r="CQ521">
            <v>1.3126252505010019</v>
          </cell>
          <cell r="CV521">
            <v>30.465116279069768</v>
          </cell>
          <cell r="CW521">
            <v>22.824427480916032</v>
          </cell>
          <cell r="CZ521">
            <v>67.878787878787875</v>
          </cell>
          <cell r="DA521">
            <v>0.30841121495327101</v>
          </cell>
          <cell r="DB521">
            <v>20.934579439252335</v>
          </cell>
          <cell r="DD521">
            <v>0.22276785714285716</v>
          </cell>
          <cell r="DE521">
            <v>11.696428571428573</v>
          </cell>
          <cell r="DI521">
            <v>321.78571428571422</v>
          </cell>
          <cell r="DJ521">
            <v>19.591836734693878</v>
          </cell>
          <cell r="DN521">
            <v>0.71550057294546754</v>
          </cell>
        </row>
        <row r="522">
          <cell r="A522" t="str">
            <v>Roman Comagmatic Province</v>
          </cell>
          <cell r="B522">
            <v>2</v>
          </cell>
          <cell r="C522" t="str">
            <v>B10</v>
          </cell>
          <cell r="D522" t="str">
            <v>Sabatini</v>
          </cell>
          <cell r="F522">
            <v>46.95</v>
          </cell>
          <cell r="G522">
            <v>0.93</v>
          </cell>
          <cell r="H522">
            <v>17.79</v>
          </cell>
          <cell r="J522">
            <v>9.9240000000000013</v>
          </cell>
          <cell r="K522">
            <v>0.17</v>
          </cell>
          <cell r="L522">
            <v>3.84</v>
          </cell>
          <cell r="M522">
            <v>10.35</v>
          </cell>
          <cell r="N522">
            <v>1.51</v>
          </cell>
          <cell r="O522">
            <v>7.28</v>
          </cell>
          <cell r="P522">
            <v>0.88</v>
          </cell>
          <cell r="R522">
            <v>0.97</v>
          </cell>
          <cell r="U522">
            <v>100.59400000000001</v>
          </cell>
          <cell r="AJ522">
            <v>0.46522231032753086</v>
          </cell>
          <cell r="AK522">
            <v>8.7900000000000009</v>
          </cell>
          <cell r="AL522">
            <v>4.8211920529801322</v>
          </cell>
          <cell r="AM522">
            <v>0.58178752107925802</v>
          </cell>
          <cell r="AO522">
            <v>326</v>
          </cell>
          <cell r="AP522">
            <v>34</v>
          </cell>
          <cell r="AQ522">
            <v>34.700000000000003</v>
          </cell>
          <cell r="AR522">
            <v>15.3</v>
          </cell>
          <cell r="AS522">
            <v>488</v>
          </cell>
          <cell r="AT522">
            <v>2178</v>
          </cell>
          <cell r="AU522">
            <v>40.5</v>
          </cell>
          <cell r="AV522">
            <v>419</v>
          </cell>
          <cell r="AW522">
            <v>21.7</v>
          </cell>
          <cell r="AX522">
            <v>36</v>
          </cell>
          <cell r="AY522">
            <v>1835</v>
          </cell>
          <cell r="AZ522">
            <v>1.36</v>
          </cell>
          <cell r="BA522">
            <v>277</v>
          </cell>
          <cell r="BB522">
            <v>33</v>
          </cell>
          <cell r="BC522">
            <v>129</v>
          </cell>
          <cell r="BD522">
            <v>24.2</v>
          </cell>
          <cell r="BE522">
            <v>4.96</v>
          </cell>
          <cell r="BF522">
            <v>15.2</v>
          </cell>
          <cell r="BG522">
            <v>1.95</v>
          </cell>
          <cell r="BH522">
            <v>9.7100000000000009</v>
          </cell>
          <cell r="BI522">
            <v>1.49</v>
          </cell>
          <cell r="BJ522">
            <v>3.53</v>
          </cell>
          <cell r="BK522">
            <v>0.44</v>
          </cell>
          <cell r="BL522">
            <v>2.7</v>
          </cell>
          <cell r="BM522">
            <v>0.37</v>
          </cell>
          <cell r="BN522">
            <v>10.1</v>
          </cell>
          <cell r="BO522">
            <v>1.21</v>
          </cell>
          <cell r="BP522">
            <v>78.400000000000006</v>
          </cell>
          <cell r="BQ522">
            <v>63.4</v>
          </cell>
          <cell r="BR522">
            <v>11</v>
          </cell>
          <cell r="CD522">
            <v>84.562211981566819</v>
          </cell>
          <cell r="CG522">
            <v>6.2672811059907838E-2</v>
          </cell>
          <cell r="CI522">
            <v>3.533163265306122</v>
          </cell>
          <cell r="CP522">
            <v>6.8395061728395063</v>
          </cell>
          <cell r="CQ522">
            <v>1.9727272727272727</v>
          </cell>
          <cell r="CV522">
            <v>20.165289256198349</v>
          </cell>
          <cell r="CW522">
            <v>19.308755760368665</v>
          </cell>
          <cell r="CZ522">
            <v>52.396694214876035</v>
          </cell>
          <cell r="DA522">
            <v>0.44814814814814813</v>
          </cell>
          <cell r="DB522">
            <v>23.481481481481481</v>
          </cell>
          <cell r="DD522">
            <v>0.17350157728706625</v>
          </cell>
          <cell r="DE522">
            <v>7.6971608832807572</v>
          </cell>
          <cell r="DI522">
            <v>3.6756756756756759</v>
          </cell>
          <cell r="DJ522">
            <v>16.88372093023256</v>
          </cell>
          <cell r="DN522">
            <v>0.78539415978346627</v>
          </cell>
        </row>
        <row r="523">
          <cell r="A523" t="str">
            <v>Roman Comagmatic Province</v>
          </cell>
          <cell r="B523">
            <v>2</v>
          </cell>
          <cell r="C523" t="str">
            <v>B4</v>
          </cell>
          <cell r="D523" t="str">
            <v>Cimini</v>
          </cell>
          <cell r="E523" t="str">
            <v>Rhyodacite</v>
          </cell>
          <cell r="AS523">
            <v>311</v>
          </cell>
          <cell r="AT523">
            <v>488</v>
          </cell>
          <cell r="BP523">
            <v>105</v>
          </cell>
          <cell r="BQ523">
            <v>47</v>
          </cell>
          <cell r="BR523">
            <v>7.1</v>
          </cell>
          <cell r="DD523">
            <v>0.15106382978723404</v>
          </cell>
          <cell r="DE523">
            <v>6.6170212765957448</v>
          </cell>
        </row>
        <row r="524">
          <cell r="A524" t="str">
            <v>Roman Comagmatic Province</v>
          </cell>
          <cell r="B524">
            <v>2</v>
          </cell>
          <cell r="C524" t="str">
            <v>B9</v>
          </cell>
          <cell r="D524" t="str">
            <v>Cimini</v>
          </cell>
          <cell r="F524">
            <v>54.3</v>
          </cell>
          <cell r="G524">
            <v>1.01</v>
          </cell>
          <cell r="M524">
            <v>6.21</v>
          </cell>
          <cell r="O524">
            <v>5.54</v>
          </cell>
          <cell r="U524">
            <v>67.06</v>
          </cell>
          <cell r="AK524">
            <v>5.54</v>
          </cell>
          <cell r="AS524">
            <v>353</v>
          </cell>
          <cell r="AT524">
            <v>506</v>
          </cell>
          <cell r="BC524">
            <v>88</v>
          </cell>
          <cell r="BD524">
            <v>17.7</v>
          </cell>
          <cell r="CV524">
            <v>19.943502824858758</v>
          </cell>
          <cell r="DJ524">
            <v>5.75</v>
          </cell>
        </row>
        <row r="525">
          <cell r="A525" t="str">
            <v>Roman Comagmatic Province</v>
          </cell>
          <cell r="B525">
            <v>2</v>
          </cell>
          <cell r="C525" t="str">
            <v>B9</v>
          </cell>
          <cell r="D525" t="str">
            <v>Cimini</v>
          </cell>
          <cell r="F525">
            <v>56.9</v>
          </cell>
          <cell r="G525">
            <v>1.1000000000000001</v>
          </cell>
          <cell r="M525">
            <v>5.5</v>
          </cell>
          <cell r="O525">
            <v>5.77</v>
          </cell>
          <cell r="U525">
            <v>69.27</v>
          </cell>
          <cell r="AK525">
            <v>5.77</v>
          </cell>
          <cell r="AS525">
            <v>382</v>
          </cell>
          <cell r="AT525">
            <v>409</v>
          </cell>
          <cell r="BC525">
            <v>85</v>
          </cell>
          <cell r="BD525">
            <v>15.9</v>
          </cell>
          <cell r="CV525">
            <v>24.025157232704402</v>
          </cell>
          <cell r="DJ525">
            <v>4.8117647058823527</v>
          </cell>
        </row>
        <row r="526">
          <cell r="A526" t="str">
            <v>Roman Comagmatic Province</v>
          </cell>
          <cell r="B526">
            <v>2</v>
          </cell>
          <cell r="C526" t="str">
            <v>B9</v>
          </cell>
          <cell r="D526" t="str">
            <v>Cimini</v>
          </cell>
          <cell r="F526">
            <v>57.4</v>
          </cell>
          <cell r="G526">
            <v>0.85</v>
          </cell>
          <cell r="M526">
            <v>6.82</v>
          </cell>
          <cell r="O526">
            <v>5.01</v>
          </cell>
          <cell r="U526">
            <v>70.08</v>
          </cell>
          <cell r="AK526">
            <v>5.01</v>
          </cell>
          <cell r="AS526">
            <v>336</v>
          </cell>
          <cell r="AT526">
            <v>688</v>
          </cell>
          <cell r="BC526">
            <v>85</v>
          </cell>
          <cell r="BD526">
            <v>11.8</v>
          </cell>
          <cell r="CV526">
            <v>28.474576271186439</v>
          </cell>
          <cell r="DJ526">
            <v>8.0941176470588232</v>
          </cell>
        </row>
        <row r="527">
          <cell r="A527" t="str">
            <v>Roman Comagmatic Province</v>
          </cell>
          <cell r="B527">
            <v>2</v>
          </cell>
          <cell r="C527" t="str">
            <v>B9</v>
          </cell>
          <cell r="D527" t="str">
            <v>Cimini</v>
          </cell>
          <cell r="F527">
            <v>60.3</v>
          </cell>
          <cell r="G527">
            <v>0.75</v>
          </cell>
          <cell r="M527">
            <v>5.44</v>
          </cell>
          <cell r="O527">
            <v>5.36</v>
          </cell>
          <cell r="U527">
            <v>71.849999999999994</v>
          </cell>
          <cell r="AK527">
            <v>5.36</v>
          </cell>
          <cell r="AS527">
            <v>353</v>
          </cell>
          <cell r="AT527">
            <v>613</v>
          </cell>
          <cell r="BC527">
            <v>82</v>
          </cell>
          <cell r="BD527">
            <v>11.8</v>
          </cell>
          <cell r="CV527">
            <v>29.915254237288135</v>
          </cell>
          <cell r="DJ527">
            <v>7.475609756097561</v>
          </cell>
        </row>
        <row r="528">
          <cell r="A528" t="str">
            <v>Roman Comagmatic Province</v>
          </cell>
          <cell r="B528">
            <v>2</v>
          </cell>
          <cell r="C528" t="str">
            <v>B9</v>
          </cell>
          <cell r="D528" t="str">
            <v>Cimini</v>
          </cell>
          <cell r="F528">
            <v>61.8</v>
          </cell>
          <cell r="G528">
            <v>0.89</v>
          </cell>
          <cell r="M528">
            <v>4.32</v>
          </cell>
          <cell r="O528">
            <v>5.18</v>
          </cell>
          <cell r="U528">
            <v>72.19</v>
          </cell>
          <cell r="AK528">
            <v>5.18</v>
          </cell>
          <cell r="AS528">
            <v>294</v>
          </cell>
          <cell r="AT528">
            <v>547</v>
          </cell>
          <cell r="BC528">
            <v>69</v>
          </cell>
          <cell r="BD528">
            <v>10.1</v>
          </cell>
          <cell r="CV528">
            <v>29.10891089108911</v>
          </cell>
          <cell r="DJ528">
            <v>7.9275362318840576</v>
          </cell>
        </row>
        <row r="529">
          <cell r="A529" t="str">
            <v>Roman Comagmatic Province</v>
          </cell>
          <cell r="B529">
            <v>2</v>
          </cell>
          <cell r="C529" t="str">
            <v>B9</v>
          </cell>
          <cell r="D529" t="str">
            <v>Cimini</v>
          </cell>
          <cell r="F529">
            <v>65.37</v>
          </cell>
          <cell r="G529">
            <v>0.72</v>
          </cell>
          <cell r="M529">
            <v>3.3</v>
          </cell>
          <cell r="O529">
            <v>5.16</v>
          </cell>
          <cell r="U529">
            <v>74.55</v>
          </cell>
          <cell r="AK529">
            <v>5.16</v>
          </cell>
          <cell r="AS529">
            <v>287</v>
          </cell>
          <cell r="AT529">
            <v>486</v>
          </cell>
          <cell r="BC529">
            <v>63</v>
          </cell>
          <cell r="BD529">
            <v>9.4</v>
          </cell>
          <cell r="CV529">
            <v>30.531914893617021</v>
          </cell>
          <cell r="DJ529">
            <v>7.7142857142857144</v>
          </cell>
        </row>
        <row r="530">
          <cell r="A530" t="str">
            <v>Roman Comagmatic Province</v>
          </cell>
          <cell r="B530">
            <v>2</v>
          </cell>
          <cell r="C530" t="str">
            <v>B10</v>
          </cell>
          <cell r="D530" t="str">
            <v>Cimini</v>
          </cell>
          <cell r="F530">
            <v>54.38</v>
          </cell>
          <cell r="G530">
            <v>1.1399999999999999</v>
          </cell>
          <cell r="H530">
            <v>16.13</v>
          </cell>
          <cell r="J530">
            <v>5.5953999999999997</v>
          </cell>
          <cell r="K530">
            <v>0.08</v>
          </cell>
          <cell r="L530">
            <v>8.17</v>
          </cell>
          <cell r="M530">
            <v>5.45</v>
          </cell>
          <cell r="N530">
            <v>1.26</v>
          </cell>
          <cell r="O530">
            <v>6.22</v>
          </cell>
          <cell r="P530">
            <v>0.3</v>
          </cell>
          <cell r="R530">
            <v>1.72</v>
          </cell>
          <cell r="U530">
            <v>100.44540000000001</v>
          </cell>
          <cell r="AJ530">
            <v>0.76650347324879353</v>
          </cell>
          <cell r="AK530">
            <v>7.4799999999999995</v>
          </cell>
          <cell r="AL530">
            <v>4.9365079365079358</v>
          </cell>
          <cell r="AM530">
            <v>0.33787972721636705</v>
          </cell>
          <cell r="AO530">
            <v>144</v>
          </cell>
          <cell r="AP530">
            <v>606</v>
          </cell>
          <cell r="AQ530">
            <v>29.4</v>
          </cell>
          <cell r="AR530">
            <v>220</v>
          </cell>
          <cell r="AS530">
            <v>336</v>
          </cell>
          <cell r="AT530">
            <v>470</v>
          </cell>
          <cell r="AU530">
            <v>24.6</v>
          </cell>
          <cell r="AV530">
            <v>477</v>
          </cell>
          <cell r="AW530">
            <v>26.4</v>
          </cell>
          <cell r="AX530">
            <v>5.5</v>
          </cell>
          <cell r="AY530">
            <v>682</v>
          </cell>
          <cell r="AZ530">
            <v>88.4</v>
          </cell>
          <cell r="BA530">
            <v>197</v>
          </cell>
          <cell r="BB530">
            <v>26</v>
          </cell>
          <cell r="BC530">
            <v>99.8</v>
          </cell>
          <cell r="BD530">
            <v>15.3</v>
          </cell>
          <cell r="BE530">
            <v>2.37</v>
          </cell>
          <cell r="BF530">
            <v>8.7100000000000009</v>
          </cell>
          <cell r="BG530">
            <v>1.1100000000000001</v>
          </cell>
          <cell r="BH530">
            <v>5.25</v>
          </cell>
          <cell r="BI530">
            <v>0.79</v>
          </cell>
          <cell r="BJ530">
            <v>2.37</v>
          </cell>
          <cell r="BK530">
            <v>0.26</v>
          </cell>
          <cell r="BL530">
            <v>2</v>
          </cell>
          <cell r="BM530">
            <v>0.3</v>
          </cell>
          <cell r="BN530">
            <v>13.5</v>
          </cell>
          <cell r="BO530">
            <v>2</v>
          </cell>
          <cell r="BP530">
            <v>40</v>
          </cell>
          <cell r="BQ530">
            <v>61.8</v>
          </cell>
          <cell r="BR530">
            <v>9.91</v>
          </cell>
          <cell r="CD530">
            <v>25.833333333333336</v>
          </cell>
          <cell r="CG530">
            <v>3.3484848484848491</v>
          </cell>
          <cell r="CI530">
            <v>4.9249999999999998</v>
          </cell>
          <cell r="CP530">
            <v>8.0081300813008127</v>
          </cell>
          <cell r="CQ530">
            <v>2.663975782038345</v>
          </cell>
          <cell r="CV530">
            <v>21.96078431372549</v>
          </cell>
          <cell r="CW530">
            <v>18.06818181818182</v>
          </cell>
          <cell r="CZ530">
            <v>30.9</v>
          </cell>
          <cell r="DA530">
            <v>1</v>
          </cell>
          <cell r="DB530">
            <v>30.9</v>
          </cell>
          <cell r="DD530">
            <v>0.16035598705501619</v>
          </cell>
          <cell r="DE530">
            <v>5.4368932038834954</v>
          </cell>
          <cell r="DI530">
            <v>294.66666666666669</v>
          </cell>
          <cell r="DJ530">
            <v>4.7094188376753507</v>
          </cell>
          <cell r="DN530">
            <v>0.62348932346767694</v>
          </cell>
        </row>
        <row r="531">
          <cell r="A531" t="str">
            <v>Roman Comagmatic Province</v>
          </cell>
          <cell r="B531">
            <v>2</v>
          </cell>
          <cell r="C531" t="str">
            <v>B11</v>
          </cell>
          <cell r="D531" t="str">
            <v>Cimini</v>
          </cell>
          <cell r="E531" t="str">
            <v>duomo</v>
          </cell>
          <cell r="F531">
            <v>60.38</v>
          </cell>
          <cell r="G531">
            <v>0.76</v>
          </cell>
          <cell r="H531">
            <v>16.989999999999998</v>
          </cell>
          <cell r="J531">
            <v>4.9226000000000001</v>
          </cell>
          <cell r="K531">
            <v>0.08</v>
          </cell>
          <cell r="L531">
            <v>2.7</v>
          </cell>
          <cell r="M531">
            <v>4.55</v>
          </cell>
          <cell r="N531">
            <v>2.19</v>
          </cell>
          <cell r="O531">
            <v>4.9800000000000004</v>
          </cell>
          <cell r="P531">
            <v>0.31</v>
          </cell>
          <cell r="R531">
            <v>2.0499999999999998</v>
          </cell>
          <cell r="U531">
            <v>99.912599999999998</v>
          </cell>
          <cell r="AJ531">
            <v>0.55219982234612197</v>
          </cell>
          <cell r="AK531">
            <v>7.17</v>
          </cell>
          <cell r="AL531">
            <v>2.2739726027397262</v>
          </cell>
          <cell r="AM531">
            <v>0.26780459093584463</v>
          </cell>
        </row>
        <row r="532">
          <cell r="A532" t="str">
            <v>Roman Comagmatic Province</v>
          </cell>
          <cell r="B532">
            <v>2</v>
          </cell>
          <cell r="C532" t="str">
            <v>B11</v>
          </cell>
          <cell r="D532" t="str">
            <v>Cimini</v>
          </cell>
          <cell r="E532" t="str">
            <v>duomo</v>
          </cell>
          <cell r="F532">
            <v>61.26</v>
          </cell>
          <cell r="G532">
            <v>0.7</v>
          </cell>
          <cell r="H532">
            <v>16.14</v>
          </cell>
          <cell r="J532">
            <v>4.8075000000000001</v>
          </cell>
          <cell r="K532">
            <v>0.08</v>
          </cell>
          <cell r="L532">
            <v>2.65</v>
          </cell>
          <cell r="M532">
            <v>4.68</v>
          </cell>
          <cell r="N532">
            <v>2.35</v>
          </cell>
          <cell r="O532">
            <v>5.39</v>
          </cell>
          <cell r="P532">
            <v>0.3</v>
          </cell>
          <cell r="R532">
            <v>1.58</v>
          </cell>
          <cell r="U532">
            <v>99.937499999999986</v>
          </cell>
          <cell r="AJ532">
            <v>0.55342784447805127</v>
          </cell>
          <cell r="AK532">
            <v>7.74</v>
          </cell>
          <cell r="AL532">
            <v>2.2936170212765954</v>
          </cell>
          <cell r="AM532">
            <v>0.2899628252788104</v>
          </cell>
        </row>
        <row r="533">
          <cell r="A533" t="str">
            <v>Roman Comagmatic Province</v>
          </cell>
          <cell r="B533">
            <v>2</v>
          </cell>
          <cell r="C533" t="str">
            <v>B11</v>
          </cell>
          <cell r="D533" t="str">
            <v>Cimini</v>
          </cell>
          <cell r="E533" t="str">
            <v>ignimbrite</v>
          </cell>
          <cell r="F533">
            <v>60.96</v>
          </cell>
          <cell r="G533">
            <v>0.72</v>
          </cell>
          <cell r="H533">
            <v>15.93</v>
          </cell>
          <cell r="J533">
            <v>4.5394000000000005</v>
          </cell>
          <cell r="K533">
            <v>0.1</v>
          </cell>
          <cell r="L533">
            <v>2.59</v>
          </cell>
          <cell r="M533">
            <v>4.21</v>
          </cell>
          <cell r="N533">
            <v>2.41</v>
          </cell>
          <cell r="O533">
            <v>5.75</v>
          </cell>
          <cell r="P533">
            <v>0.24</v>
          </cell>
          <cell r="R533">
            <v>2.21</v>
          </cell>
          <cell r="U533">
            <v>99.659399999999977</v>
          </cell>
          <cell r="AJ533">
            <v>0.56193305466627985</v>
          </cell>
          <cell r="AK533">
            <v>8.16</v>
          </cell>
          <cell r="AL533">
            <v>2.3858921161825726</v>
          </cell>
          <cell r="AM533">
            <v>0.26428123038292528</v>
          </cell>
        </row>
        <row r="534">
          <cell r="A534" t="str">
            <v>Roman Comagmatic Province</v>
          </cell>
          <cell r="B534">
            <v>2</v>
          </cell>
          <cell r="C534" t="str">
            <v>B11</v>
          </cell>
          <cell r="D534" t="str">
            <v>Cimini</v>
          </cell>
          <cell r="E534" t="str">
            <v>latite</v>
          </cell>
          <cell r="F534">
            <v>60.93</v>
          </cell>
          <cell r="G534">
            <v>0.76</v>
          </cell>
          <cell r="H534">
            <v>16.38</v>
          </cell>
          <cell r="J534">
            <v>4.5415000000000001</v>
          </cell>
          <cell r="K534">
            <v>0.1</v>
          </cell>
          <cell r="L534">
            <v>2.57</v>
          </cell>
          <cell r="M534">
            <v>5.0999999999999996</v>
          </cell>
          <cell r="N534">
            <v>2.38</v>
          </cell>
          <cell r="O534">
            <v>5.79</v>
          </cell>
          <cell r="P534">
            <v>0.32</v>
          </cell>
          <cell r="R534">
            <v>0.98</v>
          </cell>
          <cell r="U534">
            <v>99.851499999999973</v>
          </cell>
          <cell r="AJ534">
            <v>0.55990992360038228</v>
          </cell>
          <cell r="AK534">
            <v>8.17</v>
          </cell>
          <cell r="AL534">
            <v>2.4327731092436977</v>
          </cell>
          <cell r="AM534">
            <v>0.31135531135531136</v>
          </cell>
        </row>
        <row r="535">
          <cell r="A535" t="str">
            <v>Roman Comagmatic Province</v>
          </cell>
          <cell r="B535">
            <v>2</v>
          </cell>
          <cell r="C535" t="str">
            <v>B11</v>
          </cell>
          <cell r="D535" t="str">
            <v>Cimini</v>
          </cell>
          <cell r="E535" t="str">
            <v>ignimbrite</v>
          </cell>
          <cell r="F535">
            <v>58.16</v>
          </cell>
          <cell r="G535">
            <v>0.84</v>
          </cell>
          <cell r="H535">
            <v>17.13</v>
          </cell>
          <cell r="J535">
            <v>5.2193000000000005</v>
          </cell>
          <cell r="K535">
            <v>0.12</v>
          </cell>
          <cell r="L535">
            <v>2.3199999999999998</v>
          </cell>
          <cell r="M535">
            <v>4.7699999999999996</v>
          </cell>
          <cell r="N535">
            <v>2.29</v>
          </cell>
          <cell r="O535">
            <v>5.69</v>
          </cell>
          <cell r="P535">
            <v>0.3</v>
          </cell>
          <cell r="R535">
            <v>2.12</v>
          </cell>
          <cell r="U535">
            <v>98.959299999999999</v>
          </cell>
          <cell r="AJ535">
            <v>0.49983796062396396</v>
          </cell>
          <cell r="AK535">
            <v>7.98</v>
          </cell>
          <cell r="AL535">
            <v>2.4847161572052405</v>
          </cell>
          <cell r="AM535">
            <v>0.27845884413309979</v>
          </cell>
        </row>
        <row r="536">
          <cell r="A536" t="str">
            <v>Roman Comagmatic Province</v>
          </cell>
          <cell r="B536">
            <v>2</v>
          </cell>
          <cell r="C536" t="str">
            <v>B11</v>
          </cell>
          <cell r="D536" t="str">
            <v>Cimini</v>
          </cell>
          <cell r="E536" t="str">
            <v>ignimbrite</v>
          </cell>
          <cell r="F536">
            <v>60.76</v>
          </cell>
          <cell r="G536">
            <v>0.87</v>
          </cell>
          <cell r="H536">
            <v>15.95</v>
          </cell>
          <cell r="J536">
            <v>4.9317000000000011</v>
          </cell>
          <cell r="K536">
            <v>0.11</v>
          </cell>
          <cell r="L536">
            <v>2.29</v>
          </cell>
          <cell r="M536">
            <v>4.8</v>
          </cell>
          <cell r="N536">
            <v>2.36</v>
          </cell>
          <cell r="O536">
            <v>5.68</v>
          </cell>
          <cell r="P536">
            <v>0.3</v>
          </cell>
          <cell r="R536">
            <v>2.16</v>
          </cell>
          <cell r="U536">
            <v>100.21169999999999</v>
          </cell>
          <cell r="AJ536">
            <v>0.51075234492123278</v>
          </cell>
          <cell r="AK536">
            <v>8.0399999999999991</v>
          </cell>
          <cell r="AL536">
            <v>2.406779661016949</v>
          </cell>
          <cell r="AM536">
            <v>0.30094043887147337</v>
          </cell>
        </row>
        <row r="537">
          <cell r="A537" t="str">
            <v>Roman Comagmatic Province</v>
          </cell>
          <cell r="B537">
            <v>2</v>
          </cell>
          <cell r="C537" t="str">
            <v>B11</v>
          </cell>
          <cell r="D537" t="str">
            <v>Cimini</v>
          </cell>
          <cell r="E537" t="str">
            <v>duomo</v>
          </cell>
          <cell r="F537">
            <v>61.6</v>
          </cell>
          <cell r="G537">
            <v>0.72</v>
          </cell>
          <cell r="H537">
            <v>16.72</v>
          </cell>
          <cell r="J537">
            <v>4.4994000000000005</v>
          </cell>
          <cell r="K537">
            <v>7.0000000000000007E-2</v>
          </cell>
          <cell r="L537">
            <v>2.25</v>
          </cell>
          <cell r="M537">
            <v>4.37</v>
          </cell>
          <cell r="N537">
            <v>2.2799999999999998</v>
          </cell>
          <cell r="O537">
            <v>5.73</v>
          </cell>
          <cell r="P537">
            <v>0.32</v>
          </cell>
          <cell r="R537">
            <v>1.33</v>
          </cell>
          <cell r="U537">
            <v>99.889399999999981</v>
          </cell>
          <cell r="AJ537">
            <v>0.52925009200052697</v>
          </cell>
          <cell r="AK537">
            <v>8.01</v>
          </cell>
          <cell r="AL537">
            <v>2.5131578947368425</v>
          </cell>
          <cell r="AM537">
            <v>0.26136363636363641</v>
          </cell>
        </row>
        <row r="538">
          <cell r="A538" t="str">
            <v>Roman Comagmatic Province</v>
          </cell>
          <cell r="B538">
            <v>2</v>
          </cell>
          <cell r="C538" t="str">
            <v>B11</v>
          </cell>
          <cell r="D538" t="str">
            <v>Cimini</v>
          </cell>
          <cell r="E538" t="str">
            <v>ignimbrite</v>
          </cell>
          <cell r="F538">
            <v>61.26</v>
          </cell>
          <cell r="G538">
            <v>0.78</v>
          </cell>
          <cell r="H538">
            <v>15.96</v>
          </cell>
          <cell r="J538">
            <v>4.3976000000000006</v>
          </cell>
          <cell r="K538">
            <v>0.1</v>
          </cell>
          <cell r="L538">
            <v>2.23</v>
          </cell>
          <cell r="M538">
            <v>4.58</v>
          </cell>
          <cell r="N538">
            <v>2.37</v>
          </cell>
          <cell r="O538">
            <v>5.71</v>
          </cell>
          <cell r="P538">
            <v>0.28999999999999998</v>
          </cell>
          <cell r="R538">
            <v>2</v>
          </cell>
          <cell r="U538">
            <v>99.677599999999998</v>
          </cell>
          <cell r="AJ538">
            <v>0.53272579754090243</v>
          </cell>
          <cell r="AK538">
            <v>8.08</v>
          </cell>
          <cell r="AL538">
            <v>2.4092827004219406</v>
          </cell>
          <cell r="AM538">
            <v>0.28696741854636593</v>
          </cell>
        </row>
        <row r="539">
          <cell r="A539" t="str">
            <v>Roman Comagmatic Province</v>
          </cell>
          <cell r="B539">
            <v>2</v>
          </cell>
          <cell r="C539" t="str">
            <v>B11</v>
          </cell>
          <cell r="D539" t="str">
            <v>Cimini</v>
          </cell>
          <cell r="E539" t="str">
            <v>duomo</v>
          </cell>
          <cell r="F539">
            <v>60.98</v>
          </cell>
          <cell r="G539">
            <v>0.89</v>
          </cell>
          <cell r="H539">
            <v>16.52</v>
          </cell>
          <cell r="J539">
            <v>4.8251000000000008</v>
          </cell>
          <cell r="K539">
            <v>0.08</v>
          </cell>
          <cell r="L539">
            <v>2.2200000000000002</v>
          </cell>
          <cell r="M539">
            <v>4.66</v>
          </cell>
          <cell r="N539">
            <v>2.2799999999999998</v>
          </cell>
          <cell r="O539">
            <v>5.38</v>
          </cell>
          <cell r="P539">
            <v>0.3</v>
          </cell>
          <cell r="R539">
            <v>1.77</v>
          </cell>
          <cell r="U539">
            <v>99.90509999999999</v>
          </cell>
          <cell r="AJ539">
            <v>0.50845511543159649</v>
          </cell>
          <cell r="AK539">
            <v>7.66</v>
          </cell>
          <cell r="AL539">
            <v>2.3596491228070176</v>
          </cell>
          <cell r="AM539">
            <v>0.28208232445520581</v>
          </cell>
        </row>
        <row r="540">
          <cell r="A540" t="str">
            <v>Roman Comagmatic Province</v>
          </cell>
          <cell r="B540">
            <v>2</v>
          </cell>
          <cell r="C540" t="str">
            <v>B11</v>
          </cell>
          <cell r="D540" t="str">
            <v>Cimini</v>
          </cell>
          <cell r="E540" t="str">
            <v>ignimbrite</v>
          </cell>
          <cell r="F540">
            <v>62.3</v>
          </cell>
          <cell r="G540">
            <v>0.72</v>
          </cell>
          <cell r="H540">
            <v>16.46</v>
          </cell>
          <cell r="J540">
            <v>4.3570000000000002</v>
          </cell>
          <cell r="K540">
            <v>0.1</v>
          </cell>
          <cell r="L540">
            <v>2.21</v>
          </cell>
          <cell r="M540">
            <v>4.46</v>
          </cell>
          <cell r="N540">
            <v>2.2200000000000002</v>
          </cell>
          <cell r="O540">
            <v>5.41</v>
          </cell>
          <cell r="P540">
            <v>0.19</v>
          </cell>
          <cell r="R540">
            <v>1.33</v>
          </cell>
          <cell r="U540">
            <v>99.756999999999962</v>
          </cell>
          <cell r="AJ540">
            <v>0.5327920420761082</v>
          </cell>
          <cell r="AK540">
            <v>7.6300000000000008</v>
          </cell>
          <cell r="AL540">
            <v>2.4369369369369367</v>
          </cell>
          <cell r="AM540">
            <v>0.27095990279465371</v>
          </cell>
        </row>
        <row r="541">
          <cell r="A541" t="str">
            <v>Roman Comagmatic Province</v>
          </cell>
          <cell r="B541">
            <v>2</v>
          </cell>
          <cell r="C541" t="str">
            <v>B11</v>
          </cell>
          <cell r="D541" t="str">
            <v>Cimini</v>
          </cell>
          <cell r="E541" t="str">
            <v>duomo</v>
          </cell>
          <cell r="F541">
            <v>61.88</v>
          </cell>
          <cell r="G541">
            <v>0.89</v>
          </cell>
          <cell r="H541">
            <v>16.350000000000001</v>
          </cell>
          <cell r="J541">
            <v>4.8999000000000006</v>
          </cell>
          <cell r="K541">
            <v>0.11</v>
          </cell>
          <cell r="L541">
            <v>2.1800000000000002</v>
          </cell>
          <cell r="M541">
            <v>3.68</v>
          </cell>
          <cell r="N541">
            <v>2.46</v>
          </cell>
          <cell r="O541">
            <v>5.55</v>
          </cell>
          <cell r="P541">
            <v>0.27</v>
          </cell>
          <cell r="R541">
            <v>1.46</v>
          </cell>
          <cell r="U541">
            <v>99.729900000000001</v>
          </cell>
          <cell r="AJ541">
            <v>0.50006450753374432</v>
          </cell>
          <cell r="AK541">
            <v>8.01</v>
          </cell>
          <cell r="AL541">
            <v>2.2560975609756095</v>
          </cell>
          <cell r="AM541">
            <v>0.22507645259938838</v>
          </cell>
        </row>
        <row r="542">
          <cell r="A542" t="str">
            <v>Roman Comagmatic Province</v>
          </cell>
          <cell r="B542">
            <v>2</v>
          </cell>
          <cell r="C542" t="str">
            <v>B11</v>
          </cell>
          <cell r="D542" t="str">
            <v>Cimini</v>
          </cell>
          <cell r="E542" t="str">
            <v>ignimbrite</v>
          </cell>
          <cell r="F542">
            <v>62.55</v>
          </cell>
          <cell r="G542">
            <v>0.71</v>
          </cell>
          <cell r="H542">
            <v>15.45</v>
          </cell>
          <cell r="J542">
            <v>4.6562000000000001</v>
          </cell>
          <cell r="K542">
            <v>0.08</v>
          </cell>
          <cell r="L542">
            <v>2.1</v>
          </cell>
          <cell r="M542">
            <v>4.2699999999999996</v>
          </cell>
          <cell r="N542">
            <v>2.2400000000000002</v>
          </cell>
          <cell r="O542">
            <v>5.4</v>
          </cell>
          <cell r="P542">
            <v>0.27</v>
          </cell>
          <cell r="R542">
            <v>1.75</v>
          </cell>
          <cell r="U542">
            <v>99.476199999999977</v>
          </cell>
          <cell r="AJ542">
            <v>0.50347135171822999</v>
          </cell>
          <cell r="AK542">
            <v>7.6400000000000006</v>
          </cell>
          <cell r="AL542">
            <v>2.4107142857142856</v>
          </cell>
          <cell r="AM542">
            <v>0.27637540453074433</v>
          </cell>
        </row>
        <row r="543">
          <cell r="A543" t="str">
            <v>Roman Comagmatic Province</v>
          </cell>
          <cell r="B543">
            <v>2</v>
          </cell>
          <cell r="C543" t="str">
            <v>B11</v>
          </cell>
          <cell r="D543" t="str">
            <v>Cimini</v>
          </cell>
          <cell r="E543" t="str">
            <v>duomo</v>
          </cell>
          <cell r="F543">
            <v>62.05</v>
          </cell>
          <cell r="G543">
            <v>0.74</v>
          </cell>
          <cell r="H543">
            <v>17.010000000000002</v>
          </cell>
          <cell r="J543">
            <v>4.8145000000000007</v>
          </cell>
          <cell r="K543">
            <v>0.08</v>
          </cell>
          <cell r="L543">
            <v>2.06</v>
          </cell>
          <cell r="M543">
            <v>3.74</v>
          </cell>
          <cell r="N543">
            <v>2.25</v>
          </cell>
          <cell r="O543">
            <v>5</v>
          </cell>
          <cell r="P543">
            <v>0.31</v>
          </cell>
          <cell r="R543">
            <v>1.91</v>
          </cell>
          <cell r="U543">
            <v>99.964499999999987</v>
          </cell>
          <cell r="AJ543">
            <v>0.49030664846670041</v>
          </cell>
          <cell r="AK543">
            <v>7.25</v>
          </cell>
          <cell r="AL543">
            <v>2.2222222222222223</v>
          </cell>
          <cell r="AM543">
            <v>0.21987066431510874</v>
          </cell>
        </row>
        <row r="544">
          <cell r="A544" t="str">
            <v>Roman Comagmatic Province</v>
          </cell>
          <cell r="B544">
            <v>2</v>
          </cell>
          <cell r="C544" t="str">
            <v>B11</v>
          </cell>
          <cell r="D544" t="str">
            <v>Cimini</v>
          </cell>
          <cell r="E544" t="str">
            <v>ignimbrite</v>
          </cell>
          <cell r="F544">
            <v>61.93</v>
          </cell>
          <cell r="G544">
            <v>0.73</v>
          </cell>
          <cell r="H544">
            <v>16.190000000000001</v>
          </cell>
          <cell r="J544">
            <v>4.7077</v>
          </cell>
          <cell r="K544">
            <v>0.08</v>
          </cell>
          <cell r="L544">
            <v>2.0499999999999998</v>
          </cell>
          <cell r="M544">
            <v>4.45</v>
          </cell>
          <cell r="N544">
            <v>2.2599999999999998</v>
          </cell>
          <cell r="O544">
            <v>5.37</v>
          </cell>
          <cell r="P544">
            <v>0.28000000000000003</v>
          </cell>
          <cell r="R544">
            <v>1.41</v>
          </cell>
          <cell r="U544">
            <v>99.457700000000003</v>
          </cell>
          <cell r="AJ544">
            <v>0.49469726812031112</v>
          </cell>
          <cell r="AK544">
            <v>7.63</v>
          </cell>
          <cell r="AL544">
            <v>2.3761061946902657</v>
          </cell>
          <cell r="AM544">
            <v>0.27486102532427426</v>
          </cell>
        </row>
        <row r="545">
          <cell r="A545" t="str">
            <v>Roman Comagmatic Province</v>
          </cell>
          <cell r="B545">
            <v>2</v>
          </cell>
          <cell r="C545" t="str">
            <v>B11</v>
          </cell>
          <cell r="D545" t="str">
            <v>Cimini</v>
          </cell>
          <cell r="E545" t="str">
            <v>duomo</v>
          </cell>
          <cell r="F545">
            <v>62.08</v>
          </cell>
          <cell r="G545">
            <v>0.75</v>
          </cell>
          <cell r="H545">
            <v>16.809999999999999</v>
          </cell>
          <cell r="J545">
            <v>5.0350999999999999</v>
          </cell>
          <cell r="K545">
            <v>0.06</v>
          </cell>
          <cell r="L545">
            <v>1.98</v>
          </cell>
          <cell r="M545">
            <v>3.64</v>
          </cell>
          <cell r="N545">
            <v>2.5099999999999998</v>
          </cell>
          <cell r="O545">
            <v>5.19</v>
          </cell>
          <cell r="P545">
            <v>0.23</v>
          </cell>
          <cell r="R545">
            <v>1.72</v>
          </cell>
          <cell r="U545">
            <v>100.00510000000001</v>
          </cell>
          <cell r="AJ545">
            <v>0.46924173960923277</v>
          </cell>
          <cell r="AK545">
            <v>7.7</v>
          </cell>
          <cell r="AL545">
            <v>2.067729083665339</v>
          </cell>
          <cell r="AM545">
            <v>0.21653777513384892</v>
          </cell>
        </row>
        <row r="546">
          <cell r="A546" t="str">
            <v>Roman Comagmatic Province</v>
          </cell>
          <cell r="B546">
            <v>2</v>
          </cell>
          <cell r="C546" t="str">
            <v>B11</v>
          </cell>
          <cell r="D546" t="str">
            <v>Cimini</v>
          </cell>
          <cell r="E546" t="str">
            <v>duomo</v>
          </cell>
          <cell r="F546">
            <v>61.78</v>
          </cell>
          <cell r="G546">
            <v>0.78</v>
          </cell>
          <cell r="H546">
            <v>15.95</v>
          </cell>
          <cell r="J546">
            <v>4.6972000000000005</v>
          </cell>
          <cell r="K546">
            <v>0.09</v>
          </cell>
          <cell r="L546">
            <v>1.91</v>
          </cell>
          <cell r="M546">
            <v>4.2300000000000004</v>
          </cell>
          <cell r="N546">
            <v>2.2599999999999998</v>
          </cell>
          <cell r="O546">
            <v>5.54</v>
          </cell>
          <cell r="P546">
            <v>0.33</v>
          </cell>
          <cell r="R546">
            <v>1.68</v>
          </cell>
          <cell r="U546">
            <v>99.247200000000021</v>
          </cell>
          <cell r="AJ546">
            <v>0.47758618318236601</v>
          </cell>
          <cell r="AK546">
            <v>7.8</v>
          </cell>
          <cell r="AL546">
            <v>2.4513274336283186</v>
          </cell>
          <cell r="AM546">
            <v>0.26520376175548593</v>
          </cell>
        </row>
        <row r="547">
          <cell r="A547" t="str">
            <v>Roman Comagmatic Province</v>
          </cell>
          <cell r="B547">
            <v>2</v>
          </cell>
          <cell r="C547" t="str">
            <v>B11</v>
          </cell>
          <cell r="D547" t="str">
            <v>Cimini</v>
          </cell>
          <cell r="E547" t="str">
            <v>duomo</v>
          </cell>
          <cell r="F547">
            <v>60.2</v>
          </cell>
          <cell r="G547">
            <v>0.86</v>
          </cell>
          <cell r="H547">
            <v>16.64</v>
          </cell>
          <cell r="J547">
            <v>5.1475</v>
          </cell>
          <cell r="K547">
            <v>0.11</v>
          </cell>
          <cell r="L547">
            <v>1.81</v>
          </cell>
          <cell r="M547">
            <v>4.3499999999999996</v>
          </cell>
          <cell r="N547">
            <v>2.17</v>
          </cell>
          <cell r="O547">
            <v>5.19</v>
          </cell>
          <cell r="P547">
            <v>0.41</v>
          </cell>
          <cell r="R547">
            <v>2.0699999999999998</v>
          </cell>
          <cell r="U547">
            <v>98.957499999999982</v>
          </cell>
          <cell r="AJ547">
            <v>0.4415099208087836</v>
          </cell>
          <cell r="AK547">
            <v>7.36</v>
          </cell>
          <cell r="AL547">
            <v>2.3917050691244244</v>
          </cell>
          <cell r="AM547">
            <v>0.26141826923076922</v>
          </cell>
        </row>
        <row r="548">
          <cell r="A548" t="str">
            <v>Roman Comagmatic Province</v>
          </cell>
          <cell r="B548">
            <v>2</v>
          </cell>
          <cell r="C548" t="str">
            <v>B11</v>
          </cell>
          <cell r="D548" t="str">
            <v>Cimini</v>
          </cell>
          <cell r="E548" t="str">
            <v>duomo</v>
          </cell>
          <cell r="F548">
            <v>62.45</v>
          </cell>
          <cell r="G548">
            <v>0.68</v>
          </cell>
          <cell r="H548">
            <v>16.54</v>
          </cell>
          <cell r="J548">
            <v>4.5656999999999996</v>
          </cell>
          <cell r="K548">
            <v>0.08</v>
          </cell>
          <cell r="L548">
            <v>1.79</v>
          </cell>
          <cell r="M548">
            <v>3.89</v>
          </cell>
          <cell r="N548">
            <v>2.31</v>
          </cell>
          <cell r="O548">
            <v>5.47</v>
          </cell>
          <cell r="P548">
            <v>0.3</v>
          </cell>
          <cell r="R548">
            <v>1.85</v>
          </cell>
          <cell r="U548">
            <v>99.925700000000006</v>
          </cell>
          <cell r="AJ548">
            <v>0.46848974664855503</v>
          </cell>
          <cell r="AK548">
            <v>7.7799999999999994</v>
          </cell>
          <cell r="AL548">
            <v>2.3679653679653678</v>
          </cell>
          <cell r="AM548">
            <v>0.23518742442563484</v>
          </cell>
        </row>
        <row r="549">
          <cell r="A549" t="str">
            <v>Roman Comagmatic Province</v>
          </cell>
          <cell r="B549">
            <v>2</v>
          </cell>
          <cell r="C549" t="str">
            <v>B11</v>
          </cell>
          <cell r="D549" t="str">
            <v>Cimini</v>
          </cell>
          <cell r="E549" t="str">
            <v>duomo</v>
          </cell>
          <cell r="F549">
            <v>60.98</v>
          </cell>
          <cell r="G549">
            <v>0.84</v>
          </cell>
          <cell r="H549">
            <v>17.87</v>
          </cell>
          <cell r="J549">
            <v>5.1294000000000004</v>
          </cell>
          <cell r="K549">
            <v>0.11</v>
          </cell>
          <cell r="L549">
            <v>1.73</v>
          </cell>
          <cell r="M549">
            <v>3.58</v>
          </cell>
          <cell r="N549">
            <v>2.3199999999999998</v>
          </cell>
          <cell r="O549">
            <v>5.34</v>
          </cell>
          <cell r="P549">
            <v>0.28000000000000003</v>
          </cell>
          <cell r="R549">
            <v>1.53</v>
          </cell>
          <cell r="U549">
            <v>99.709400000000002</v>
          </cell>
          <cell r="AJ549">
            <v>0.43125825769675047</v>
          </cell>
          <cell r="AK549">
            <v>7.66</v>
          </cell>
          <cell r="AL549">
            <v>2.3017241379310347</v>
          </cell>
          <cell r="AM549">
            <v>0.20033575825405708</v>
          </cell>
        </row>
        <row r="550">
          <cell r="A550" t="str">
            <v>Roman Comagmatic Province</v>
          </cell>
          <cell r="B550">
            <v>2</v>
          </cell>
          <cell r="C550" t="str">
            <v>B11</v>
          </cell>
          <cell r="D550" t="str">
            <v>Cimini</v>
          </cell>
          <cell r="E550" t="str">
            <v>duomo</v>
          </cell>
          <cell r="F550">
            <v>62.7</v>
          </cell>
          <cell r="G550">
            <v>0.87</v>
          </cell>
          <cell r="H550">
            <v>16.600000000000001</v>
          </cell>
          <cell r="J550">
            <v>4.4659000000000004</v>
          </cell>
          <cell r="K550">
            <v>0.1</v>
          </cell>
          <cell r="L550">
            <v>1.56</v>
          </cell>
          <cell r="M550">
            <v>3.17</v>
          </cell>
          <cell r="N550">
            <v>2.17</v>
          </cell>
          <cell r="O550">
            <v>5.73</v>
          </cell>
          <cell r="P550">
            <v>0.3</v>
          </cell>
          <cell r="R550">
            <v>1.46</v>
          </cell>
          <cell r="U550">
            <v>99.125900000000001</v>
          </cell>
          <cell r="AJ550">
            <v>0.43988297969610596</v>
          </cell>
          <cell r="AK550">
            <v>7.9</v>
          </cell>
          <cell r="AL550">
            <v>2.6405529953917055</v>
          </cell>
          <cell r="AM550">
            <v>0.19096385542168673</v>
          </cell>
        </row>
        <row r="551">
          <cell r="A551" t="str">
            <v>Roman Comagmatic Province</v>
          </cell>
          <cell r="B551">
            <v>2</v>
          </cell>
          <cell r="C551" t="str">
            <v>B11</v>
          </cell>
          <cell r="D551" t="str">
            <v>Cimini</v>
          </cell>
          <cell r="E551" t="str">
            <v>duomo</v>
          </cell>
          <cell r="F551">
            <v>62.5</v>
          </cell>
          <cell r="G551">
            <v>0.8</v>
          </cell>
          <cell r="H551">
            <v>16.77</v>
          </cell>
          <cell r="J551">
            <v>4.7887000000000004</v>
          </cell>
          <cell r="K551">
            <v>0.1</v>
          </cell>
          <cell r="L551">
            <v>1.51</v>
          </cell>
          <cell r="M551">
            <v>3.9</v>
          </cell>
          <cell r="N551">
            <v>2.36</v>
          </cell>
          <cell r="O551">
            <v>5.61</v>
          </cell>
          <cell r="P551">
            <v>0.23</v>
          </cell>
          <cell r="R551">
            <v>1.52</v>
          </cell>
          <cell r="U551">
            <v>100.0887</v>
          </cell>
          <cell r="AJ551">
            <v>0.41483782387844359</v>
          </cell>
          <cell r="AK551">
            <v>7.9700000000000006</v>
          </cell>
          <cell r="AL551">
            <v>2.3771186440677967</v>
          </cell>
          <cell r="AM551">
            <v>0.23255813953488372</v>
          </cell>
        </row>
        <row r="552">
          <cell r="A552" t="str">
            <v>Roman Comagmatic Province</v>
          </cell>
          <cell r="B552">
            <v>2</v>
          </cell>
          <cell r="C552" t="str">
            <v>B11</v>
          </cell>
          <cell r="D552" t="str">
            <v>Cimini</v>
          </cell>
          <cell r="E552" t="str">
            <v>duomo</v>
          </cell>
          <cell r="F552">
            <v>62.79</v>
          </cell>
          <cell r="G552">
            <v>0.75</v>
          </cell>
          <cell r="H552">
            <v>16.41</v>
          </cell>
          <cell r="J552">
            <v>4.8445</v>
          </cell>
          <cell r="K552">
            <v>0.1</v>
          </cell>
          <cell r="L552">
            <v>1.46</v>
          </cell>
          <cell r="M552">
            <v>3.68</v>
          </cell>
          <cell r="N552">
            <v>2.48</v>
          </cell>
          <cell r="O552">
            <v>5.3</v>
          </cell>
          <cell r="P552">
            <v>0.37</v>
          </cell>
          <cell r="R552">
            <v>1.33</v>
          </cell>
          <cell r="U552">
            <v>99.514499999999998</v>
          </cell>
          <cell r="AJ552">
            <v>0.40389553637665132</v>
          </cell>
          <cell r="AK552">
            <v>7.7799999999999994</v>
          </cell>
          <cell r="AL552">
            <v>2.1370967741935485</v>
          </cell>
          <cell r="AM552">
            <v>0.22425350396099941</v>
          </cell>
        </row>
        <row r="553">
          <cell r="A553" t="str">
            <v>Roman Comagmatic Province</v>
          </cell>
          <cell r="B553">
            <v>2</v>
          </cell>
          <cell r="C553" t="str">
            <v>B11</v>
          </cell>
          <cell r="D553" t="str">
            <v>Cimini</v>
          </cell>
          <cell r="E553" t="str">
            <v>latite oliv.</v>
          </cell>
          <cell r="F553">
            <v>52.45</v>
          </cell>
          <cell r="G553">
            <v>1.1599999999999999</v>
          </cell>
          <cell r="H553">
            <v>14.19</v>
          </cell>
          <cell r="J553">
            <v>6.0212000000000003</v>
          </cell>
          <cell r="K553">
            <v>0.13</v>
          </cell>
          <cell r="L553">
            <v>8.48</v>
          </cell>
          <cell r="M553">
            <v>6.45</v>
          </cell>
          <cell r="N553">
            <v>1.42</v>
          </cell>
          <cell r="O553">
            <v>6.26</v>
          </cell>
          <cell r="P553">
            <v>0.27</v>
          </cell>
          <cell r="R553">
            <v>2.17</v>
          </cell>
          <cell r="U553">
            <v>99.001200000000011</v>
          </cell>
          <cell r="AJ553">
            <v>0.75998035769543604</v>
          </cell>
          <cell r="AK553">
            <v>7.68</v>
          </cell>
          <cell r="AL553">
            <v>4.408450704225352</v>
          </cell>
          <cell r="AM553">
            <v>0.45454545454545459</v>
          </cell>
        </row>
        <row r="554">
          <cell r="A554" t="str">
            <v>Roman Comagmatic Province</v>
          </cell>
          <cell r="B554">
            <v>2</v>
          </cell>
          <cell r="C554" t="str">
            <v>B11</v>
          </cell>
          <cell r="D554" t="str">
            <v>Cimini</v>
          </cell>
          <cell r="E554" t="str">
            <v>latite oliv.</v>
          </cell>
          <cell r="F554">
            <v>54.63</v>
          </cell>
          <cell r="G554">
            <v>1.02</v>
          </cell>
          <cell r="H554">
            <v>14.18</v>
          </cell>
          <cell r="J554">
            <v>5.9123000000000001</v>
          </cell>
          <cell r="K554">
            <v>0.09</v>
          </cell>
          <cell r="L554">
            <v>7.73</v>
          </cell>
          <cell r="M554">
            <v>6.45</v>
          </cell>
          <cell r="N554">
            <v>1.45</v>
          </cell>
          <cell r="O554">
            <v>6.12</v>
          </cell>
          <cell r="P554">
            <v>0.34</v>
          </cell>
          <cell r="R554">
            <v>1.38</v>
          </cell>
          <cell r="U554">
            <v>99.302300000000031</v>
          </cell>
          <cell r="AJ554">
            <v>0.74615734432625769</v>
          </cell>
          <cell r="AK554">
            <v>7.57</v>
          </cell>
          <cell r="AL554">
            <v>4.2206896551724142</v>
          </cell>
          <cell r="AM554">
            <v>0.45486600846262343</v>
          </cell>
        </row>
        <row r="555">
          <cell r="A555" t="str">
            <v>Roman Comagmatic Province</v>
          </cell>
          <cell r="B555">
            <v>2</v>
          </cell>
          <cell r="C555" t="str">
            <v>B11</v>
          </cell>
          <cell r="D555" t="str">
            <v>Cimini</v>
          </cell>
          <cell r="E555" t="str">
            <v>latite oliv.</v>
          </cell>
          <cell r="F555">
            <v>54.78</v>
          </cell>
          <cell r="G555">
            <v>1.05</v>
          </cell>
          <cell r="H555">
            <v>14.04</v>
          </cell>
          <cell r="J555">
            <v>5.5760000000000005</v>
          </cell>
          <cell r="K555">
            <v>0.13</v>
          </cell>
          <cell r="L555">
            <v>7.56</v>
          </cell>
          <cell r="M555">
            <v>7.36</v>
          </cell>
          <cell r="N555">
            <v>1.79</v>
          </cell>
          <cell r="O555">
            <v>6.02</v>
          </cell>
          <cell r="P555">
            <v>0.44</v>
          </cell>
          <cell r="R555">
            <v>1.08</v>
          </cell>
          <cell r="U555">
            <v>99.825999999999993</v>
          </cell>
          <cell r="AJ555">
            <v>0.75297592744598341</v>
          </cell>
          <cell r="AK555">
            <v>7.81</v>
          </cell>
          <cell r="AL555">
            <v>3.3631284916201114</v>
          </cell>
          <cell r="AM555">
            <v>0.52421652421652432</v>
          </cell>
        </row>
        <row r="556">
          <cell r="A556" t="str">
            <v>Roman Comagmatic Province</v>
          </cell>
          <cell r="B556">
            <v>2</v>
          </cell>
          <cell r="C556" t="str">
            <v>B11</v>
          </cell>
          <cell r="D556" t="str">
            <v>Cimini</v>
          </cell>
          <cell r="E556" t="str">
            <v>latite oliv.</v>
          </cell>
          <cell r="F556">
            <v>56.44</v>
          </cell>
          <cell r="G556">
            <v>0.93</v>
          </cell>
          <cell r="H556">
            <v>14.37</v>
          </cell>
          <cell r="J556">
            <v>5.7721</v>
          </cell>
          <cell r="K556">
            <v>0.1</v>
          </cell>
          <cell r="L556">
            <v>6.34</v>
          </cell>
          <cell r="M556">
            <v>6.73</v>
          </cell>
          <cell r="N556">
            <v>1.55</v>
          </cell>
          <cell r="O556">
            <v>5.88</v>
          </cell>
          <cell r="P556">
            <v>0.31</v>
          </cell>
          <cell r="R556">
            <v>1.1399999999999999</v>
          </cell>
          <cell r="U556">
            <v>99.562099999999987</v>
          </cell>
          <cell r="AJ556">
            <v>0.71176891263619513</v>
          </cell>
          <cell r="AK556">
            <v>7.43</v>
          </cell>
          <cell r="AL556">
            <v>3.7935483870967741</v>
          </cell>
          <cell r="AM556">
            <v>0.46833681280445377</v>
          </cell>
        </row>
        <row r="557">
          <cell r="A557" t="str">
            <v>Roman Comagmatic Province</v>
          </cell>
          <cell r="B557">
            <v>2</v>
          </cell>
          <cell r="C557" t="str">
            <v>B11</v>
          </cell>
          <cell r="D557" t="str">
            <v>Cimini</v>
          </cell>
          <cell r="E557" t="str">
            <v>latite</v>
          </cell>
          <cell r="F557">
            <v>58.56</v>
          </cell>
          <cell r="G557">
            <v>0.98</v>
          </cell>
          <cell r="H557">
            <v>14.86</v>
          </cell>
          <cell r="J557">
            <v>5.424100000000001</v>
          </cell>
          <cell r="K557">
            <v>0.11</v>
          </cell>
          <cell r="L557">
            <v>4.6399999999999997</v>
          </cell>
          <cell r="M557">
            <v>6.45</v>
          </cell>
          <cell r="N557">
            <v>2</v>
          </cell>
          <cell r="O557">
            <v>5.79</v>
          </cell>
          <cell r="P557">
            <v>0.38</v>
          </cell>
          <cell r="R557">
            <v>0.97</v>
          </cell>
          <cell r="U557">
            <v>100.1641</v>
          </cell>
          <cell r="AJ557">
            <v>0.65791361131955339</v>
          </cell>
          <cell r="AK557">
            <v>7.79</v>
          </cell>
          <cell r="AL557">
            <v>2.895</v>
          </cell>
          <cell r="AM557">
            <v>0.43405114401076716</v>
          </cell>
        </row>
        <row r="558">
          <cell r="A558" t="str">
            <v>Roman Comagmatic Province</v>
          </cell>
          <cell r="B558">
            <v>2</v>
          </cell>
          <cell r="C558" t="str">
            <v>B11</v>
          </cell>
          <cell r="D558" t="str">
            <v>Cimini</v>
          </cell>
          <cell r="E558" t="str">
            <v>latite</v>
          </cell>
          <cell r="F558">
            <v>57.99</v>
          </cell>
          <cell r="G558">
            <v>1.1299999999999999</v>
          </cell>
          <cell r="H558">
            <v>15.37</v>
          </cell>
          <cell r="J558">
            <v>5.1576000000000004</v>
          </cell>
          <cell r="K558">
            <v>0.1</v>
          </cell>
          <cell r="L558">
            <v>4.62</v>
          </cell>
          <cell r="M558">
            <v>6.45</v>
          </cell>
          <cell r="N558">
            <v>2.0099999999999998</v>
          </cell>
          <cell r="O558">
            <v>5.88</v>
          </cell>
          <cell r="P558">
            <v>0.35</v>
          </cell>
          <cell r="R558">
            <v>0.95</v>
          </cell>
          <cell r="U558">
            <v>100.00760000000001</v>
          </cell>
          <cell r="AJ558">
            <v>0.66820358014190007</v>
          </cell>
          <cell r="AK558">
            <v>7.89</v>
          </cell>
          <cell r="AL558">
            <v>2.9253731343283587</v>
          </cell>
          <cell r="AM558">
            <v>0.4196486662329213</v>
          </cell>
        </row>
        <row r="559">
          <cell r="A559" t="str">
            <v>Roman Comagmatic Province</v>
          </cell>
          <cell r="B559">
            <v>2</v>
          </cell>
          <cell r="C559" t="str">
            <v>B11</v>
          </cell>
          <cell r="D559" t="str">
            <v>Cimini</v>
          </cell>
          <cell r="E559" t="str">
            <v>latite</v>
          </cell>
          <cell r="F559">
            <v>58.66</v>
          </cell>
          <cell r="G559">
            <v>0.94</v>
          </cell>
          <cell r="H559">
            <v>14.93</v>
          </cell>
          <cell r="J559">
            <v>5.3555999999999999</v>
          </cell>
          <cell r="K559">
            <v>0.12</v>
          </cell>
          <cell r="L559">
            <v>4.45</v>
          </cell>
          <cell r="M559">
            <v>6.25</v>
          </cell>
          <cell r="N559">
            <v>1.98</v>
          </cell>
          <cell r="O559">
            <v>5.5</v>
          </cell>
          <cell r="P559">
            <v>0.33</v>
          </cell>
          <cell r="R559">
            <v>1.06</v>
          </cell>
          <cell r="U559">
            <v>99.575600000000009</v>
          </cell>
          <cell r="AJ559">
            <v>0.65133426803262517</v>
          </cell>
          <cell r="AK559">
            <v>7.48</v>
          </cell>
          <cell r="AL559">
            <v>2.7777777777777777</v>
          </cell>
          <cell r="AM559">
            <v>0.41862022772940388</v>
          </cell>
        </row>
        <row r="560">
          <cell r="A560" t="str">
            <v>Roman Comagmatic Province</v>
          </cell>
          <cell r="B560">
            <v>2</v>
          </cell>
          <cell r="C560" t="str">
            <v>B11</v>
          </cell>
          <cell r="D560" t="str">
            <v>Cimini</v>
          </cell>
          <cell r="E560" t="str">
            <v>latite</v>
          </cell>
          <cell r="F560">
            <v>58.3</v>
          </cell>
          <cell r="G560">
            <v>0.9</v>
          </cell>
          <cell r="H560">
            <v>14.63</v>
          </cell>
          <cell r="J560">
            <v>5.1964000000000006</v>
          </cell>
          <cell r="K560">
            <v>0.1</v>
          </cell>
          <cell r="L560">
            <v>4.38</v>
          </cell>
          <cell r="M560">
            <v>6.67</v>
          </cell>
          <cell r="N560">
            <v>2.0299999999999998</v>
          </cell>
          <cell r="O560">
            <v>6.01</v>
          </cell>
          <cell r="P560">
            <v>0.41</v>
          </cell>
          <cell r="R560">
            <v>1.06</v>
          </cell>
          <cell r="U560">
            <v>99.686399999999992</v>
          </cell>
          <cell r="AJ560">
            <v>0.65457951515250612</v>
          </cell>
          <cell r="AK560">
            <v>8.0399999999999991</v>
          </cell>
          <cell r="AL560">
            <v>2.9605911330049262</v>
          </cell>
          <cell r="AM560">
            <v>0.45591250854408744</v>
          </cell>
        </row>
        <row r="561">
          <cell r="A561" t="str">
            <v>Roman Comagmatic Province</v>
          </cell>
          <cell r="B561">
            <v>2</v>
          </cell>
          <cell r="C561" t="str">
            <v>B11</v>
          </cell>
          <cell r="D561" t="str">
            <v>Cimini</v>
          </cell>
          <cell r="E561" t="str">
            <v>latite</v>
          </cell>
          <cell r="F561">
            <v>58.69</v>
          </cell>
          <cell r="G561">
            <v>0.94</v>
          </cell>
          <cell r="H561">
            <v>15.3</v>
          </cell>
          <cell r="J561">
            <v>4.9632000000000005</v>
          </cell>
          <cell r="K561">
            <v>0.12</v>
          </cell>
          <cell r="L561">
            <v>4.37</v>
          </cell>
          <cell r="M561">
            <v>6.65</v>
          </cell>
          <cell r="N561">
            <v>2.08</v>
          </cell>
          <cell r="O561">
            <v>5.76</v>
          </cell>
          <cell r="P561">
            <v>0.35</v>
          </cell>
          <cell r="R561">
            <v>0.62</v>
          </cell>
          <cell r="U561">
            <v>99.84320000000001</v>
          </cell>
          <cell r="AJ561">
            <v>0.66437677968701969</v>
          </cell>
          <cell r="AK561">
            <v>7.84</v>
          </cell>
          <cell r="AL561">
            <v>2.7692307692307692</v>
          </cell>
          <cell r="AM561">
            <v>0.434640522875817</v>
          </cell>
        </row>
        <row r="562">
          <cell r="A562" t="str">
            <v>Roman Comagmatic Province</v>
          </cell>
          <cell r="B562">
            <v>2</v>
          </cell>
          <cell r="C562" t="str">
            <v>B11</v>
          </cell>
          <cell r="D562" t="str">
            <v>Cimini</v>
          </cell>
          <cell r="E562" t="str">
            <v>latite</v>
          </cell>
          <cell r="F562">
            <v>57.95</v>
          </cell>
          <cell r="G562">
            <v>0.98</v>
          </cell>
          <cell r="H562">
            <v>15.3</v>
          </cell>
          <cell r="J562">
            <v>5.3565000000000005</v>
          </cell>
          <cell r="K562">
            <v>0.1</v>
          </cell>
          <cell r="L562">
            <v>4.29</v>
          </cell>
          <cell r="M562">
            <v>6.57</v>
          </cell>
          <cell r="N562">
            <v>2.06</v>
          </cell>
          <cell r="O562">
            <v>5.96</v>
          </cell>
          <cell r="P562">
            <v>0.35</v>
          </cell>
          <cell r="R562">
            <v>1.18</v>
          </cell>
          <cell r="U562">
            <v>100.09650000000001</v>
          </cell>
          <cell r="AJ562">
            <v>0.64293456699826546</v>
          </cell>
          <cell r="AK562">
            <v>8.02</v>
          </cell>
          <cell r="AL562">
            <v>2.8932038834951457</v>
          </cell>
          <cell r="AM562">
            <v>0.42941176470588233</v>
          </cell>
        </row>
        <row r="563">
          <cell r="A563" t="str">
            <v>Roman Comagmatic Province</v>
          </cell>
          <cell r="B563">
            <v>2</v>
          </cell>
          <cell r="C563" t="str">
            <v>B11</v>
          </cell>
          <cell r="D563" t="str">
            <v>Cimini</v>
          </cell>
          <cell r="E563" t="str">
            <v>latite</v>
          </cell>
          <cell r="F563">
            <v>59.04</v>
          </cell>
          <cell r="G563">
            <v>0.97</v>
          </cell>
          <cell r="H563">
            <v>15.23</v>
          </cell>
          <cell r="J563">
            <v>4.9276</v>
          </cell>
          <cell r="K563">
            <v>0.1</v>
          </cell>
          <cell r="L563">
            <v>3.61</v>
          </cell>
          <cell r="M563">
            <v>6</v>
          </cell>
          <cell r="N563">
            <v>1.94</v>
          </cell>
          <cell r="O563">
            <v>5.92</v>
          </cell>
          <cell r="P563">
            <v>0.33</v>
          </cell>
          <cell r="R563">
            <v>1.34</v>
          </cell>
          <cell r="U563">
            <v>99.407599999999988</v>
          </cell>
          <cell r="AJ563">
            <v>0.62222516100661274</v>
          </cell>
          <cell r="AK563">
            <v>7.8599999999999994</v>
          </cell>
          <cell r="AL563">
            <v>3.0515463917525776</v>
          </cell>
          <cell r="AM563">
            <v>0.39395929087327641</v>
          </cell>
        </row>
        <row r="564">
          <cell r="A564" t="str">
            <v>Roman Comagmatic Province</v>
          </cell>
          <cell r="B564">
            <v>2</v>
          </cell>
          <cell r="C564" t="str">
            <v>B11</v>
          </cell>
          <cell r="D564" t="str">
            <v>Cimini</v>
          </cell>
          <cell r="E564" t="str">
            <v>latite</v>
          </cell>
          <cell r="F564">
            <v>59.5</v>
          </cell>
          <cell r="G564">
            <v>0.87</v>
          </cell>
          <cell r="H564">
            <v>15.94</v>
          </cell>
          <cell r="J564">
            <v>4.7421000000000006</v>
          </cell>
          <cell r="K564">
            <v>0.1</v>
          </cell>
          <cell r="L564">
            <v>3.07</v>
          </cell>
          <cell r="M564">
            <v>5.26</v>
          </cell>
          <cell r="N564">
            <v>2.17</v>
          </cell>
          <cell r="O564">
            <v>5.88</v>
          </cell>
          <cell r="P564">
            <v>0.31</v>
          </cell>
          <cell r="R564">
            <v>1.63</v>
          </cell>
          <cell r="U564">
            <v>99.472099999999983</v>
          </cell>
          <cell r="AJ564">
            <v>0.59274999001746764</v>
          </cell>
          <cell r="AK564">
            <v>8.0500000000000007</v>
          </cell>
          <cell r="AL564">
            <v>2.709677419354839</v>
          </cell>
          <cell r="AM564">
            <v>0.32998745294855708</v>
          </cell>
        </row>
        <row r="565">
          <cell r="A565" t="str">
            <v>Roman Comagmatic Province</v>
          </cell>
          <cell r="B565">
            <v>2</v>
          </cell>
          <cell r="C565" t="str">
            <v>B11</v>
          </cell>
          <cell r="D565" t="str">
            <v>Cimini</v>
          </cell>
          <cell r="E565" t="str">
            <v>latite</v>
          </cell>
          <cell r="F565">
            <v>60.08</v>
          </cell>
          <cell r="G565">
            <v>0.82</v>
          </cell>
          <cell r="H565">
            <v>15.16</v>
          </cell>
          <cell r="J565">
            <v>5.1260999999999992</v>
          </cell>
          <cell r="K565">
            <v>0.11</v>
          </cell>
          <cell r="L565">
            <v>3</v>
          </cell>
          <cell r="M565">
            <v>5.59</v>
          </cell>
          <cell r="N565">
            <v>2.29</v>
          </cell>
          <cell r="O565">
            <v>5.92</v>
          </cell>
          <cell r="P565">
            <v>0.36</v>
          </cell>
          <cell r="R565">
            <v>1.1100000000000001</v>
          </cell>
          <cell r="U565">
            <v>99.566100000000006</v>
          </cell>
          <cell r="AJ565">
            <v>0.56817648347899641</v>
          </cell>
          <cell r="AK565">
            <v>8.2100000000000009</v>
          </cell>
          <cell r="AL565">
            <v>2.5851528384279474</v>
          </cell>
          <cell r="AM565">
            <v>0.3687335092348285</v>
          </cell>
        </row>
        <row r="566">
          <cell r="A566" t="str">
            <v>Roman Comagmatic Province</v>
          </cell>
          <cell r="B566">
            <v>2</v>
          </cell>
          <cell r="C566" t="str">
            <v>B11</v>
          </cell>
          <cell r="D566" t="str">
            <v>Cimini</v>
          </cell>
          <cell r="E566" t="str">
            <v>vulcaniti</v>
          </cell>
          <cell r="F566">
            <v>57.43</v>
          </cell>
          <cell r="G566">
            <v>0.85</v>
          </cell>
          <cell r="H566">
            <v>15.99</v>
          </cell>
          <cell r="J566">
            <v>5.2826000000000004</v>
          </cell>
          <cell r="K566">
            <v>0.09</v>
          </cell>
          <cell r="L566">
            <v>6.3</v>
          </cell>
          <cell r="M566">
            <v>6.82</v>
          </cell>
          <cell r="N566">
            <v>1.81</v>
          </cell>
          <cell r="O566">
            <v>5.01</v>
          </cell>
          <cell r="P566">
            <v>0.31</v>
          </cell>
          <cell r="R566">
            <v>0.51</v>
          </cell>
          <cell r="U566">
            <v>100.40260000000001</v>
          </cell>
          <cell r="AJ566">
            <v>0.72835236513206414</v>
          </cell>
          <cell r="AK566">
            <v>6.82</v>
          </cell>
          <cell r="AL566">
            <v>2.7679558011049723</v>
          </cell>
          <cell r="AM566">
            <v>0.42651657285803629</v>
          </cell>
          <cell r="AN566">
            <v>21</v>
          </cell>
          <cell r="AO566">
            <v>137</v>
          </cell>
          <cell r="AP566">
            <v>302</v>
          </cell>
          <cell r="AR566">
            <v>108</v>
          </cell>
          <cell r="AS566">
            <v>336</v>
          </cell>
          <cell r="AT566">
            <v>688</v>
          </cell>
          <cell r="AV566">
            <v>366</v>
          </cell>
          <cell r="AX566">
            <v>27</v>
          </cell>
          <cell r="AY566">
            <v>1061</v>
          </cell>
          <cell r="AZ566">
            <v>94</v>
          </cell>
          <cell r="BA566">
            <v>196</v>
          </cell>
          <cell r="BC566">
            <v>85</v>
          </cell>
          <cell r="BD566">
            <v>11.8</v>
          </cell>
          <cell r="BE566">
            <v>2.4</v>
          </cell>
          <cell r="BG566">
            <v>1</v>
          </cell>
          <cell r="BL566">
            <v>2.2599999999999998</v>
          </cell>
          <cell r="BM566">
            <v>0.36</v>
          </cell>
          <cell r="BN566">
            <v>9.6999999999999993</v>
          </cell>
          <cell r="BO566">
            <v>1.6</v>
          </cell>
          <cell r="BQ566">
            <v>50</v>
          </cell>
          <cell r="CZ566">
            <v>31.25</v>
          </cell>
          <cell r="DA566">
            <v>0.70796460176991161</v>
          </cell>
          <cell r="DB566">
            <v>22.123893805309738</v>
          </cell>
          <cell r="DE566">
            <v>6.72</v>
          </cell>
          <cell r="DI566">
            <v>261.11111111111114</v>
          </cell>
          <cell r="DJ566">
            <v>8.0941176470588232</v>
          </cell>
        </row>
        <row r="567">
          <cell r="A567" t="str">
            <v>Roman Comagmatic Province</v>
          </cell>
          <cell r="B567">
            <v>2</v>
          </cell>
          <cell r="C567" t="str">
            <v>B11</v>
          </cell>
          <cell r="D567" t="str">
            <v>Cimini</v>
          </cell>
          <cell r="E567" t="str">
            <v>vulcaniti</v>
          </cell>
          <cell r="F567">
            <v>60.25</v>
          </cell>
          <cell r="G567">
            <v>0.75</v>
          </cell>
          <cell r="H567">
            <v>15.8</v>
          </cell>
          <cell r="J567">
            <v>5.127600000000001</v>
          </cell>
          <cell r="K567">
            <v>0.09</v>
          </cell>
          <cell r="L567">
            <v>4.5</v>
          </cell>
          <cell r="M567">
            <v>5.44</v>
          </cell>
          <cell r="N567">
            <v>2.14</v>
          </cell>
          <cell r="O567">
            <v>5.36</v>
          </cell>
          <cell r="P567">
            <v>0.31</v>
          </cell>
          <cell r="R567">
            <v>0.59</v>
          </cell>
          <cell r="U567">
            <v>100.35760000000001</v>
          </cell>
          <cell r="AJ567">
            <v>0.66364665523856048</v>
          </cell>
          <cell r="AK567">
            <v>7.5</v>
          </cell>
          <cell r="AL567">
            <v>2.5046728971962615</v>
          </cell>
          <cell r="AM567">
            <v>0.34430379746835443</v>
          </cell>
          <cell r="AN567">
            <v>18</v>
          </cell>
          <cell r="AO567">
            <v>117</v>
          </cell>
          <cell r="AP567">
            <v>204</v>
          </cell>
          <cell r="AR567">
            <v>59</v>
          </cell>
          <cell r="AS567">
            <v>353</v>
          </cell>
          <cell r="AT567">
            <v>613</v>
          </cell>
          <cell r="AV567">
            <v>362</v>
          </cell>
          <cell r="AX567">
            <v>29</v>
          </cell>
          <cell r="AY567">
            <v>883</v>
          </cell>
          <cell r="AZ567">
            <v>91</v>
          </cell>
          <cell r="BA567">
            <v>196</v>
          </cell>
          <cell r="BC567">
            <v>82</v>
          </cell>
          <cell r="BD567">
            <v>11.8</v>
          </cell>
          <cell r="BE567">
            <v>2.2599999999999998</v>
          </cell>
          <cell r="BG567">
            <v>1.2</v>
          </cell>
          <cell r="BL567">
            <v>2.81</v>
          </cell>
          <cell r="BM567">
            <v>0.38</v>
          </cell>
          <cell r="BN567">
            <v>10</v>
          </cell>
          <cell r="BO567">
            <v>1.8</v>
          </cell>
          <cell r="BQ567">
            <v>67</v>
          </cell>
          <cell r="CZ567">
            <v>37.222222222222221</v>
          </cell>
          <cell r="DA567">
            <v>0.64056939501779364</v>
          </cell>
          <cell r="DB567">
            <v>23.843416370106763</v>
          </cell>
          <cell r="DE567">
            <v>5.2686567164179108</v>
          </cell>
          <cell r="DI567">
            <v>239.4736842105263</v>
          </cell>
          <cell r="DJ567">
            <v>7.475609756097561</v>
          </cell>
        </row>
        <row r="568">
          <cell r="A568" t="str">
            <v>Roman Comagmatic Province</v>
          </cell>
          <cell r="B568">
            <v>2</v>
          </cell>
          <cell r="C568" t="str">
            <v>B11</v>
          </cell>
          <cell r="D568" t="str">
            <v>Cimini</v>
          </cell>
          <cell r="E568" t="str">
            <v>vulcaniti</v>
          </cell>
          <cell r="F568">
            <v>61.75</v>
          </cell>
          <cell r="G568">
            <v>0.89</v>
          </cell>
          <cell r="H568">
            <v>17</v>
          </cell>
          <cell r="J568">
            <v>4.9506000000000006</v>
          </cell>
          <cell r="K568">
            <v>0.09</v>
          </cell>
          <cell r="L568">
            <v>2.35</v>
          </cell>
          <cell r="M568">
            <v>4.32</v>
          </cell>
          <cell r="N568">
            <v>2.54</v>
          </cell>
          <cell r="O568">
            <v>5.18</v>
          </cell>
          <cell r="P568">
            <v>0.28999999999999998</v>
          </cell>
          <cell r="R568">
            <v>1.01</v>
          </cell>
          <cell r="U568">
            <v>100.3706</v>
          </cell>
          <cell r="AJ568">
            <v>0.51625789088964802</v>
          </cell>
          <cell r="AK568">
            <v>7.72</v>
          </cell>
          <cell r="AL568">
            <v>2.0393700787401574</v>
          </cell>
          <cell r="AM568">
            <v>0.25411764705882356</v>
          </cell>
          <cell r="AN568">
            <v>13</v>
          </cell>
          <cell r="AO568">
            <v>94</v>
          </cell>
          <cell r="AP568">
            <v>45</v>
          </cell>
          <cell r="AR568">
            <v>19</v>
          </cell>
          <cell r="AS568">
            <v>294</v>
          </cell>
          <cell r="AT568">
            <v>547</v>
          </cell>
          <cell r="AV568">
            <v>319</v>
          </cell>
          <cell r="AX568">
            <v>36</v>
          </cell>
          <cell r="AY568">
            <v>881</v>
          </cell>
          <cell r="AZ568">
            <v>92</v>
          </cell>
          <cell r="BA568">
            <v>184</v>
          </cell>
          <cell r="BC568">
            <v>69</v>
          </cell>
          <cell r="BD568">
            <v>10.1</v>
          </cell>
          <cell r="BE568">
            <v>2.0299999999999998</v>
          </cell>
          <cell r="BG568">
            <v>1.2</v>
          </cell>
          <cell r="BL568">
            <v>2.91</v>
          </cell>
          <cell r="BM568">
            <v>0.44</v>
          </cell>
          <cell r="BN568">
            <v>8.6999999999999993</v>
          </cell>
          <cell r="BO568">
            <v>1.9</v>
          </cell>
          <cell r="BQ568">
            <v>62</v>
          </cell>
          <cell r="CZ568">
            <v>32.631578947368425</v>
          </cell>
          <cell r="DA568">
            <v>0.65292096219931262</v>
          </cell>
          <cell r="DB568">
            <v>21.305841924398624</v>
          </cell>
          <cell r="DE568">
            <v>4.741935483870968</v>
          </cell>
          <cell r="DI568">
            <v>209.09090909090909</v>
          </cell>
          <cell r="DJ568">
            <v>7.9275362318840576</v>
          </cell>
        </row>
        <row r="569">
          <cell r="A569" t="str">
            <v>Roman Comagmatic Province</v>
          </cell>
          <cell r="B569">
            <v>2</v>
          </cell>
          <cell r="C569" t="str">
            <v>B11</v>
          </cell>
          <cell r="D569" t="str">
            <v>Cimini</v>
          </cell>
          <cell r="E569" t="str">
            <v>vulcaniti</v>
          </cell>
          <cell r="F569">
            <v>65.37</v>
          </cell>
          <cell r="G569">
            <v>0.72</v>
          </cell>
          <cell r="H569">
            <v>15.83</v>
          </cell>
          <cell r="J569">
            <v>4.4736000000000002</v>
          </cell>
          <cell r="K569">
            <v>7.0000000000000007E-2</v>
          </cell>
          <cell r="L569">
            <v>1.82</v>
          </cell>
          <cell r="M569">
            <v>3.3</v>
          </cell>
          <cell r="N569">
            <v>2.48</v>
          </cell>
          <cell r="O569">
            <v>5.16</v>
          </cell>
          <cell r="P569">
            <v>0.25</v>
          </cell>
          <cell r="R569">
            <v>0.84</v>
          </cell>
          <cell r="U569">
            <v>100.31359999999999</v>
          </cell>
          <cell r="AJ569">
            <v>0.47771252819335747</v>
          </cell>
          <cell r="AK569">
            <v>7.6400000000000006</v>
          </cell>
          <cell r="AL569">
            <v>2.0806451612903225</v>
          </cell>
          <cell r="AM569">
            <v>0.20846493998736576</v>
          </cell>
          <cell r="AN569">
            <v>11</v>
          </cell>
          <cell r="AO569">
            <v>73</v>
          </cell>
          <cell r="AP569">
            <v>33</v>
          </cell>
          <cell r="AR569">
            <v>14</v>
          </cell>
          <cell r="AS569">
            <v>287</v>
          </cell>
          <cell r="AT569">
            <v>486</v>
          </cell>
          <cell r="AV569">
            <v>276</v>
          </cell>
          <cell r="AX569">
            <v>33</v>
          </cell>
          <cell r="AY569">
            <v>991</v>
          </cell>
          <cell r="AZ569">
            <v>84</v>
          </cell>
          <cell r="BA569">
            <v>164</v>
          </cell>
          <cell r="BC569">
            <v>63</v>
          </cell>
          <cell r="BD569">
            <v>9.4</v>
          </cell>
          <cell r="BE569">
            <v>2.21</v>
          </cell>
          <cell r="BG569">
            <v>1.1000000000000001</v>
          </cell>
          <cell r="BL569">
            <v>2.67</v>
          </cell>
          <cell r="BM569">
            <v>0.44</v>
          </cell>
          <cell r="BN569">
            <v>7.9</v>
          </cell>
          <cell r="BO569">
            <v>1.7</v>
          </cell>
          <cell r="BQ569">
            <v>54</v>
          </cell>
          <cell r="CZ569">
            <v>31.764705882352942</v>
          </cell>
          <cell r="DA569">
            <v>0.63670411985018727</v>
          </cell>
          <cell r="DB569">
            <v>20.224719101123597</v>
          </cell>
          <cell r="DE569">
            <v>5.3148148148148149</v>
          </cell>
          <cell r="DI569">
            <v>190.90909090909091</v>
          </cell>
          <cell r="DJ569">
            <v>7.7142857142857144</v>
          </cell>
        </row>
        <row r="570">
          <cell r="A570" t="str">
            <v>Roman Comagmatic Province</v>
          </cell>
          <cell r="B570">
            <v>2</v>
          </cell>
          <cell r="C570" t="str">
            <v>B12</v>
          </cell>
          <cell r="D570" t="str">
            <v>Cimini</v>
          </cell>
          <cell r="E570">
            <v>0</v>
          </cell>
          <cell r="F570">
            <v>57.43</v>
          </cell>
          <cell r="G570">
            <v>0.85</v>
          </cell>
          <cell r="H570">
            <v>15.99</v>
          </cell>
          <cell r="J570">
            <v>5.2826000000000004</v>
          </cell>
          <cell r="K570">
            <v>0.09</v>
          </cell>
          <cell r="L570">
            <v>6.3</v>
          </cell>
          <cell r="M570">
            <v>6.82</v>
          </cell>
          <cell r="N570">
            <v>1.81</v>
          </cell>
          <cell r="O570">
            <v>5.01</v>
          </cell>
          <cell r="P570">
            <v>0.31</v>
          </cell>
          <cell r="R570">
            <v>0.51</v>
          </cell>
          <cell r="U570">
            <v>100.40260000000001</v>
          </cell>
          <cell r="AJ570">
            <v>0.72835236513206414</v>
          </cell>
          <cell r="AK570">
            <v>6.82</v>
          </cell>
          <cell r="AL570">
            <v>2.7679558011049723</v>
          </cell>
          <cell r="AM570">
            <v>0.42651657285803629</v>
          </cell>
          <cell r="AN570">
            <v>21</v>
          </cell>
          <cell r="AO570">
            <v>137</v>
          </cell>
          <cell r="AP570">
            <v>302</v>
          </cell>
          <cell r="AR570">
            <v>108</v>
          </cell>
          <cell r="AS570">
            <v>336</v>
          </cell>
          <cell r="AT570">
            <v>688</v>
          </cell>
          <cell r="AV570">
            <v>366</v>
          </cell>
          <cell r="AW570">
            <v>21</v>
          </cell>
          <cell r="AX570">
            <v>27</v>
          </cell>
          <cell r="AY570">
            <v>1061</v>
          </cell>
          <cell r="AZ570">
            <v>94</v>
          </cell>
          <cell r="BA570">
            <v>196</v>
          </cell>
          <cell r="BC570">
            <v>85</v>
          </cell>
          <cell r="BD570">
            <v>11.8</v>
          </cell>
          <cell r="BE570">
            <v>2.4</v>
          </cell>
          <cell r="BG570">
            <v>1</v>
          </cell>
          <cell r="BL570">
            <v>2.2599999999999998</v>
          </cell>
          <cell r="BM570">
            <v>0.36</v>
          </cell>
          <cell r="BN570">
            <v>9.6999999999999993</v>
          </cell>
          <cell r="BO570">
            <v>1.6</v>
          </cell>
          <cell r="BQ570">
            <v>50</v>
          </cell>
          <cell r="CZ570">
            <v>31.25</v>
          </cell>
          <cell r="DA570">
            <v>0.70796460176991161</v>
          </cell>
          <cell r="DB570">
            <v>22.123893805309738</v>
          </cell>
          <cell r="DE570">
            <v>6.72</v>
          </cell>
          <cell r="DI570">
            <v>261.11111111111114</v>
          </cell>
          <cell r="DJ570">
            <v>8.0941176470588232</v>
          </cell>
        </row>
        <row r="571">
          <cell r="A571" t="str">
            <v>Roman Comagmatic Province</v>
          </cell>
          <cell r="B571">
            <v>2</v>
          </cell>
          <cell r="C571" t="str">
            <v>B12</v>
          </cell>
          <cell r="D571" t="str">
            <v>Cimini</v>
          </cell>
          <cell r="E571">
            <v>0</v>
          </cell>
          <cell r="F571">
            <v>60.25</v>
          </cell>
          <cell r="G571">
            <v>0.75</v>
          </cell>
          <cell r="H571">
            <v>15.8</v>
          </cell>
          <cell r="J571">
            <v>5.0943000000000005</v>
          </cell>
          <cell r="K571">
            <v>0.09</v>
          </cell>
          <cell r="L571">
            <v>4.5</v>
          </cell>
          <cell r="M571">
            <v>5.44</v>
          </cell>
          <cell r="N571">
            <v>2.14</v>
          </cell>
          <cell r="O571">
            <v>5.36</v>
          </cell>
          <cell r="P571">
            <v>0.31</v>
          </cell>
          <cell r="R571">
            <v>0.59</v>
          </cell>
          <cell r="U571">
            <v>100.32430000000001</v>
          </cell>
          <cell r="AJ571">
            <v>0.6650994773865716</v>
          </cell>
          <cell r="AK571">
            <v>7.5</v>
          </cell>
          <cell r="AL571">
            <v>2.5046728971962615</v>
          </cell>
          <cell r="AM571">
            <v>0.34430379746835443</v>
          </cell>
          <cell r="AN571">
            <v>18</v>
          </cell>
          <cell r="AO571">
            <v>117</v>
          </cell>
          <cell r="AP571">
            <v>204</v>
          </cell>
          <cell r="AR571">
            <v>59</v>
          </cell>
          <cell r="AS571">
            <v>353</v>
          </cell>
          <cell r="AT571">
            <v>613</v>
          </cell>
          <cell r="AV571">
            <v>362</v>
          </cell>
          <cell r="AW571">
            <v>22</v>
          </cell>
          <cell r="AX571">
            <v>29</v>
          </cell>
          <cell r="AY571">
            <v>883</v>
          </cell>
          <cell r="AZ571">
            <v>91</v>
          </cell>
          <cell r="BA571">
            <v>196</v>
          </cell>
          <cell r="BC571">
            <v>82</v>
          </cell>
          <cell r="BD571">
            <v>11.8</v>
          </cell>
          <cell r="BE571">
            <v>2.2599999999999998</v>
          </cell>
          <cell r="BG571">
            <v>1.2</v>
          </cell>
          <cell r="BL571">
            <v>2.81</v>
          </cell>
          <cell r="BM571">
            <v>0.38</v>
          </cell>
          <cell r="BN571">
            <v>9.1</v>
          </cell>
          <cell r="BO571">
            <v>1.8</v>
          </cell>
          <cell r="BQ571">
            <v>67</v>
          </cell>
          <cell r="CZ571">
            <v>37.222222222222221</v>
          </cell>
          <cell r="DA571">
            <v>0.64056939501779364</v>
          </cell>
          <cell r="DB571">
            <v>23.843416370106763</v>
          </cell>
          <cell r="DE571">
            <v>5.2686567164179108</v>
          </cell>
          <cell r="DI571">
            <v>239.4736842105263</v>
          </cell>
          <cell r="DJ571">
            <v>7.475609756097561</v>
          </cell>
        </row>
        <row r="572">
          <cell r="A572" t="str">
            <v>Roman Comagmatic Province</v>
          </cell>
          <cell r="B572">
            <v>2</v>
          </cell>
          <cell r="C572" t="str">
            <v>B12</v>
          </cell>
          <cell r="D572" t="str">
            <v>Cimini</v>
          </cell>
          <cell r="E572">
            <v>0</v>
          </cell>
          <cell r="F572">
            <v>65.37</v>
          </cell>
          <cell r="G572">
            <v>0.72</v>
          </cell>
          <cell r="H572">
            <v>15.83</v>
          </cell>
          <cell r="J572">
            <v>4.4736000000000002</v>
          </cell>
          <cell r="K572">
            <v>7.0000000000000007E-2</v>
          </cell>
          <cell r="L572">
            <v>1.82</v>
          </cell>
          <cell r="M572">
            <v>3.3</v>
          </cell>
          <cell r="N572">
            <v>2.48</v>
          </cell>
          <cell r="O572">
            <v>5.16</v>
          </cell>
          <cell r="P572">
            <v>0.25</v>
          </cell>
          <cell r="R572">
            <v>0.84</v>
          </cell>
          <cell r="U572">
            <v>100.31359999999999</v>
          </cell>
          <cell r="AJ572">
            <v>0.47771252819335747</v>
          </cell>
          <cell r="AK572">
            <v>7.6400000000000006</v>
          </cell>
          <cell r="AL572">
            <v>2.0806451612903225</v>
          </cell>
          <cell r="AM572">
            <v>0.20846493998736576</v>
          </cell>
          <cell r="AN572">
            <v>11</v>
          </cell>
          <cell r="AO572">
            <v>73</v>
          </cell>
          <cell r="AP572">
            <v>33</v>
          </cell>
          <cell r="AR572">
            <v>14</v>
          </cell>
          <cell r="AS572">
            <v>287</v>
          </cell>
          <cell r="AT572">
            <v>486</v>
          </cell>
          <cell r="AV572">
            <v>276</v>
          </cell>
          <cell r="AY572">
            <v>991</v>
          </cell>
          <cell r="AZ572">
            <v>84</v>
          </cell>
          <cell r="BA572">
            <v>164</v>
          </cell>
          <cell r="BC572">
            <v>63</v>
          </cell>
          <cell r="BD572">
            <v>9.4</v>
          </cell>
          <cell r="BE572">
            <v>2.21</v>
          </cell>
          <cell r="BG572">
            <v>1.1000000000000001</v>
          </cell>
          <cell r="BL572">
            <v>2.67</v>
          </cell>
          <cell r="BM572">
            <v>0.44</v>
          </cell>
          <cell r="BN572">
            <v>7.9</v>
          </cell>
          <cell r="BO572">
            <v>1.7</v>
          </cell>
          <cell r="BQ572">
            <v>54</v>
          </cell>
          <cell r="CZ572">
            <v>31.764705882352942</v>
          </cell>
          <cell r="DA572">
            <v>0.63670411985018727</v>
          </cell>
          <cell r="DB572">
            <v>20.224719101123597</v>
          </cell>
          <cell r="DE572">
            <v>5.3148148148148149</v>
          </cell>
          <cell r="DI572">
            <v>190.90909090909091</v>
          </cell>
          <cell r="DJ572">
            <v>7.7142857142857144</v>
          </cell>
        </row>
        <row r="573">
          <cell r="A573" t="str">
            <v>Roman Comagmatic Province</v>
          </cell>
          <cell r="B573">
            <v>2</v>
          </cell>
          <cell r="C573" t="str">
            <v>B13</v>
          </cell>
          <cell r="D573" t="str">
            <v>Italian potassic rocks</v>
          </cell>
          <cell r="E573" t="str">
            <v>Lamproite</v>
          </cell>
          <cell r="F573">
            <v>56.7</v>
          </cell>
          <cell r="H573">
            <v>11.2</v>
          </cell>
          <cell r="J573">
            <v>4.9000000000000004</v>
          </cell>
          <cell r="L573">
            <v>8.3000000000000007</v>
          </cell>
          <cell r="M573">
            <v>3.5</v>
          </cell>
          <cell r="N573">
            <v>1.33</v>
          </cell>
          <cell r="O573">
            <v>7.7</v>
          </cell>
          <cell r="AJ573">
            <v>0.7920238770859882</v>
          </cell>
          <cell r="AK573">
            <v>9.0300000000000011</v>
          </cell>
          <cell r="AL573">
            <v>5.7894736842105265</v>
          </cell>
          <cell r="AM573">
            <v>0.3125</v>
          </cell>
          <cell r="AS573">
            <v>601</v>
          </cell>
          <cell r="AT573">
            <v>604</v>
          </cell>
          <cell r="AV573">
            <v>850</v>
          </cell>
          <cell r="AW573">
            <v>42</v>
          </cell>
          <cell r="AY573">
            <v>1115</v>
          </cell>
          <cell r="AZ573">
            <v>140</v>
          </cell>
          <cell r="BO573">
            <v>2.9</v>
          </cell>
          <cell r="BQ573">
            <v>119</v>
          </cell>
          <cell r="CD573">
            <v>26.547619047619047</v>
          </cell>
          <cell r="CG573">
            <v>3.3333333333333335</v>
          </cell>
          <cell r="CW573">
            <v>20.238095238095237</v>
          </cell>
          <cell r="CZ573">
            <v>41.03448275862069</v>
          </cell>
          <cell r="DE573">
            <v>5.0504201680672267</v>
          </cell>
        </row>
        <row r="574">
          <cell r="A574" t="str">
            <v>Roman Comagmatic Province</v>
          </cell>
          <cell r="B574">
            <v>2</v>
          </cell>
          <cell r="C574" t="str">
            <v>B13</v>
          </cell>
          <cell r="D574" t="str">
            <v>Italian potassic rocks</v>
          </cell>
          <cell r="E574" t="str">
            <v>Kamafugite</v>
          </cell>
          <cell r="F574">
            <v>41.9</v>
          </cell>
          <cell r="H574">
            <v>12.2</v>
          </cell>
          <cell r="J574">
            <v>7.1</v>
          </cell>
          <cell r="L574">
            <v>12.8</v>
          </cell>
          <cell r="M574">
            <v>15.2</v>
          </cell>
          <cell r="N574">
            <v>1.05</v>
          </cell>
          <cell r="O574">
            <v>8.35</v>
          </cell>
          <cell r="AJ574">
            <v>0.80210427014226493</v>
          </cell>
          <cell r="AK574">
            <v>9.4</v>
          </cell>
          <cell r="AL574">
            <v>7.9523809523809517</v>
          </cell>
          <cell r="AM574">
            <v>1.2459016393442623</v>
          </cell>
          <cell r="AS574">
            <v>432</v>
          </cell>
          <cell r="AT574">
            <v>1706</v>
          </cell>
          <cell r="AV574">
            <v>321</v>
          </cell>
          <cell r="AW574">
            <v>15</v>
          </cell>
          <cell r="AY574">
            <v>730</v>
          </cell>
          <cell r="AZ574">
            <v>77</v>
          </cell>
          <cell r="BO574">
            <v>0.9</v>
          </cell>
          <cell r="BQ574">
            <v>36</v>
          </cell>
          <cell r="CD574">
            <v>48.666666666666664</v>
          </cell>
          <cell r="CG574">
            <v>5.1333333333333337</v>
          </cell>
          <cell r="CW574">
            <v>21.4</v>
          </cell>
          <cell r="CZ574">
            <v>40</v>
          </cell>
          <cell r="DE574">
            <v>12</v>
          </cell>
        </row>
        <row r="575">
          <cell r="A575" t="str">
            <v>Roman Comagmatic Province</v>
          </cell>
          <cell r="B575">
            <v>2</v>
          </cell>
          <cell r="C575" t="str">
            <v>B13</v>
          </cell>
          <cell r="D575" t="str">
            <v>Italian potassic rocks</v>
          </cell>
          <cell r="E575" t="str">
            <v>Roman-type</v>
          </cell>
          <cell r="F575">
            <v>48.3</v>
          </cell>
          <cell r="H575">
            <v>16.8</v>
          </cell>
          <cell r="J575">
            <v>8</v>
          </cell>
          <cell r="L575">
            <v>6.5</v>
          </cell>
          <cell r="M575">
            <v>9.8000000000000007</v>
          </cell>
          <cell r="N575">
            <v>2.31</v>
          </cell>
          <cell r="O575">
            <v>8.33</v>
          </cell>
          <cell r="AJ575">
            <v>0.64623002107752425</v>
          </cell>
          <cell r="AK575">
            <v>10.64</v>
          </cell>
          <cell r="AL575">
            <v>3.606060606060606</v>
          </cell>
          <cell r="AM575">
            <v>0.58333333333333337</v>
          </cell>
          <cell r="AS575">
            <v>536</v>
          </cell>
          <cell r="AT575">
            <v>1810</v>
          </cell>
          <cell r="AV575">
            <v>270</v>
          </cell>
          <cell r="AW575">
            <v>15</v>
          </cell>
          <cell r="AY575">
            <v>1200</v>
          </cell>
          <cell r="AZ575">
            <v>86</v>
          </cell>
          <cell r="BO575">
            <v>0.8</v>
          </cell>
          <cell r="BQ575">
            <v>45</v>
          </cell>
          <cell r="CD575">
            <v>80</v>
          </cell>
          <cell r="CG575">
            <v>5.7333333333333334</v>
          </cell>
          <cell r="CW575">
            <v>18</v>
          </cell>
          <cell r="CZ575">
            <v>56.25</v>
          </cell>
          <cell r="DE575">
            <v>11.911111111111111</v>
          </cell>
        </row>
        <row r="576">
          <cell r="A576" t="str">
            <v>Roman Comagmatic Province</v>
          </cell>
          <cell r="B576">
            <v>2</v>
          </cell>
          <cell r="C576" t="str">
            <v>B5</v>
          </cell>
          <cell r="D576" t="str">
            <v>Ventotene</v>
          </cell>
          <cell r="F576">
            <v>48.8</v>
          </cell>
          <cell r="G576">
            <v>1.1399999999999999</v>
          </cell>
          <cell r="M576">
            <v>11.6</v>
          </cell>
          <cell r="O576">
            <v>1.67</v>
          </cell>
          <cell r="AS576">
            <v>70</v>
          </cell>
          <cell r="AT576">
            <v>612</v>
          </cell>
          <cell r="BC576">
            <v>21</v>
          </cell>
          <cell r="BD576">
            <v>5.3</v>
          </cell>
          <cell r="CV576">
            <v>13.20754716981132</v>
          </cell>
          <cell r="DJ576">
            <v>29.142857142857142</v>
          </cell>
        </row>
        <row r="577">
          <cell r="A577" t="str">
            <v>Roman Comagmatic Province</v>
          </cell>
          <cell r="B577">
            <v>2</v>
          </cell>
          <cell r="C577" t="str">
            <v>B5</v>
          </cell>
          <cell r="D577" t="str">
            <v>Ernici</v>
          </cell>
          <cell r="F577">
            <v>46.4</v>
          </cell>
          <cell r="G577">
            <v>1</v>
          </cell>
          <cell r="M577">
            <v>9.67</v>
          </cell>
          <cell r="O577">
            <v>8.85</v>
          </cell>
          <cell r="AS577">
            <v>451</v>
          </cell>
          <cell r="AT577">
            <v>1815</v>
          </cell>
          <cell r="BC577">
            <v>166</v>
          </cell>
          <cell r="BD577">
            <v>35</v>
          </cell>
          <cell r="CV577">
            <v>12.885714285714286</v>
          </cell>
          <cell r="DJ577">
            <v>10.933734939759036</v>
          </cell>
        </row>
        <row r="578">
          <cell r="A578" t="str">
            <v>Roman Comagmatic Province</v>
          </cell>
          <cell r="B578">
            <v>2</v>
          </cell>
          <cell r="C578" t="str">
            <v>B10</v>
          </cell>
          <cell r="D578" t="str">
            <v>Ernici</v>
          </cell>
          <cell r="F578">
            <v>44.58</v>
          </cell>
          <cell r="G578">
            <v>0.87</v>
          </cell>
          <cell r="H578">
            <v>22.8</v>
          </cell>
          <cell r="J578">
            <v>8.7535000000000007</v>
          </cell>
          <cell r="K578">
            <v>0.15</v>
          </cell>
          <cell r="L578">
            <v>8.24</v>
          </cell>
          <cell r="M578">
            <v>8.42</v>
          </cell>
          <cell r="N578">
            <v>1.7</v>
          </cell>
          <cell r="O578">
            <v>0.44</v>
          </cell>
          <cell r="P578">
            <v>0.31</v>
          </cell>
          <cell r="R578">
            <v>4.17</v>
          </cell>
          <cell r="U578">
            <v>100.43350000000001</v>
          </cell>
          <cell r="AJ578">
            <v>0.67911216644441341</v>
          </cell>
          <cell r="AK578">
            <v>2.14</v>
          </cell>
          <cell r="AL578">
            <v>0.25882352941176473</v>
          </cell>
          <cell r="AM578">
            <v>0.36929824561403507</v>
          </cell>
          <cell r="AO578">
            <v>267</v>
          </cell>
          <cell r="AP578">
            <v>359</v>
          </cell>
          <cell r="AQ578">
            <v>40.1</v>
          </cell>
          <cell r="AR578">
            <v>58.1</v>
          </cell>
          <cell r="AS578">
            <v>7.84</v>
          </cell>
          <cell r="AT578">
            <v>744</v>
          </cell>
          <cell r="AU578">
            <v>24.1</v>
          </cell>
          <cell r="AV578">
            <v>116</v>
          </cell>
          <cell r="AW578">
            <v>8</v>
          </cell>
          <cell r="AX578">
            <v>1.1200000000000001</v>
          </cell>
          <cell r="AY578">
            <v>551</v>
          </cell>
          <cell r="AZ578">
            <v>38.9</v>
          </cell>
          <cell r="BA578">
            <v>70.5</v>
          </cell>
          <cell r="BB578">
            <v>8.8000000000000007</v>
          </cell>
          <cell r="BC578">
            <v>36.6</v>
          </cell>
          <cell r="BD578">
            <v>7.48</v>
          </cell>
          <cell r="BE578">
            <v>1.76</v>
          </cell>
          <cell r="BF578">
            <v>5.73</v>
          </cell>
          <cell r="BG578">
            <v>0.75</v>
          </cell>
          <cell r="BH578">
            <v>4.18</v>
          </cell>
          <cell r="BI578">
            <v>0.81</v>
          </cell>
          <cell r="BJ578">
            <v>1.96</v>
          </cell>
          <cell r="BK578">
            <v>0.32</v>
          </cell>
          <cell r="BL578">
            <v>1.93</v>
          </cell>
          <cell r="BM578">
            <v>0.26</v>
          </cell>
          <cell r="BN578">
            <v>2.78</v>
          </cell>
          <cell r="BO578">
            <v>0.52</v>
          </cell>
          <cell r="BP578">
            <v>15.6</v>
          </cell>
          <cell r="BQ578">
            <v>11</v>
          </cell>
          <cell r="BR578">
            <v>2.41</v>
          </cell>
          <cell r="CD578">
            <v>68.875</v>
          </cell>
          <cell r="CG578">
            <v>4.8624999999999998</v>
          </cell>
          <cell r="CI578">
            <v>4.5192307692307692</v>
          </cell>
          <cell r="CP578">
            <v>2.9253112033195019</v>
          </cell>
          <cell r="CQ578">
            <v>3.3195020746887964</v>
          </cell>
          <cell r="CV578">
            <v>1.0481283422459893</v>
          </cell>
          <cell r="CW578">
            <v>14.5</v>
          </cell>
          <cell r="CZ578">
            <v>21.153846153846153</v>
          </cell>
          <cell r="DA578">
            <v>0.26943005181347152</v>
          </cell>
          <cell r="DB578">
            <v>5.6994818652849739</v>
          </cell>
          <cell r="DD578">
            <v>0.21909090909090911</v>
          </cell>
          <cell r="DE578">
            <v>0.71272727272727276</v>
          </cell>
          <cell r="DI578">
            <v>149.61538461538461</v>
          </cell>
          <cell r="DJ578">
            <v>20.327868852459016</v>
          </cell>
          <cell r="DN578">
            <v>0.81643201384938713</v>
          </cell>
        </row>
        <row r="579">
          <cell r="A579" t="str">
            <v>Roman Comagmatic Province</v>
          </cell>
          <cell r="B579">
            <v>2</v>
          </cell>
          <cell r="C579" t="str">
            <v>B10</v>
          </cell>
          <cell r="D579" t="str">
            <v>Ernici</v>
          </cell>
          <cell r="F579">
            <v>47.34</v>
          </cell>
          <cell r="G579">
            <v>0.81</v>
          </cell>
          <cell r="H579">
            <v>17.41</v>
          </cell>
          <cell r="J579">
            <v>8.032</v>
          </cell>
          <cell r="K579">
            <v>0.15</v>
          </cell>
          <cell r="L579">
            <v>6.5</v>
          </cell>
          <cell r="M579">
            <v>10.62</v>
          </cell>
          <cell r="N579">
            <v>2.15</v>
          </cell>
          <cell r="O579">
            <v>5.79</v>
          </cell>
          <cell r="P579">
            <v>0.53</v>
          </cell>
          <cell r="R579">
            <v>1.1399999999999999</v>
          </cell>
          <cell r="U579">
            <v>100.47200000000002</v>
          </cell>
          <cell r="AJ579">
            <v>0.64531684616925378</v>
          </cell>
          <cell r="AK579">
            <v>7.9399999999999995</v>
          </cell>
          <cell r="AL579">
            <v>2.6930232558139537</v>
          </cell>
          <cell r="AM579">
            <v>0.60999425617461223</v>
          </cell>
          <cell r="AO579">
            <v>263</v>
          </cell>
          <cell r="AP579">
            <v>284</v>
          </cell>
          <cell r="AQ579">
            <v>31.7</v>
          </cell>
          <cell r="AR579">
            <v>66.400000000000006</v>
          </cell>
          <cell r="AS579">
            <v>392</v>
          </cell>
          <cell r="AT579">
            <v>1692</v>
          </cell>
          <cell r="AU579">
            <v>30.7</v>
          </cell>
          <cell r="AV579">
            <v>263</v>
          </cell>
          <cell r="AW579">
            <v>12.8</v>
          </cell>
          <cell r="AX579">
            <v>22.6</v>
          </cell>
          <cell r="AY579">
            <v>1039</v>
          </cell>
          <cell r="AZ579">
            <v>85</v>
          </cell>
          <cell r="BA579">
            <v>168</v>
          </cell>
          <cell r="BB579">
            <v>19.7</v>
          </cell>
          <cell r="BC579">
            <v>77.900000000000006</v>
          </cell>
          <cell r="BD579">
            <v>14.4</v>
          </cell>
          <cell r="BE579">
            <v>2.97</v>
          </cell>
          <cell r="BF579">
            <v>9.9700000000000006</v>
          </cell>
          <cell r="BG579">
            <v>1.37</v>
          </cell>
          <cell r="BH579">
            <v>6.37</v>
          </cell>
          <cell r="BI579">
            <v>1.03</v>
          </cell>
          <cell r="BJ579">
            <v>2.58</v>
          </cell>
          <cell r="BK579">
            <v>0.33</v>
          </cell>
          <cell r="BL579">
            <v>2.13</v>
          </cell>
          <cell r="BM579">
            <v>0.28999999999999998</v>
          </cell>
          <cell r="BN579">
            <v>6.07</v>
          </cell>
          <cell r="BO579">
            <v>0.56000000000000005</v>
          </cell>
          <cell r="BP579">
            <v>42.1</v>
          </cell>
          <cell r="BQ579">
            <v>30.2</v>
          </cell>
          <cell r="BR579">
            <v>6.37</v>
          </cell>
          <cell r="CD579">
            <v>81.171875</v>
          </cell>
          <cell r="CG579">
            <v>6.640625</v>
          </cell>
          <cell r="CI579">
            <v>3.9904988123515439</v>
          </cell>
          <cell r="CP579">
            <v>5.4723127035830617</v>
          </cell>
          <cell r="CQ579">
            <v>2.0094191522762954</v>
          </cell>
          <cell r="CV579">
            <v>27.222222222222221</v>
          </cell>
          <cell r="CW579">
            <v>20.546875</v>
          </cell>
          <cell r="CZ579">
            <v>53.928571428571423</v>
          </cell>
          <cell r="DA579">
            <v>0.26291079812206575</v>
          </cell>
          <cell r="DB579">
            <v>14.178403755868546</v>
          </cell>
          <cell r="DD579">
            <v>0.21092715231788081</v>
          </cell>
          <cell r="DE579">
            <v>12.980132450331126</v>
          </cell>
          <cell r="DI579">
            <v>293.10344827586209</v>
          </cell>
          <cell r="DJ579">
            <v>21.720154043645699</v>
          </cell>
          <cell r="DN579">
            <v>0.75277136792839972</v>
          </cell>
        </row>
        <row r="580">
          <cell r="A580" t="str">
            <v>Roman Comagmatic Province</v>
          </cell>
          <cell r="B580">
            <v>2</v>
          </cell>
          <cell r="C580" t="str">
            <v>B5</v>
          </cell>
          <cell r="D580" t="str">
            <v>San Venanzo</v>
          </cell>
          <cell r="E580" t="str">
            <v>Kamafugite</v>
          </cell>
          <cell r="F580">
            <v>41.9</v>
          </cell>
          <cell r="G580">
            <v>0.68</v>
          </cell>
          <cell r="M580">
            <v>15.2</v>
          </cell>
          <cell r="O580">
            <v>8.36</v>
          </cell>
          <cell r="AS580">
            <v>432</v>
          </cell>
          <cell r="AT580">
            <v>1706</v>
          </cell>
          <cell r="BC580">
            <v>94</v>
          </cell>
          <cell r="BD580">
            <v>16.600000000000001</v>
          </cell>
          <cell r="DJ580">
            <v>18.148936170212767</v>
          </cell>
        </row>
        <row r="581">
          <cell r="A581" t="str">
            <v>Roman Comagmatic Province</v>
          </cell>
          <cell r="B581">
            <v>2</v>
          </cell>
          <cell r="C581" t="str">
            <v>B5</v>
          </cell>
          <cell r="D581" t="str">
            <v>Cupaello</v>
          </cell>
          <cell r="E581" t="str">
            <v>Kamafugite</v>
          </cell>
          <cell r="F581">
            <v>44.5</v>
          </cell>
          <cell r="G581">
            <v>1.1100000000000001</v>
          </cell>
          <cell r="M581">
            <v>14.7</v>
          </cell>
          <cell r="O581">
            <v>9.5500000000000007</v>
          </cell>
          <cell r="AS581">
            <v>509</v>
          </cell>
          <cell r="AT581">
            <v>3758</v>
          </cell>
          <cell r="BC581">
            <v>248</v>
          </cell>
          <cell r="BD581">
            <v>39</v>
          </cell>
          <cell r="DJ581">
            <v>15.153225806451612</v>
          </cell>
        </row>
        <row r="582">
          <cell r="A582" t="str">
            <v>Roman Comagmatic Province</v>
          </cell>
          <cell r="B582">
            <v>2</v>
          </cell>
          <cell r="C582" t="str">
            <v>B5</v>
          </cell>
          <cell r="D582" t="str">
            <v>Polino</v>
          </cell>
          <cell r="E582" t="str">
            <v>Carbonatite-like rock</v>
          </cell>
          <cell r="AS582">
            <v>46</v>
          </cell>
          <cell r="AT582">
            <v>1903</v>
          </cell>
          <cell r="BC582">
            <v>111</v>
          </cell>
          <cell r="BD582">
            <v>22.1</v>
          </cell>
          <cell r="DJ582">
            <v>17.144144144144143</v>
          </cell>
        </row>
        <row r="583">
          <cell r="A583" t="str">
            <v>Roman Comagmatic Province</v>
          </cell>
          <cell r="B583">
            <v>2</v>
          </cell>
          <cell r="C583" t="str">
            <v>B5</v>
          </cell>
          <cell r="D583" t="str">
            <v>Ricetto</v>
          </cell>
          <cell r="E583" t="str">
            <v>Buchite</v>
          </cell>
          <cell r="AS583">
            <v>95</v>
          </cell>
          <cell r="AT583">
            <v>1040</v>
          </cell>
          <cell r="BC583">
            <v>27</v>
          </cell>
          <cell r="BD583">
            <v>4.5999999999999996</v>
          </cell>
          <cell r="DJ583">
            <v>38.518518518518519</v>
          </cell>
        </row>
        <row r="584">
          <cell r="A584" t="str">
            <v>Roman Comagmatic Province</v>
          </cell>
          <cell r="B584">
            <v>2</v>
          </cell>
          <cell r="C584" t="str">
            <v>B1</v>
          </cell>
          <cell r="D584" t="str">
            <v>Alban Hills</v>
          </cell>
          <cell r="F584">
            <v>48.37</v>
          </cell>
          <cell r="H584">
            <v>14.94</v>
          </cell>
          <cell r="M584">
            <v>10.64</v>
          </cell>
          <cell r="O584">
            <v>7.09</v>
          </cell>
          <cell r="R584">
            <v>0.79</v>
          </cell>
          <cell r="AM584">
            <v>0.71218206157965203</v>
          </cell>
          <cell r="AT584">
            <v>1439</v>
          </cell>
        </row>
        <row r="585">
          <cell r="A585" t="str">
            <v>Roman Comagmatic Province</v>
          </cell>
          <cell r="B585">
            <v>2</v>
          </cell>
          <cell r="C585" t="str">
            <v>B1</v>
          </cell>
          <cell r="D585" t="str">
            <v>Alban Hills</v>
          </cell>
          <cell r="F585">
            <v>47.48</v>
          </cell>
          <cell r="M585">
            <v>9.84</v>
          </cell>
          <cell r="O585">
            <v>9.2799999999999994</v>
          </cell>
          <cell r="R585">
            <v>1.05</v>
          </cell>
          <cell r="AT585">
            <v>1692</v>
          </cell>
        </row>
        <row r="586">
          <cell r="A586" t="str">
            <v>Roman Comagmatic Province</v>
          </cell>
          <cell r="B586">
            <v>2</v>
          </cell>
          <cell r="C586" t="str">
            <v>B1</v>
          </cell>
          <cell r="D586" t="str">
            <v>Alban Hills</v>
          </cell>
          <cell r="F586">
            <v>48.31</v>
          </cell>
          <cell r="H586">
            <v>19.71</v>
          </cell>
          <cell r="M586">
            <v>8.89</v>
          </cell>
          <cell r="O586">
            <v>8.0299999999999994</v>
          </cell>
          <cell r="R586">
            <v>1.51</v>
          </cell>
          <cell r="AM586">
            <v>0.45104008117706751</v>
          </cell>
          <cell r="AT586">
            <v>2124</v>
          </cell>
        </row>
        <row r="587">
          <cell r="A587" t="str">
            <v>Roman Comagmatic Province</v>
          </cell>
          <cell r="B587">
            <v>2</v>
          </cell>
          <cell r="C587" t="str">
            <v>B1</v>
          </cell>
          <cell r="D587" t="str">
            <v>Alban Hills</v>
          </cell>
          <cell r="F587">
            <v>44.53</v>
          </cell>
          <cell r="H587">
            <v>16.34</v>
          </cell>
          <cell r="M587">
            <v>11.42</v>
          </cell>
          <cell r="O587">
            <v>10.07</v>
          </cell>
          <cell r="R587">
            <v>0.54</v>
          </cell>
          <cell r="AM587">
            <v>0.69889840881272947</v>
          </cell>
          <cell r="AT587">
            <v>2437</v>
          </cell>
        </row>
        <row r="588">
          <cell r="A588" t="str">
            <v>Roman Comagmatic Province</v>
          </cell>
          <cell r="B588">
            <v>2</v>
          </cell>
          <cell r="C588" t="str">
            <v>B1</v>
          </cell>
          <cell r="D588" t="str">
            <v>Alban Hills</v>
          </cell>
          <cell r="F588">
            <v>45.32</v>
          </cell>
          <cell r="H588">
            <v>16.72</v>
          </cell>
          <cell r="M588">
            <v>11.37</v>
          </cell>
          <cell r="O588">
            <v>9.39</v>
          </cell>
          <cell r="R588">
            <v>0.83</v>
          </cell>
          <cell r="AM588">
            <v>0.68002392344497609</v>
          </cell>
          <cell r="AT588">
            <v>2228</v>
          </cell>
        </row>
        <row r="589">
          <cell r="A589" t="str">
            <v>Roman Comagmatic Province</v>
          </cell>
          <cell r="B589">
            <v>2</v>
          </cell>
          <cell r="C589" t="str">
            <v>B1</v>
          </cell>
          <cell r="D589" t="str">
            <v>Alban Hills</v>
          </cell>
          <cell r="F589">
            <v>44.42</v>
          </cell>
          <cell r="H589">
            <v>16.72</v>
          </cell>
          <cell r="M589">
            <v>11.43</v>
          </cell>
          <cell r="O589">
            <v>8.9499999999999993</v>
          </cell>
          <cell r="R589">
            <v>2.99</v>
          </cell>
          <cell r="AM589">
            <v>0.68361244019138756</v>
          </cell>
          <cell r="AT589">
            <v>1754</v>
          </cell>
        </row>
        <row r="590">
          <cell r="A590" t="str">
            <v>Roman Comagmatic Province</v>
          </cell>
          <cell r="B590">
            <v>2</v>
          </cell>
          <cell r="C590" t="str">
            <v>B1</v>
          </cell>
          <cell r="D590" t="str">
            <v>Alban Hills</v>
          </cell>
          <cell r="F590">
            <v>46.8</v>
          </cell>
          <cell r="H590">
            <v>17.579999999999998</v>
          </cell>
          <cell r="M590">
            <v>9.75</v>
          </cell>
          <cell r="O590">
            <v>9.92</v>
          </cell>
          <cell r="R590">
            <v>1.36</v>
          </cell>
          <cell r="AM590">
            <v>0.55460750853242324</v>
          </cell>
          <cell r="AT590">
            <v>1475</v>
          </cell>
        </row>
        <row r="591">
          <cell r="A591" t="str">
            <v>Roman Comagmatic Province</v>
          </cell>
          <cell r="B591">
            <v>2</v>
          </cell>
          <cell r="C591" t="str">
            <v>B1</v>
          </cell>
          <cell r="D591" t="str">
            <v>Alban Hills</v>
          </cell>
          <cell r="F591">
            <v>45.73</v>
          </cell>
          <cell r="H591">
            <v>16.34</v>
          </cell>
          <cell r="M591">
            <v>10.82</v>
          </cell>
          <cell r="O591">
            <v>9.2100000000000009</v>
          </cell>
          <cell r="R591">
            <v>1.79</v>
          </cell>
          <cell r="AM591">
            <v>0.66217870257037947</v>
          </cell>
          <cell r="AT591">
            <v>1472</v>
          </cell>
        </row>
        <row r="592">
          <cell r="A592" t="str">
            <v>Roman Comagmatic Province</v>
          </cell>
          <cell r="B592">
            <v>2</v>
          </cell>
          <cell r="C592" t="str">
            <v>B1</v>
          </cell>
          <cell r="D592" t="str">
            <v>Alban Hills</v>
          </cell>
          <cell r="F592">
            <v>46.73</v>
          </cell>
          <cell r="H592">
            <v>18.239999999999998</v>
          </cell>
          <cell r="M592">
            <v>9.66</v>
          </cell>
          <cell r="O592">
            <v>9.7899999999999991</v>
          </cell>
          <cell r="R592">
            <v>0.95</v>
          </cell>
          <cell r="AM592">
            <v>0.5296052631578948</v>
          </cell>
          <cell r="AT592">
            <v>1857</v>
          </cell>
        </row>
        <row r="593">
          <cell r="A593" t="str">
            <v>Roman Comagmatic Province</v>
          </cell>
          <cell r="B593">
            <v>2</v>
          </cell>
          <cell r="C593" t="str">
            <v>B1</v>
          </cell>
          <cell r="D593" t="str">
            <v>Alban Hills</v>
          </cell>
          <cell r="F593">
            <v>46.93</v>
          </cell>
          <cell r="H593">
            <v>17.93</v>
          </cell>
          <cell r="M593">
            <v>9.41</v>
          </cell>
          <cell r="O593">
            <v>9.25</v>
          </cell>
          <cell r="R593">
            <v>1.29</v>
          </cell>
          <cell r="AM593">
            <v>0.52481873954266589</v>
          </cell>
          <cell r="AT593">
            <v>1713</v>
          </cell>
        </row>
        <row r="594">
          <cell r="A594" t="str">
            <v>Roman Comagmatic Province</v>
          </cell>
          <cell r="B594">
            <v>2</v>
          </cell>
          <cell r="C594" t="str">
            <v>B1</v>
          </cell>
          <cell r="D594" t="str">
            <v>Alban Hills</v>
          </cell>
          <cell r="F594">
            <v>44.89</v>
          </cell>
          <cell r="H594">
            <v>15.43</v>
          </cell>
          <cell r="M594">
            <v>12.29</v>
          </cell>
          <cell r="O594">
            <v>9.74</v>
          </cell>
          <cell r="R594">
            <v>3.22</v>
          </cell>
          <cell r="AM594">
            <v>0.79650032404407001</v>
          </cell>
          <cell r="AT594">
            <v>1757</v>
          </cell>
        </row>
        <row r="595">
          <cell r="A595" t="str">
            <v>Roman Comagmatic Province</v>
          </cell>
          <cell r="B595">
            <v>2</v>
          </cell>
          <cell r="C595" t="str">
            <v>B1</v>
          </cell>
          <cell r="D595" t="str">
            <v>Alban Hills</v>
          </cell>
          <cell r="F595">
            <v>45.29</v>
          </cell>
          <cell r="H595">
            <v>17.309999999999999</v>
          </cell>
          <cell r="M595">
            <v>9.6199999999999992</v>
          </cell>
          <cell r="O595">
            <v>9.7799999999999994</v>
          </cell>
          <cell r="R595">
            <v>1.93</v>
          </cell>
          <cell r="AM595">
            <v>0.55574812247255923</v>
          </cell>
          <cell r="AT595">
            <v>1602</v>
          </cell>
        </row>
        <row r="596">
          <cell r="A596" t="str">
            <v>Roman Comagmatic Province</v>
          </cell>
          <cell r="B596">
            <v>2</v>
          </cell>
          <cell r="C596" t="str">
            <v>B1</v>
          </cell>
          <cell r="D596" t="str">
            <v>Alban Hills</v>
          </cell>
          <cell r="F596">
            <v>44.52</v>
          </cell>
          <cell r="H596">
            <v>13.04</v>
          </cell>
          <cell r="M596">
            <v>13.36</v>
          </cell>
          <cell r="O596">
            <v>8.33</v>
          </cell>
          <cell r="R596">
            <v>1.23</v>
          </cell>
          <cell r="AM596">
            <v>1.0245398773006136</v>
          </cell>
          <cell r="AT596">
            <v>1812</v>
          </cell>
        </row>
        <row r="597">
          <cell r="A597" t="str">
            <v>Roman Comagmatic Province</v>
          </cell>
          <cell r="B597">
            <v>2</v>
          </cell>
          <cell r="C597" t="str">
            <v>B1</v>
          </cell>
          <cell r="D597" t="str">
            <v>Alban Hills</v>
          </cell>
          <cell r="F597">
            <v>47.18</v>
          </cell>
          <cell r="H597">
            <v>15.25</v>
          </cell>
          <cell r="M597">
            <v>10.75</v>
          </cell>
          <cell r="O597">
            <v>9.01</v>
          </cell>
          <cell r="R597">
            <v>2.1</v>
          </cell>
          <cell r="AM597">
            <v>0.70491803278688525</v>
          </cell>
          <cell r="AT597">
            <v>1519</v>
          </cell>
        </row>
        <row r="598">
          <cell r="A598" t="str">
            <v>Roman Comagmatic Province</v>
          </cell>
          <cell r="B598">
            <v>2</v>
          </cell>
          <cell r="C598" t="str">
            <v>B1</v>
          </cell>
          <cell r="D598" t="str">
            <v>Alban Hills</v>
          </cell>
          <cell r="F598">
            <v>48.96</v>
          </cell>
          <cell r="H598">
            <v>15.03</v>
          </cell>
          <cell r="M598">
            <v>9.76</v>
          </cell>
          <cell r="O598">
            <v>6.97</v>
          </cell>
          <cell r="R598">
            <v>0.72</v>
          </cell>
          <cell r="AM598">
            <v>0.64936793080505661</v>
          </cell>
          <cell r="AT598">
            <v>1759</v>
          </cell>
        </row>
        <row r="599">
          <cell r="A599" t="str">
            <v>Roman Comagmatic Province</v>
          </cell>
          <cell r="B599">
            <v>2</v>
          </cell>
          <cell r="C599" t="str">
            <v>B1</v>
          </cell>
          <cell r="D599" t="str">
            <v>Alban Hills</v>
          </cell>
          <cell r="F599">
            <v>48.24</v>
          </cell>
          <cell r="H599">
            <v>18.059999999999999</v>
          </cell>
          <cell r="M599">
            <v>8.5</v>
          </cell>
          <cell r="O599">
            <v>9.41</v>
          </cell>
          <cell r="R599">
            <v>1.44</v>
          </cell>
          <cell r="AM599">
            <v>0.47065337763012183</v>
          </cell>
          <cell r="AT599">
            <v>1653</v>
          </cell>
        </row>
        <row r="600">
          <cell r="A600" t="str">
            <v>Roman Comagmatic Province</v>
          </cell>
          <cell r="B600">
            <v>2</v>
          </cell>
          <cell r="C600" t="str">
            <v>B1</v>
          </cell>
          <cell r="D600" t="str">
            <v>Alban Hills</v>
          </cell>
          <cell r="F600">
            <v>45.61</v>
          </cell>
          <cell r="H600">
            <v>17.399999999999999</v>
          </cell>
          <cell r="M600">
            <v>9.65</v>
          </cell>
          <cell r="O600">
            <v>9.59</v>
          </cell>
          <cell r="R600">
            <v>2.0699999999999998</v>
          </cell>
          <cell r="AM600">
            <v>0.5545977011494253</v>
          </cell>
          <cell r="AT600">
            <v>1658</v>
          </cell>
        </row>
        <row r="601">
          <cell r="A601" t="str">
            <v>Roman Comagmatic Province</v>
          </cell>
          <cell r="B601">
            <v>2</v>
          </cell>
          <cell r="C601" t="str">
            <v>B1</v>
          </cell>
          <cell r="D601" t="str">
            <v>Alban Hills</v>
          </cell>
          <cell r="F601">
            <v>47.61</v>
          </cell>
          <cell r="H601">
            <v>18.510000000000002</v>
          </cell>
          <cell r="M601">
            <v>8.9499999999999993</v>
          </cell>
          <cell r="O601">
            <v>9.56</v>
          </cell>
          <cell r="R601">
            <v>1.44</v>
          </cell>
          <cell r="AM601">
            <v>0.48352242031334408</v>
          </cell>
          <cell r="AT601">
            <v>1925</v>
          </cell>
        </row>
        <row r="602">
          <cell r="A602" t="str">
            <v>Roman Comagmatic Province</v>
          </cell>
          <cell r="B602">
            <v>2</v>
          </cell>
          <cell r="C602" t="str">
            <v>B1</v>
          </cell>
          <cell r="D602" t="str">
            <v>Alban Hills</v>
          </cell>
          <cell r="F602">
            <v>47.3</v>
          </cell>
          <cell r="H602">
            <v>18.149999999999999</v>
          </cell>
          <cell r="M602">
            <v>9.49</v>
          </cell>
          <cell r="O602">
            <v>9.64</v>
          </cell>
          <cell r="R602">
            <v>1.51</v>
          </cell>
          <cell r="AM602">
            <v>0.52286501377410477</v>
          </cell>
          <cell r="AT602">
            <v>1733</v>
          </cell>
        </row>
        <row r="603">
          <cell r="A603" t="str">
            <v>Roman Comagmatic Province</v>
          </cell>
          <cell r="B603">
            <v>2</v>
          </cell>
          <cell r="C603" t="str">
            <v>B1</v>
          </cell>
          <cell r="D603" t="str">
            <v>Alban Hills</v>
          </cell>
          <cell r="H603">
            <v>15.43</v>
          </cell>
          <cell r="M603">
            <v>10.98</v>
          </cell>
          <cell r="O603">
            <v>9.9700000000000006</v>
          </cell>
          <cell r="R603">
            <v>0.47</v>
          </cell>
          <cell r="AM603">
            <v>0.71160077770576802</v>
          </cell>
          <cell r="AT603">
            <v>1805</v>
          </cell>
        </row>
        <row r="604">
          <cell r="A604" t="str">
            <v>Roman Comagmatic Province</v>
          </cell>
          <cell r="B604">
            <v>2</v>
          </cell>
          <cell r="C604" t="str">
            <v>B1</v>
          </cell>
          <cell r="D604" t="str">
            <v>Alban Hills</v>
          </cell>
          <cell r="F604">
            <v>45.98</v>
          </cell>
          <cell r="H604">
            <v>17.41</v>
          </cell>
          <cell r="M604">
            <v>9.84</v>
          </cell>
          <cell r="O604">
            <v>9.9</v>
          </cell>
          <cell r="R604">
            <v>1.08</v>
          </cell>
          <cell r="AM604">
            <v>0.56519241815048826</v>
          </cell>
          <cell r="AT604">
            <v>2165</v>
          </cell>
        </row>
        <row r="605">
          <cell r="A605" t="str">
            <v>Roman Comagmatic Province</v>
          </cell>
          <cell r="B605">
            <v>2</v>
          </cell>
          <cell r="C605" t="str">
            <v>B1</v>
          </cell>
          <cell r="D605" t="str">
            <v>Alban Hills</v>
          </cell>
          <cell r="F605">
            <v>47.91</v>
          </cell>
          <cell r="H605">
            <v>19.59</v>
          </cell>
          <cell r="M605">
            <v>8.2100000000000009</v>
          </cell>
          <cell r="O605">
            <v>9.23</v>
          </cell>
          <cell r="R605">
            <v>3.67</v>
          </cell>
          <cell r="AM605">
            <v>0.41909137314956613</v>
          </cell>
          <cell r="AT605">
            <v>1475</v>
          </cell>
        </row>
        <row r="606">
          <cell r="A606" t="str">
            <v>Roman Comagmatic Province</v>
          </cell>
          <cell r="B606">
            <v>2</v>
          </cell>
          <cell r="C606" t="str">
            <v>B1</v>
          </cell>
          <cell r="D606" t="str">
            <v>Alban Hills</v>
          </cell>
          <cell r="F606">
            <v>47.28</v>
          </cell>
          <cell r="H606">
            <v>18.22</v>
          </cell>
          <cell r="M606">
            <v>9.5</v>
          </cell>
          <cell r="O606">
            <v>9.14</v>
          </cell>
          <cell r="AM606">
            <v>0.52140504939626786</v>
          </cell>
          <cell r="AT606">
            <v>1494</v>
          </cell>
        </row>
        <row r="607">
          <cell r="A607" t="str">
            <v>Roman Comagmatic Province</v>
          </cell>
          <cell r="B607">
            <v>2</v>
          </cell>
          <cell r="C607" t="str">
            <v>B1</v>
          </cell>
          <cell r="D607" t="str">
            <v>Alban Hills</v>
          </cell>
          <cell r="F607">
            <v>45.85</v>
          </cell>
          <cell r="H607">
            <v>17.43</v>
          </cell>
          <cell r="M607">
            <v>9.2899999999999991</v>
          </cell>
          <cell r="O607">
            <v>9.25</v>
          </cell>
          <cell r="R607">
            <v>2.25</v>
          </cell>
          <cell r="AM607">
            <v>0.53298909925415949</v>
          </cell>
          <cell r="AT607">
            <v>1257</v>
          </cell>
        </row>
        <row r="608">
          <cell r="A608" t="str">
            <v>Roman Comagmatic Province</v>
          </cell>
          <cell r="B608">
            <v>2</v>
          </cell>
          <cell r="C608" t="str">
            <v>B1</v>
          </cell>
          <cell r="D608" t="str">
            <v>Alban Hills</v>
          </cell>
          <cell r="F608">
            <v>47.89</v>
          </cell>
          <cell r="H608">
            <v>18.36</v>
          </cell>
          <cell r="M608">
            <v>9.25</v>
          </cell>
          <cell r="O608">
            <v>9.9499999999999993</v>
          </cell>
          <cell r="R608">
            <v>1.69</v>
          </cell>
          <cell r="AM608">
            <v>0.50381263616557737</v>
          </cell>
          <cell r="AT608">
            <v>1812</v>
          </cell>
        </row>
        <row r="609">
          <cell r="A609" t="str">
            <v>Roman Comagmatic Province</v>
          </cell>
          <cell r="B609">
            <v>2</v>
          </cell>
          <cell r="C609" t="str">
            <v>B1</v>
          </cell>
          <cell r="D609" t="str">
            <v>Alban Hills</v>
          </cell>
          <cell r="F609">
            <v>44.92</v>
          </cell>
          <cell r="H609">
            <v>16.489999999999998</v>
          </cell>
          <cell r="M609">
            <v>10.98</v>
          </cell>
          <cell r="O609">
            <v>9.41</v>
          </cell>
          <cell r="R609">
            <v>1</v>
          </cell>
          <cell r="AM609">
            <v>0.66585809581564592</v>
          </cell>
        </row>
        <row r="610">
          <cell r="A610" t="str">
            <v>Roman Comagmatic Province</v>
          </cell>
          <cell r="B610">
            <v>2</v>
          </cell>
          <cell r="C610" t="str">
            <v>B1</v>
          </cell>
          <cell r="D610" t="str">
            <v>Alban Hills</v>
          </cell>
          <cell r="F610">
            <v>47.64</v>
          </cell>
          <cell r="H610">
            <v>14.53</v>
          </cell>
          <cell r="M610">
            <v>11.2</v>
          </cell>
          <cell r="O610">
            <v>6.6</v>
          </cell>
          <cell r="R610">
            <v>0.55000000000000004</v>
          </cell>
          <cell r="AM610">
            <v>0.77081899518238128</v>
          </cell>
          <cell r="AT610">
            <v>1708</v>
          </cell>
        </row>
        <row r="611">
          <cell r="A611" t="str">
            <v>Roman Comagmatic Province</v>
          </cell>
          <cell r="B611">
            <v>2</v>
          </cell>
          <cell r="C611" t="str">
            <v>B1</v>
          </cell>
          <cell r="D611" t="str">
            <v>Alban Hills</v>
          </cell>
          <cell r="F611">
            <v>47.92</v>
          </cell>
          <cell r="H611">
            <v>16.82</v>
          </cell>
          <cell r="M611">
            <v>10.67</v>
          </cell>
          <cell r="O611">
            <v>8.44</v>
          </cell>
          <cell r="AM611">
            <v>0.63436385255648031</v>
          </cell>
          <cell r="AT611">
            <v>1994</v>
          </cell>
        </row>
        <row r="612">
          <cell r="A612" t="str">
            <v>Roman Comagmatic Province</v>
          </cell>
          <cell r="B612">
            <v>2</v>
          </cell>
          <cell r="C612" t="str">
            <v>B1</v>
          </cell>
          <cell r="D612" t="str">
            <v>Alban Hills</v>
          </cell>
          <cell r="F612">
            <v>50.74</v>
          </cell>
          <cell r="H612">
            <v>22.24</v>
          </cell>
          <cell r="M612">
            <v>4.4800000000000004</v>
          </cell>
          <cell r="O612">
            <v>10.83</v>
          </cell>
          <cell r="R612">
            <v>1.56</v>
          </cell>
          <cell r="AM612">
            <v>0.20143884892086333</v>
          </cell>
          <cell r="AT612">
            <v>3321</v>
          </cell>
        </row>
        <row r="613">
          <cell r="A613" t="str">
            <v>Roman Comagmatic Province</v>
          </cell>
          <cell r="B613">
            <v>2</v>
          </cell>
          <cell r="C613" t="str">
            <v>B1</v>
          </cell>
          <cell r="D613" t="str">
            <v>Alban Hills</v>
          </cell>
          <cell r="F613">
            <v>47.11</v>
          </cell>
          <cell r="H613">
            <v>18.829999999999998</v>
          </cell>
          <cell r="M613">
            <v>8.89</v>
          </cell>
          <cell r="O613">
            <v>9.8800000000000008</v>
          </cell>
          <cell r="R613">
            <v>1.7</v>
          </cell>
          <cell r="AM613">
            <v>0.47211895910780677</v>
          </cell>
          <cell r="AT613">
            <v>2226</v>
          </cell>
        </row>
        <row r="614">
          <cell r="A614" t="str">
            <v>Roman Comagmatic Province</v>
          </cell>
          <cell r="B614">
            <v>2</v>
          </cell>
          <cell r="C614" t="str">
            <v>B1</v>
          </cell>
          <cell r="D614" t="str">
            <v>Alban Hills</v>
          </cell>
          <cell r="F614">
            <v>48.26</v>
          </cell>
          <cell r="H614">
            <v>21.37</v>
          </cell>
          <cell r="M614">
            <v>4.22</v>
          </cell>
          <cell r="O614">
            <v>9.59</v>
          </cell>
          <cell r="R614">
            <v>1.62</v>
          </cell>
          <cell r="AM614">
            <v>0.19747309312119793</v>
          </cell>
          <cell r="AT614">
            <v>1533</v>
          </cell>
        </row>
        <row r="615">
          <cell r="A615" t="str">
            <v>Roman Comagmatic Province</v>
          </cell>
          <cell r="B615">
            <v>2</v>
          </cell>
          <cell r="C615" t="str">
            <v>B1</v>
          </cell>
          <cell r="D615" t="str">
            <v>Alban Hills</v>
          </cell>
          <cell r="AT615">
            <v>2150</v>
          </cell>
        </row>
        <row r="616">
          <cell r="A616" t="str">
            <v>Roman Comagmatic Province</v>
          </cell>
          <cell r="B616">
            <v>2</v>
          </cell>
          <cell r="C616" t="str">
            <v>B1</v>
          </cell>
          <cell r="D616" t="str">
            <v>Alban Hills</v>
          </cell>
          <cell r="F616">
            <v>47.31</v>
          </cell>
          <cell r="H616">
            <v>15.45</v>
          </cell>
          <cell r="M616">
            <v>9.32</v>
          </cell>
          <cell r="O616">
            <v>9.35</v>
          </cell>
          <cell r="R616">
            <v>1.56</v>
          </cell>
          <cell r="AM616">
            <v>0.60323624595469261</v>
          </cell>
          <cell r="AT616">
            <v>2460</v>
          </cell>
        </row>
        <row r="617">
          <cell r="A617" t="str">
            <v>Roman Comagmatic Province</v>
          </cell>
          <cell r="B617">
            <v>2</v>
          </cell>
          <cell r="C617" t="str">
            <v>B1</v>
          </cell>
          <cell r="D617" t="str">
            <v>Alban Hills</v>
          </cell>
          <cell r="F617">
            <v>45</v>
          </cell>
          <cell r="H617">
            <v>14.66</v>
          </cell>
          <cell r="M617">
            <v>11.75</v>
          </cell>
          <cell r="O617">
            <v>8.67</v>
          </cell>
          <cell r="R617">
            <v>0.71</v>
          </cell>
          <cell r="AM617">
            <v>0.80150068212824011</v>
          </cell>
        </row>
        <row r="618">
          <cell r="A618" t="str">
            <v>Roman Comagmatic Province</v>
          </cell>
          <cell r="B618">
            <v>2</v>
          </cell>
          <cell r="C618" t="str">
            <v>B1</v>
          </cell>
          <cell r="D618" t="str">
            <v>Alban Hills</v>
          </cell>
          <cell r="F618">
            <v>46</v>
          </cell>
          <cell r="H618">
            <v>14.8</v>
          </cell>
          <cell r="M618">
            <v>10.66</v>
          </cell>
          <cell r="O618">
            <v>7.23</v>
          </cell>
          <cell r="R618">
            <v>5.01</v>
          </cell>
          <cell r="AM618">
            <v>0.72027027027027024</v>
          </cell>
        </row>
        <row r="619">
          <cell r="A619" t="str">
            <v>Roman Comagmatic Province</v>
          </cell>
          <cell r="B619">
            <v>2</v>
          </cell>
          <cell r="C619" t="str">
            <v>B1</v>
          </cell>
          <cell r="D619" t="str">
            <v>Alban Hills</v>
          </cell>
          <cell r="F619">
            <v>49.44</v>
          </cell>
          <cell r="H619">
            <v>9.5500000000000007</v>
          </cell>
          <cell r="M619">
            <v>14.58</v>
          </cell>
          <cell r="O619">
            <v>5.54</v>
          </cell>
          <cell r="R619">
            <v>0.62</v>
          </cell>
          <cell r="AM619">
            <v>1.5267015706806282</v>
          </cell>
        </row>
        <row r="620">
          <cell r="A620" t="str">
            <v>Roman Comagmatic Province</v>
          </cell>
          <cell r="B620">
            <v>2</v>
          </cell>
          <cell r="C620" t="str">
            <v>B1</v>
          </cell>
          <cell r="D620" t="str">
            <v>Alban Hills</v>
          </cell>
          <cell r="F620">
            <v>48.83</v>
          </cell>
          <cell r="H620">
            <v>14.98</v>
          </cell>
          <cell r="M620">
            <v>12.69</v>
          </cell>
          <cell r="O620">
            <v>5.62</v>
          </cell>
          <cell r="R620">
            <v>0.84</v>
          </cell>
          <cell r="AM620">
            <v>0.84712950600801062</v>
          </cell>
        </row>
        <row r="621">
          <cell r="A621" t="str">
            <v>Roman Comagmatic Province</v>
          </cell>
          <cell r="B621">
            <v>2</v>
          </cell>
          <cell r="C621" t="str">
            <v>B1</v>
          </cell>
          <cell r="D621" t="str">
            <v>Alban Hills</v>
          </cell>
          <cell r="F621">
            <v>45.48</v>
          </cell>
          <cell r="H621">
            <v>15.29</v>
          </cell>
          <cell r="M621">
            <v>12.69</v>
          </cell>
          <cell r="O621">
            <v>7.15</v>
          </cell>
          <cell r="R621">
            <v>0.76</v>
          </cell>
          <cell r="AM621">
            <v>0.82995421844342709</v>
          </cell>
        </row>
        <row r="622">
          <cell r="A622" t="str">
            <v>Roman Comagmatic Province</v>
          </cell>
          <cell r="B622">
            <v>2</v>
          </cell>
          <cell r="C622" t="str">
            <v>B1</v>
          </cell>
          <cell r="D622" t="str">
            <v>Alban Hills</v>
          </cell>
          <cell r="F622">
            <v>47</v>
          </cell>
          <cell r="H622">
            <v>18.350000000000001</v>
          </cell>
          <cell r="M622">
            <v>10.210000000000001</v>
          </cell>
          <cell r="O622">
            <v>8.7100000000000009</v>
          </cell>
          <cell r="R622">
            <v>0.9</v>
          </cell>
          <cell r="AM622">
            <v>0.55640326975476839</v>
          </cell>
        </row>
        <row r="623">
          <cell r="A623" t="str">
            <v>Roman Comagmatic Province</v>
          </cell>
          <cell r="B623">
            <v>2</v>
          </cell>
          <cell r="C623" t="str">
            <v>B1</v>
          </cell>
          <cell r="D623" t="str">
            <v>Alban Hills</v>
          </cell>
          <cell r="F623">
            <v>45.62</v>
          </cell>
          <cell r="H623">
            <v>17.36</v>
          </cell>
          <cell r="M623">
            <v>12.56</v>
          </cell>
          <cell r="O623">
            <v>6.73</v>
          </cell>
          <cell r="R623">
            <v>4.74</v>
          </cell>
          <cell r="AM623">
            <v>0.72350230414746552</v>
          </cell>
        </row>
        <row r="624">
          <cell r="A624" t="str">
            <v>Roman Comagmatic Province</v>
          </cell>
          <cell r="B624">
            <v>2</v>
          </cell>
          <cell r="C624" t="str">
            <v>B1</v>
          </cell>
          <cell r="D624" t="str">
            <v>Alban Hills</v>
          </cell>
          <cell r="F624">
            <v>47.6</v>
          </cell>
          <cell r="O624">
            <v>8.66</v>
          </cell>
          <cell r="AT624">
            <v>989</v>
          </cell>
        </row>
        <row r="625">
          <cell r="A625" t="str">
            <v>Roman Comagmatic Province</v>
          </cell>
          <cell r="B625">
            <v>2</v>
          </cell>
          <cell r="C625" t="str">
            <v>B1</v>
          </cell>
          <cell r="D625" t="str">
            <v>Alban Hills</v>
          </cell>
          <cell r="F625">
            <v>49.3</v>
          </cell>
          <cell r="O625">
            <v>7.53</v>
          </cell>
          <cell r="AT625">
            <v>1435</v>
          </cell>
        </row>
        <row r="626">
          <cell r="A626" t="str">
            <v>Roman Comagmatic Province</v>
          </cell>
          <cell r="B626">
            <v>2</v>
          </cell>
          <cell r="C626" t="str">
            <v>B1</v>
          </cell>
          <cell r="D626" t="str">
            <v>Alban Hills</v>
          </cell>
          <cell r="F626">
            <v>46.1</v>
          </cell>
          <cell r="O626">
            <v>9.15</v>
          </cell>
          <cell r="AT626">
            <v>1453</v>
          </cell>
        </row>
        <row r="627">
          <cell r="A627" t="str">
            <v>Roman Comagmatic Province</v>
          </cell>
          <cell r="B627">
            <v>2</v>
          </cell>
          <cell r="C627" t="str">
            <v>B2</v>
          </cell>
          <cell r="D627" t="str">
            <v>Alban Hills</v>
          </cell>
          <cell r="E627" t="str">
            <v>Phono-Tephryte</v>
          </cell>
          <cell r="L627">
            <v>6.56</v>
          </cell>
          <cell r="BP627">
            <v>53.5</v>
          </cell>
        </row>
        <row r="628">
          <cell r="A628" t="str">
            <v>Roman Comagmatic Province</v>
          </cell>
          <cell r="B628">
            <v>2</v>
          </cell>
          <cell r="C628" t="str">
            <v>B2</v>
          </cell>
          <cell r="D628" t="str">
            <v>Alban Hills</v>
          </cell>
          <cell r="E628" t="str">
            <v>Tephrite</v>
          </cell>
          <cell r="L628">
            <v>8.15</v>
          </cell>
          <cell r="BP628">
            <v>36.299999999999997</v>
          </cell>
        </row>
        <row r="629">
          <cell r="A629" t="str">
            <v>Roman Comagmatic Province</v>
          </cell>
          <cell r="B629">
            <v>2</v>
          </cell>
          <cell r="C629" t="str">
            <v>B2</v>
          </cell>
          <cell r="D629" t="str">
            <v>Alban Hills</v>
          </cell>
          <cell r="L629">
            <v>6.78</v>
          </cell>
          <cell r="BP629">
            <v>138.30000000000001</v>
          </cell>
        </row>
        <row r="630">
          <cell r="A630" t="str">
            <v>Roman Comagmatic Province</v>
          </cell>
          <cell r="B630">
            <v>2</v>
          </cell>
          <cell r="C630" t="str">
            <v>B3</v>
          </cell>
          <cell r="D630" t="str">
            <v>Alban Hills</v>
          </cell>
        </row>
        <row r="631">
          <cell r="A631" t="str">
            <v>Roman Comagmatic Province</v>
          </cell>
          <cell r="B631">
            <v>2</v>
          </cell>
          <cell r="C631" t="str">
            <v>B4</v>
          </cell>
          <cell r="D631" t="str">
            <v>Alban Hills</v>
          </cell>
          <cell r="AS631">
            <v>556</v>
          </cell>
          <cell r="AT631">
            <v>1894</v>
          </cell>
          <cell r="BP631">
            <v>34.1</v>
          </cell>
          <cell r="BQ631">
            <v>32.799999999999997</v>
          </cell>
          <cell r="BR631">
            <v>4.7</v>
          </cell>
          <cell r="DD631">
            <v>0.14329268292682928</v>
          </cell>
          <cell r="DE631">
            <v>16.951219512195124</v>
          </cell>
        </row>
        <row r="632">
          <cell r="A632" t="str">
            <v>Roman Comagmatic Province</v>
          </cell>
          <cell r="B632">
            <v>2</v>
          </cell>
          <cell r="C632" t="str">
            <v>B5</v>
          </cell>
          <cell r="D632" t="str">
            <v>Alban Hills</v>
          </cell>
          <cell r="F632">
            <v>42.8</v>
          </cell>
          <cell r="G632">
            <v>1.22</v>
          </cell>
          <cell r="M632">
            <v>9.93</v>
          </cell>
          <cell r="O632">
            <v>6.74</v>
          </cell>
          <cell r="AS632">
            <v>390</v>
          </cell>
          <cell r="AT632">
            <v>1290</v>
          </cell>
          <cell r="BC632">
            <v>130</v>
          </cell>
          <cell r="BD632">
            <v>25</v>
          </cell>
          <cell r="CV632">
            <v>15.6</v>
          </cell>
          <cell r="DJ632">
            <v>9.9230769230769234</v>
          </cell>
        </row>
        <row r="633">
          <cell r="A633" t="str">
            <v>Roman Comagmatic Province</v>
          </cell>
          <cell r="B633">
            <v>2</v>
          </cell>
          <cell r="C633" t="str">
            <v>B5</v>
          </cell>
          <cell r="D633" t="str">
            <v>Alban Hills</v>
          </cell>
          <cell r="F633">
            <v>48.6</v>
          </cell>
          <cell r="G633">
            <v>0.99</v>
          </cell>
          <cell r="M633">
            <v>12.6</v>
          </cell>
          <cell r="O633">
            <v>5.59</v>
          </cell>
          <cell r="AS633">
            <v>440</v>
          </cell>
          <cell r="AT633">
            <v>1600</v>
          </cell>
          <cell r="BC633">
            <v>101</v>
          </cell>
          <cell r="BD633">
            <v>18</v>
          </cell>
          <cell r="CV633">
            <v>24.444444444444443</v>
          </cell>
          <cell r="DJ633">
            <v>15.841584158415841</v>
          </cell>
        </row>
        <row r="634">
          <cell r="A634" t="str">
            <v>Roman Comagmatic Province</v>
          </cell>
          <cell r="B634">
            <v>2</v>
          </cell>
          <cell r="C634" t="str">
            <v>B5</v>
          </cell>
          <cell r="D634" t="str">
            <v>Alban Hills</v>
          </cell>
          <cell r="F634">
            <v>48.2</v>
          </cell>
          <cell r="G634">
            <v>1.0900000000000001</v>
          </cell>
          <cell r="M634">
            <v>11.8</v>
          </cell>
          <cell r="O634">
            <v>6.18</v>
          </cell>
          <cell r="AS634">
            <v>360</v>
          </cell>
          <cell r="AT634">
            <v>1450</v>
          </cell>
          <cell r="BC634">
            <v>101</v>
          </cell>
          <cell r="BD634">
            <v>18</v>
          </cell>
          <cell r="CV634">
            <v>20</v>
          </cell>
          <cell r="DJ634">
            <v>14.356435643564357</v>
          </cell>
        </row>
        <row r="635">
          <cell r="A635" t="str">
            <v>Roman Comagmatic Province</v>
          </cell>
          <cell r="B635">
            <v>2</v>
          </cell>
          <cell r="C635" t="str">
            <v>B6</v>
          </cell>
          <cell r="D635" t="str">
            <v>Alban Hills</v>
          </cell>
          <cell r="E635" t="str">
            <v>Leucitite</v>
          </cell>
          <cell r="F635">
            <v>42.4</v>
          </cell>
          <cell r="O635">
            <v>9.1</v>
          </cell>
          <cell r="AS635">
            <v>376</v>
          </cell>
          <cell r="AT635">
            <v>1861</v>
          </cell>
        </row>
        <row r="636">
          <cell r="A636" t="str">
            <v>Roman Comagmatic Province</v>
          </cell>
          <cell r="B636">
            <v>2</v>
          </cell>
          <cell r="C636" t="str">
            <v>B6</v>
          </cell>
          <cell r="D636" t="str">
            <v>Alban Hills</v>
          </cell>
          <cell r="E636" t="str">
            <v>Leucitite</v>
          </cell>
          <cell r="F636">
            <v>47.6</v>
          </cell>
          <cell r="O636">
            <v>8.66</v>
          </cell>
          <cell r="AS636">
            <v>697</v>
          </cell>
          <cell r="AT636">
            <v>989</v>
          </cell>
        </row>
        <row r="637">
          <cell r="A637" t="str">
            <v>Roman Comagmatic Province</v>
          </cell>
          <cell r="B637">
            <v>2</v>
          </cell>
          <cell r="C637" t="str">
            <v>B6</v>
          </cell>
          <cell r="D637" t="str">
            <v>Alban Hills</v>
          </cell>
          <cell r="E637" t="str">
            <v>Tephritic leucitite</v>
          </cell>
          <cell r="F637">
            <v>49.3</v>
          </cell>
          <cell r="O637">
            <v>7.53</v>
          </cell>
          <cell r="AS637">
            <v>565</v>
          </cell>
          <cell r="AT637">
            <v>1435</v>
          </cell>
        </row>
        <row r="638">
          <cell r="A638" t="str">
            <v>Roman Comagmatic Province</v>
          </cell>
          <cell r="B638">
            <v>2</v>
          </cell>
          <cell r="C638" t="str">
            <v>B6</v>
          </cell>
          <cell r="D638" t="str">
            <v>Alban Hills</v>
          </cell>
          <cell r="E638" t="str">
            <v>Leucitite</v>
          </cell>
          <cell r="F638">
            <v>46.1</v>
          </cell>
          <cell r="O638">
            <v>9.15</v>
          </cell>
          <cell r="AS638">
            <v>605</v>
          </cell>
          <cell r="AT638">
            <v>1453</v>
          </cell>
        </row>
        <row r="639">
          <cell r="A639" t="str">
            <v>Roman Comagmatic Province</v>
          </cell>
          <cell r="B639">
            <v>2</v>
          </cell>
          <cell r="C639" t="str">
            <v>B6</v>
          </cell>
          <cell r="D639" t="str">
            <v>Alban Hills</v>
          </cell>
          <cell r="E639" t="str">
            <v>Leucitite</v>
          </cell>
          <cell r="F639">
            <v>46.9</v>
          </cell>
          <cell r="O639">
            <v>9.26</v>
          </cell>
          <cell r="AT639">
            <v>2460</v>
          </cell>
        </row>
        <row r="640">
          <cell r="A640" t="str">
            <v>Roman Comagmatic Province</v>
          </cell>
          <cell r="B640">
            <v>2</v>
          </cell>
          <cell r="C640" t="str">
            <v>B5</v>
          </cell>
          <cell r="D640" t="str">
            <v>Mts Ernici</v>
          </cell>
          <cell r="F640">
            <v>47</v>
          </cell>
          <cell r="G640">
            <v>0.81</v>
          </cell>
          <cell r="M640">
            <v>10.6</v>
          </cell>
          <cell r="O640">
            <v>6.83</v>
          </cell>
          <cell r="AS640">
            <v>339</v>
          </cell>
          <cell r="AT640">
            <v>1523</v>
          </cell>
          <cell r="BC640">
            <v>83</v>
          </cell>
          <cell r="BD640">
            <v>15.3</v>
          </cell>
          <cell r="CV640">
            <v>22.156862745098039</v>
          </cell>
          <cell r="DJ640">
            <v>18.349397590361445</v>
          </cell>
        </row>
        <row r="641">
          <cell r="A641" t="str">
            <v>Roman Comagmatic Province</v>
          </cell>
          <cell r="B641">
            <v>2</v>
          </cell>
          <cell r="C641" t="str">
            <v>B5</v>
          </cell>
          <cell r="D641" t="str">
            <v>Mts Ernici</v>
          </cell>
          <cell r="F641">
            <v>47.4</v>
          </cell>
          <cell r="G641">
            <v>0.72</v>
          </cell>
          <cell r="M641">
            <v>10.5</v>
          </cell>
          <cell r="O641">
            <v>7.36</v>
          </cell>
          <cell r="AS641">
            <v>332</v>
          </cell>
          <cell r="AT641">
            <v>1492</v>
          </cell>
          <cell r="BC641">
            <v>81</v>
          </cell>
          <cell r="BD641">
            <v>14.5</v>
          </cell>
          <cell r="CV641">
            <v>22.896551724137932</v>
          </cell>
          <cell r="DJ641">
            <v>18.419753086419753</v>
          </cell>
        </row>
        <row r="642">
          <cell r="A642" t="str">
            <v>Roman Comagmatic Province</v>
          </cell>
          <cell r="B642">
            <v>2</v>
          </cell>
          <cell r="C642" t="str">
            <v>B5</v>
          </cell>
          <cell r="D642" t="str">
            <v>Mts Ernici</v>
          </cell>
          <cell r="F642">
            <v>49.7</v>
          </cell>
          <cell r="G642">
            <v>0.72</v>
          </cell>
          <cell r="M642">
            <v>10.9</v>
          </cell>
          <cell r="O642">
            <v>3.12</v>
          </cell>
          <cell r="AS642">
            <v>153</v>
          </cell>
          <cell r="AT642">
            <v>1019</v>
          </cell>
          <cell r="BC642">
            <v>34</v>
          </cell>
          <cell r="BD642">
            <v>8.8000000000000007</v>
          </cell>
          <cell r="CV642">
            <v>17.386363636363637</v>
          </cell>
          <cell r="DJ642">
            <v>29.970588235294116</v>
          </cell>
        </row>
        <row r="643">
          <cell r="A643" t="str">
            <v>Roman Comagmatic Province</v>
          </cell>
          <cell r="B643">
            <v>2</v>
          </cell>
          <cell r="C643" t="str">
            <v>B5</v>
          </cell>
          <cell r="D643" t="str">
            <v>Mts Ernici</v>
          </cell>
          <cell r="F643">
            <v>48.5</v>
          </cell>
          <cell r="G643">
            <v>0.77</v>
          </cell>
          <cell r="M643">
            <v>12</v>
          </cell>
          <cell r="O643">
            <v>2.6</v>
          </cell>
          <cell r="AS643">
            <v>112</v>
          </cell>
          <cell r="AT643">
            <v>848</v>
          </cell>
          <cell r="BC643">
            <v>30</v>
          </cell>
          <cell r="BD643">
            <v>6.4</v>
          </cell>
          <cell r="CV643">
            <v>17.5</v>
          </cell>
          <cell r="DJ643">
            <v>28.266666666666666</v>
          </cell>
        </row>
        <row r="644">
          <cell r="A644" t="str">
            <v>Roman Comagmatic Province</v>
          </cell>
          <cell r="B644">
            <v>2</v>
          </cell>
          <cell r="C644" t="str">
            <v>B5</v>
          </cell>
          <cell r="D644" t="str">
            <v>Mts Ernici</v>
          </cell>
          <cell r="F644">
            <v>48.2</v>
          </cell>
          <cell r="G644">
            <v>0.77</v>
          </cell>
          <cell r="M644">
            <v>12</v>
          </cell>
          <cell r="O644">
            <v>2.63</v>
          </cell>
          <cell r="AS644">
            <v>112</v>
          </cell>
          <cell r="AT644">
            <v>841</v>
          </cell>
          <cell r="BC644">
            <v>26</v>
          </cell>
          <cell r="BD644">
            <v>5.8</v>
          </cell>
          <cell r="CV644">
            <v>19.310344827586206</v>
          </cell>
          <cell r="DJ644">
            <v>32.346153846153847</v>
          </cell>
        </row>
        <row r="645">
          <cell r="A645" t="str">
            <v>Roman Comagmatic Province</v>
          </cell>
          <cell r="B645">
            <v>2</v>
          </cell>
          <cell r="C645" t="str">
            <v>B2</v>
          </cell>
          <cell r="D645" t="str">
            <v>Mts Ernici</v>
          </cell>
          <cell r="E645" t="str">
            <v>K-Trachybasalt</v>
          </cell>
          <cell r="L645">
            <v>6.56</v>
          </cell>
          <cell r="BP645">
            <v>21.7</v>
          </cell>
        </row>
        <row r="646">
          <cell r="A646" t="str">
            <v>Roman Comagmatic Province</v>
          </cell>
          <cell r="B646">
            <v>2</v>
          </cell>
          <cell r="C646" t="str">
            <v>B2</v>
          </cell>
          <cell r="D646" t="str">
            <v>Mts Ernici</v>
          </cell>
          <cell r="L646">
            <v>6.41</v>
          </cell>
          <cell r="BP646">
            <v>15.2</v>
          </cell>
          <cell r="BQ646">
            <v>8.9</v>
          </cell>
          <cell r="BR646">
            <v>3</v>
          </cell>
          <cell r="DD646">
            <v>0.33707865168539325</v>
          </cell>
          <cell r="DE646">
            <v>0</v>
          </cell>
        </row>
        <row r="647">
          <cell r="A647" t="str">
            <v>Roman Comagmatic Province</v>
          </cell>
          <cell r="B647">
            <v>2</v>
          </cell>
          <cell r="C647" t="str">
            <v>B2</v>
          </cell>
          <cell r="D647" t="str">
            <v>Mts Ernici</v>
          </cell>
          <cell r="E647" t="str">
            <v>Phono-Tephryte</v>
          </cell>
          <cell r="L647">
            <v>8.76</v>
          </cell>
          <cell r="BP647">
            <v>32.5</v>
          </cell>
          <cell r="BQ647">
            <v>17.8</v>
          </cell>
          <cell r="BR647">
            <v>5.8</v>
          </cell>
          <cell r="DD647">
            <v>0.32584269662921345</v>
          </cell>
          <cell r="DE647">
            <v>0</v>
          </cell>
        </row>
        <row r="648">
          <cell r="A648" t="str">
            <v>Roman Comagmatic Province</v>
          </cell>
          <cell r="B648">
            <v>2</v>
          </cell>
          <cell r="C648" t="str">
            <v>C1</v>
          </cell>
          <cell r="D648" t="str">
            <v>SE Cerite</v>
          </cell>
          <cell r="E648" t="str">
            <v>Quartz-latite</v>
          </cell>
          <cell r="F648">
            <v>62.75</v>
          </cell>
          <cell r="G648">
            <v>0.76</v>
          </cell>
          <cell r="H648">
            <v>15.76</v>
          </cell>
          <cell r="J648">
            <v>4.8495000000000008</v>
          </cell>
          <cell r="K648">
            <v>7.0000000000000007E-2</v>
          </cell>
          <cell r="L648">
            <v>1.94</v>
          </cell>
          <cell r="M648">
            <v>4.34</v>
          </cell>
          <cell r="N648">
            <v>2.4900000000000002</v>
          </cell>
          <cell r="O648">
            <v>4.6100000000000003</v>
          </cell>
          <cell r="P648">
            <v>0.2</v>
          </cell>
          <cell r="R648">
            <v>2.2200000000000002</v>
          </cell>
          <cell r="U648">
            <v>99.989499999999992</v>
          </cell>
          <cell r="AJ648">
            <v>0.4735148918875261</v>
          </cell>
          <cell r="AK648">
            <v>7.1000000000000005</v>
          </cell>
          <cell r="AL648">
            <v>1.8514056224899598</v>
          </cell>
          <cell r="AM648">
            <v>0.2753807106598985</v>
          </cell>
          <cell r="AN648">
            <v>7</v>
          </cell>
          <cell r="AO648">
            <v>69</v>
          </cell>
          <cell r="AP648">
            <v>37</v>
          </cell>
          <cell r="AQ648">
            <v>51</v>
          </cell>
          <cell r="AR648">
            <v>25</v>
          </cell>
          <cell r="AS648">
            <v>267</v>
          </cell>
          <cell r="AT648">
            <v>287</v>
          </cell>
          <cell r="AU648">
            <v>37</v>
          </cell>
          <cell r="AV648">
            <v>287</v>
          </cell>
          <cell r="AW648">
            <v>22</v>
          </cell>
          <cell r="AX648">
            <v>22</v>
          </cell>
          <cell r="AY648">
            <v>716</v>
          </cell>
          <cell r="AZ648">
            <v>58</v>
          </cell>
          <cell r="BA648">
            <v>121</v>
          </cell>
          <cell r="BC648">
            <v>51</v>
          </cell>
          <cell r="BP648">
            <v>47</v>
          </cell>
          <cell r="BQ648">
            <v>29</v>
          </cell>
          <cell r="BS648">
            <v>8</v>
          </cell>
          <cell r="BT648">
            <v>64</v>
          </cell>
          <cell r="BU648">
            <v>23</v>
          </cell>
          <cell r="CB648">
            <v>7</v>
          </cell>
          <cell r="CD648">
            <v>32.545454545454547</v>
          </cell>
          <cell r="CG648">
            <v>2.6363636363636362</v>
          </cell>
          <cell r="CI648">
            <v>2.5744680851063828</v>
          </cell>
          <cell r="CP648">
            <v>3.2702702702702702</v>
          </cell>
          <cell r="CW648">
            <v>13.045454545454545</v>
          </cell>
          <cell r="DE648">
            <v>9.2068965517241388</v>
          </cell>
          <cell r="DJ648">
            <v>5.6274509803921573</v>
          </cell>
        </row>
        <row r="649">
          <cell r="A649" t="str">
            <v>Roman Comagmatic Province</v>
          </cell>
          <cell r="B649">
            <v>2</v>
          </cell>
          <cell r="C649" t="str">
            <v>C1</v>
          </cell>
          <cell r="D649" t="str">
            <v>SE Cerite</v>
          </cell>
          <cell r="E649" t="str">
            <v>Quartz-latite</v>
          </cell>
          <cell r="F649">
            <v>62.8</v>
          </cell>
          <cell r="G649">
            <v>0.8</v>
          </cell>
          <cell r="H649">
            <v>15.93</v>
          </cell>
          <cell r="J649">
            <v>4.6974999999999998</v>
          </cell>
          <cell r="K649">
            <v>7.0000000000000007E-2</v>
          </cell>
          <cell r="L649">
            <v>1.84</v>
          </cell>
          <cell r="M649">
            <v>4.24</v>
          </cell>
          <cell r="N649">
            <v>2.41</v>
          </cell>
          <cell r="O649">
            <v>4.76</v>
          </cell>
          <cell r="P649">
            <v>0.19</v>
          </cell>
          <cell r="R649">
            <v>1.96</v>
          </cell>
          <cell r="U649">
            <v>99.697499999999991</v>
          </cell>
          <cell r="AJ649">
            <v>0.46826349094221859</v>
          </cell>
          <cell r="AK649">
            <v>7.17</v>
          </cell>
          <cell r="AL649">
            <v>1.9751037344398339</v>
          </cell>
          <cell r="AM649">
            <v>0.26616446955430006</v>
          </cell>
          <cell r="AN649">
            <v>10</v>
          </cell>
          <cell r="AO649">
            <v>74</v>
          </cell>
          <cell r="AP649">
            <v>38</v>
          </cell>
          <cell r="AQ649">
            <v>48</v>
          </cell>
          <cell r="AR649">
            <v>26</v>
          </cell>
          <cell r="AS649">
            <v>277</v>
          </cell>
          <cell r="AT649">
            <v>281</v>
          </cell>
          <cell r="AU649">
            <v>32</v>
          </cell>
          <cell r="AV649">
            <v>282</v>
          </cell>
          <cell r="AW649">
            <v>21</v>
          </cell>
          <cell r="AX649">
            <v>24</v>
          </cell>
          <cell r="AY649">
            <v>547</v>
          </cell>
          <cell r="AZ649">
            <v>78</v>
          </cell>
          <cell r="BA649">
            <v>121</v>
          </cell>
          <cell r="BC649">
            <v>63</v>
          </cell>
          <cell r="BP649">
            <v>44</v>
          </cell>
          <cell r="BQ649">
            <v>30</v>
          </cell>
          <cell r="BS649">
            <v>5</v>
          </cell>
          <cell r="BT649">
            <v>60</v>
          </cell>
          <cell r="BU649">
            <v>22</v>
          </cell>
          <cell r="CB649">
            <v>8</v>
          </cell>
          <cell r="CD649">
            <v>26.047619047619047</v>
          </cell>
          <cell r="CG649">
            <v>3.7142857142857144</v>
          </cell>
          <cell r="CI649">
            <v>2.75</v>
          </cell>
          <cell r="CP649">
            <v>3.78125</v>
          </cell>
          <cell r="CW649">
            <v>13.428571428571429</v>
          </cell>
          <cell r="DE649">
            <v>9.2333333333333325</v>
          </cell>
          <cell r="DJ649">
            <v>4.4603174603174605</v>
          </cell>
        </row>
        <row r="650">
          <cell r="A650" t="str">
            <v>Roman Comagmatic Province</v>
          </cell>
          <cell r="B650">
            <v>2</v>
          </cell>
          <cell r="C650" t="str">
            <v>C1</v>
          </cell>
          <cell r="D650" t="str">
            <v>SE Cerite</v>
          </cell>
          <cell r="E650" t="str">
            <v>Quartz-latite</v>
          </cell>
          <cell r="F650">
            <v>65.790000000000006</v>
          </cell>
          <cell r="G650">
            <v>0.39</v>
          </cell>
          <cell r="H650">
            <v>16.09</v>
          </cell>
          <cell r="J650">
            <v>3.6518000000000002</v>
          </cell>
          <cell r="K650">
            <v>0.04</v>
          </cell>
          <cell r="L650">
            <v>0.85</v>
          </cell>
          <cell r="M650">
            <v>2.02</v>
          </cell>
          <cell r="N650">
            <v>2.69</v>
          </cell>
          <cell r="O650">
            <v>5.81</v>
          </cell>
          <cell r="P650">
            <v>0.08</v>
          </cell>
          <cell r="R650">
            <v>1.96</v>
          </cell>
          <cell r="U650">
            <v>99.371799999999993</v>
          </cell>
          <cell r="AJ650">
            <v>0.3435325653951205</v>
          </cell>
          <cell r="AK650">
            <v>8.5</v>
          </cell>
          <cell r="AL650">
            <v>2.1598513011152414</v>
          </cell>
          <cell r="AM650">
            <v>0.12554381603480422</v>
          </cell>
          <cell r="AN650">
            <v>5</v>
          </cell>
          <cell r="AO650">
            <v>26</v>
          </cell>
          <cell r="AP650">
            <v>15</v>
          </cell>
          <cell r="AQ650">
            <v>19</v>
          </cell>
          <cell r="AR650">
            <v>16</v>
          </cell>
          <cell r="AS650">
            <v>314</v>
          </cell>
          <cell r="AT650">
            <v>251</v>
          </cell>
          <cell r="AU650">
            <v>29</v>
          </cell>
          <cell r="AV650">
            <v>295</v>
          </cell>
          <cell r="AW650">
            <v>18</v>
          </cell>
          <cell r="AX650">
            <v>35</v>
          </cell>
          <cell r="AY650">
            <v>518</v>
          </cell>
          <cell r="AZ650">
            <v>65</v>
          </cell>
          <cell r="BA650">
            <v>137</v>
          </cell>
          <cell r="BC650">
            <v>53</v>
          </cell>
          <cell r="BP650">
            <v>81</v>
          </cell>
          <cell r="BQ650">
            <v>48</v>
          </cell>
          <cell r="BS650">
            <v>12</v>
          </cell>
          <cell r="BT650">
            <v>43</v>
          </cell>
          <cell r="BU650">
            <v>22</v>
          </cell>
          <cell r="CB650">
            <v>16</v>
          </cell>
          <cell r="CD650">
            <v>28.777777777777779</v>
          </cell>
          <cell r="CG650">
            <v>3.6111111111111112</v>
          </cell>
          <cell r="CI650">
            <v>1.691358024691358</v>
          </cell>
          <cell r="CP650">
            <v>4.7241379310344831</v>
          </cell>
          <cell r="CW650">
            <v>16.388888888888889</v>
          </cell>
          <cell r="DE650">
            <v>6.541666666666667</v>
          </cell>
          <cell r="DJ650">
            <v>4.7358490566037732</v>
          </cell>
        </row>
        <row r="651">
          <cell r="A651" t="str">
            <v>Roman Comagmatic Province</v>
          </cell>
          <cell r="B651">
            <v>2</v>
          </cell>
          <cell r="C651" t="str">
            <v>C1</v>
          </cell>
          <cell r="D651" t="str">
            <v>SE Cerite</v>
          </cell>
          <cell r="E651" t="str">
            <v>Rhyolite</v>
          </cell>
          <cell r="F651">
            <v>70.34</v>
          </cell>
          <cell r="G651">
            <v>0.26</v>
          </cell>
          <cell r="H651">
            <v>15.07</v>
          </cell>
          <cell r="J651">
            <v>1.8138000000000001</v>
          </cell>
          <cell r="K651">
            <v>0.01</v>
          </cell>
          <cell r="L651">
            <v>0.33</v>
          </cell>
          <cell r="M651">
            <v>1.64</v>
          </cell>
          <cell r="N651">
            <v>2.73</v>
          </cell>
          <cell r="O651">
            <v>6.04</v>
          </cell>
          <cell r="P651">
            <v>7.0000000000000007E-2</v>
          </cell>
          <cell r="R651">
            <v>0.66</v>
          </cell>
          <cell r="U651">
            <v>98.96380000000002</v>
          </cell>
          <cell r="AJ651">
            <v>0.29029767356667907</v>
          </cell>
          <cell r="AK651">
            <v>8.77</v>
          </cell>
          <cell r="AL651">
            <v>2.2124542124542126</v>
          </cell>
          <cell r="AM651">
            <v>0.10882548108825481</v>
          </cell>
          <cell r="AN651">
            <v>4</v>
          </cell>
          <cell r="AO651">
            <v>15</v>
          </cell>
          <cell r="AP651">
            <v>9</v>
          </cell>
          <cell r="AQ651">
            <v>17</v>
          </cell>
          <cell r="AR651">
            <v>6</v>
          </cell>
          <cell r="AS651">
            <v>357</v>
          </cell>
          <cell r="AT651">
            <v>225</v>
          </cell>
          <cell r="AU651">
            <v>29</v>
          </cell>
          <cell r="AV651">
            <v>252</v>
          </cell>
          <cell r="AW651">
            <v>16</v>
          </cell>
          <cell r="AX651">
            <v>17</v>
          </cell>
          <cell r="AY651">
            <v>473</v>
          </cell>
          <cell r="AZ651">
            <v>69</v>
          </cell>
          <cell r="BA651">
            <v>134</v>
          </cell>
          <cell r="BC651">
            <v>50</v>
          </cell>
          <cell r="BP651">
            <v>85</v>
          </cell>
          <cell r="BQ651">
            <v>50</v>
          </cell>
          <cell r="BS651">
            <v>6</v>
          </cell>
          <cell r="BT651">
            <v>24</v>
          </cell>
          <cell r="BU651">
            <v>20</v>
          </cell>
          <cell r="CB651">
            <v>6</v>
          </cell>
          <cell r="CD651">
            <v>29.5625</v>
          </cell>
          <cell r="CG651">
            <v>4.3125</v>
          </cell>
          <cell r="CI651">
            <v>1.5764705882352941</v>
          </cell>
          <cell r="CP651">
            <v>4.6206896551724137</v>
          </cell>
          <cell r="CW651">
            <v>15.75</v>
          </cell>
          <cell r="DE651">
            <v>7.14</v>
          </cell>
          <cell r="DJ651">
            <v>4.5</v>
          </cell>
        </row>
        <row r="652">
          <cell r="A652" t="str">
            <v>Roman Comagmatic Province</v>
          </cell>
          <cell r="B652">
            <v>2</v>
          </cell>
          <cell r="C652" t="str">
            <v>C1</v>
          </cell>
          <cell r="D652" t="str">
            <v>SE Cerite</v>
          </cell>
          <cell r="E652" t="str">
            <v>Rhyolite</v>
          </cell>
          <cell r="F652">
            <v>71.37</v>
          </cell>
          <cell r="G652">
            <v>0.18</v>
          </cell>
          <cell r="H652">
            <v>14.52</v>
          </cell>
          <cell r="J652">
            <v>1.8292999999999999</v>
          </cell>
          <cell r="K652">
            <v>0.02</v>
          </cell>
          <cell r="L652">
            <v>0.21</v>
          </cell>
          <cell r="M652">
            <v>1.42</v>
          </cell>
          <cell r="N652">
            <v>3.19</v>
          </cell>
          <cell r="O652">
            <v>6.07</v>
          </cell>
          <cell r="P652">
            <v>0.05</v>
          </cell>
          <cell r="R652">
            <v>0.54</v>
          </cell>
          <cell r="U652">
            <v>99.399300000000011</v>
          </cell>
          <cell r="AJ652">
            <v>0.2051465464218053</v>
          </cell>
          <cell r="AK652">
            <v>9.26</v>
          </cell>
          <cell r="AL652">
            <v>1.9028213166144201</v>
          </cell>
          <cell r="AM652">
            <v>9.7796143250688708E-2</v>
          </cell>
          <cell r="AN652">
            <v>5</v>
          </cell>
          <cell r="AO652">
            <v>12</v>
          </cell>
          <cell r="AP652">
            <v>3</v>
          </cell>
          <cell r="AQ652">
            <v>28</v>
          </cell>
          <cell r="AR652">
            <v>15</v>
          </cell>
          <cell r="AS652">
            <v>379</v>
          </cell>
          <cell r="AT652">
            <v>165</v>
          </cell>
          <cell r="AU652">
            <v>29</v>
          </cell>
          <cell r="AV652">
            <v>255</v>
          </cell>
          <cell r="AW652">
            <v>18</v>
          </cell>
          <cell r="AX652">
            <v>23</v>
          </cell>
          <cell r="AY652">
            <v>340</v>
          </cell>
          <cell r="AZ652">
            <v>77</v>
          </cell>
          <cell r="BA652">
            <v>141</v>
          </cell>
          <cell r="BC652">
            <v>50</v>
          </cell>
          <cell r="BP652">
            <v>91</v>
          </cell>
          <cell r="BQ652">
            <v>54</v>
          </cell>
          <cell r="BS652">
            <v>3</v>
          </cell>
          <cell r="BT652">
            <v>33</v>
          </cell>
          <cell r="BU652">
            <v>19</v>
          </cell>
          <cell r="CB652">
            <v>16</v>
          </cell>
          <cell r="CD652">
            <v>18.888888888888889</v>
          </cell>
          <cell r="CG652">
            <v>4.2777777777777777</v>
          </cell>
          <cell r="CI652">
            <v>1.5494505494505495</v>
          </cell>
          <cell r="CP652">
            <v>4.8620689655172411</v>
          </cell>
          <cell r="CW652">
            <v>14.166666666666666</v>
          </cell>
          <cell r="DE652">
            <v>7.0185185185185182</v>
          </cell>
          <cell r="DJ652">
            <v>3.3</v>
          </cell>
        </row>
        <row r="653">
          <cell r="A653" t="str">
            <v>Roman Comagmatic Province</v>
          </cell>
          <cell r="B653">
            <v>2</v>
          </cell>
          <cell r="C653" t="str">
            <v>C4</v>
          </cell>
          <cell r="D653" t="str">
            <v>Ceriti Mts.</v>
          </cell>
          <cell r="E653" t="str">
            <v>Quartz-latite</v>
          </cell>
          <cell r="F653">
            <v>64</v>
          </cell>
          <cell r="G653">
            <v>0.76</v>
          </cell>
          <cell r="H653">
            <v>16.05</v>
          </cell>
          <cell r="J653">
            <v>4.5674000000000001</v>
          </cell>
          <cell r="K653">
            <v>0.06</v>
          </cell>
          <cell r="L653">
            <v>1.4</v>
          </cell>
          <cell r="M653">
            <v>4.12</v>
          </cell>
          <cell r="N653">
            <v>2.5299999999999998</v>
          </cell>
          <cell r="O653">
            <v>4.78</v>
          </cell>
          <cell r="P653">
            <v>0.23</v>
          </cell>
          <cell r="R653">
            <v>1.87</v>
          </cell>
          <cell r="U653">
            <v>100.36740000000003</v>
          </cell>
          <cell r="AJ653">
            <v>0.40797959808753986</v>
          </cell>
          <cell r="AK653">
            <v>7.3100000000000005</v>
          </cell>
          <cell r="AL653">
            <v>1.8893280632411069</v>
          </cell>
          <cell r="AM653">
            <v>0.25669781931464175</v>
          </cell>
          <cell r="AS653">
            <v>266</v>
          </cell>
          <cell r="AT653">
            <v>293</v>
          </cell>
          <cell r="AU653">
            <v>36</v>
          </cell>
          <cell r="AV653">
            <v>296</v>
          </cell>
          <cell r="AW653">
            <v>21</v>
          </cell>
          <cell r="CW653">
            <v>14.095238095238095</v>
          </cell>
        </row>
        <row r="654">
          <cell r="A654" t="str">
            <v>Roman Comagmatic Province</v>
          </cell>
          <cell r="B654">
            <v>2</v>
          </cell>
          <cell r="C654" t="str">
            <v>C4</v>
          </cell>
          <cell r="D654" t="str">
            <v>Ceriti Mts.</v>
          </cell>
          <cell r="E654" t="str">
            <v>Quartz-latite</v>
          </cell>
          <cell r="F654">
            <v>66.33</v>
          </cell>
          <cell r="G654">
            <v>0.5</v>
          </cell>
          <cell r="H654">
            <v>15.75</v>
          </cell>
          <cell r="J654">
            <v>3.8856000000000002</v>
          </cell>
          <cell r="K654">
            <v>7.0000000000000007E-2</v>
          </cell>
          <cell r="L654">
            <v>1.03</v>
          </cell>
          <cell r="M654">
            <v>2.4700000000000002</v>
          </cell>
          <cell r="N654">
            <v>2.77</v>
          </cell>
          <cell r="O654">
            <v>5.62</v>
          </cell>
          <cell r="P654">
            <v>0.14000000000000001</v>
          </cell>
          <cell r="R654">
            <v>1.67</v>
          </cell>
          <cell r="U654">
            <v>100.23559999999999</v>
          </cell>
          <cell r="AJ654">
            <v>0.37342046993339389</v>
          </cell>
          <cell r="AK654">
            <v>8.39</v>
          </cell>
          <cell r="AL654">
            <v>2.0288808664259927</v>
          </cell>
          <cell r="AM654">
            <v>0.15682539682539684</v>
          </cell>
          <cell r="AS654">
            <v>322</v>
          </cell>
          <cell r="AT654">
            <v>265</v>
          </cell>
          <cell r="AU654">
            <v>33</v>
          </cell>
          <cell r="AV654">
            <v>326</v>
          </cell>
          <cell r="AW654">
            <v>21</v>
          </cell>
          <cell r="CW654">
            <v>15.523809523809524</v>
          </cell>
        </row>
        <row r="655">
          <cell r="A655" t="str">
            <v>Roman Comagmatic Province</v>
          </cell>
          <cell r="B655">
            <v>2</v>
          </cell>
          <cell r="C655" t="str">
            <v>C4</v>
          </cell>
          <cell r="D655" t="str">
            <v>Ceriti Mts.</v>
          </cell>
          <cell r="E655" t="str">
            <v>Quartz-latite</v>
          </cell>
          <cell r="F655">
            <v>67.11</v>
          </cell>
          <cell r="G655">
            <v>0.42</v>
          </cell>
          <cell r="H655">
            <v>15.29</v>
          </cell>
          <cell r="J655">
            <v>3.4456000000000002</v>
          </cell>
          <cell r="K655">
            <v>0.05</v>
          </cell>
          <cell r="L655">
            <v>0.86</v>
          </cell>
          <cell r="M655">
            <v>2.35</v>
          </cell>
          <cell r="N655">
            <v>2.97</v>
          </cell>
          <cell r="O655">
            <v>5.83</v>
          </cell>
          <cell r="P655">
            <v>0.12</v>
          </cell>
          <cell r="R655">
            <v>1.78</v>
          </cell>
          <cell r="U655">
            <v>100.22559999999999</v>
          </cell>
          <cell r="AJ655">
            <v>0.35944518844561846</v>
          </cell>
          <cell r="AK655">
            <v>8.8000000000000007</v>
          </cell>
          <cell r="AL655">
            <v>1.9629629629629628</v>
          </cell>
          <cell r="AM655">
            <v>0.15369522563767168</v>
          </cell>
          <cell r="AS655">
            <v>337</v>
          </cell>
          <cell r="AT655">
            <v>274</v>
          </cell>
          <cell r="AU655">
            <v>34</v>
          </cell>
          <cell r="AV655">
            <v>319</v>
          </cell>
          <cell r="AW655">
            <v>19</v>
          </cell>
          <cell r="CW655">
            <v>16.789473684210527</v>
          </cell>
        </row>
        <row r="656">
          <cell r="A656" t="str">
            <v>Roman Comagmatic Province</v>
          </cell>
          <cell r="B656">
            <v>2</v>
          </cell>
          <cell r="C656" t="str">
            <v>C4</v>
          </cell>
          <cell r="D656" t="str">
            <v>Ceriti Mts.</v>
          </cell>
          <cell r="E656" t="str">
            <v>Quartz-latite</v>
          </cell>
          <cell r="F656">
            <v>67.099999999999994</v>
          </cell>
          <cell r="G656">
            <v>0.36</v>
          </cell>
          <cell r="H656">
            <v>15.14</v>
          </cell>
          <cell r="J656">
            <v>3.1269999999999998</v>
          </cell>
          <cell r="K656">
            <v>0.05</v>
          </cell>
          <cell r="L656">
            <v>0.84</v>
          </cell>
          <cell r="M656">
            <v>2.0299999999999998</v>
          </cell>
          <cell r="N656">
            <v>3</v>
          </cell>
          <cell r="O656">
            <v>6.13</v>
          </cell>
          <cell r="P656">
            <v>0.1</v>
          </cell>
          <cell r="R656">
            <v>2.2999999999999998</v>
          </cell>
          <cell r="U656">
            <v>100.17699999999998</v>
          </cell>
          <cell r="AJ656">
            <v>0.37653549507189138</v>
          </cell>
          <cell r="AK656">
            <v>9.129999999999999</v>
          </cell>
          <cell r="AL656">
            <v>2.0433333333333334</v>
          </cell>
          <cell r="AM656">
            <v>0.13408190224570671</v>
          </cell>
          <cell r="AS656">
            <v>358</v>
          </cell>
          <cell r="AT656">
            <v>270</v>
          </cell>
          <cell r="AU656">
            <v>32</v>
          </cell>
          <cell r="AV656">
            <v>315</v>
          </cell>
          <cell r="AW656">
            <v>19</v>
          </cell>
          <cell r="CW656">
            <v>16.578947368421051</v>
          </cell>
        </row>
        <row r="657">
          <cell r="A657" t="str">
            <v>Roman Comagmatic Province</v>
          </cell>
          <cell r="B657">
            <v>2</v>
          </cell>
          <cell r="C657" t="str">
            <v>C4</v>
          </cell>
          <cell r="D657" t="str">
            <v>Ceriti Mts.</v>
          </cell>
          <cell r="E657" t="str">
            <v>Rhyolite</v>
          </cell>
          <cell r="F657">
            <v>68.7</v>
          </cell>
          <cell r="G657">
            <v>0.31</v>
          </cell>
          <cell r="H657">
            <v>14.89</v>
          </cell>
          <cell r="J657">
            <v>2.5998999999999999</v>
          </cell>
          <cell r="K657">
            <v>0.04</v>
          </cell>
          <cell r="L657">
            <v>0.51</v>
          </cell>
          <cell r="M657">
            <v>1.69</v>
          </cell>
          <cell r="N657">
            <v>3.09</v>
          </cell>
          <cell r="O657">
            <v>6.2</v>
          </cell>
          <cell r="P657">
            <v>0.08</v>
          </cell>
          <cell r="R657">
            <v>2.02</v>
          </cell>
          <cell r="U657">
            <v>100.12990000000002</v>
          </cell>
          <cell r="AJ657">
            <v>0.30604614282784087</v>
          </cell>
          <cell r="AK657">
            <v>9.2899999999999991</v>
          </cell>
          <cell r="AL657">
            <v>2.0064724919093853</v>
          </cell>
          <cell r="AM657">
            <v>0.11349899261249159</v>
          </cell>
          <cell r="AS657">
            <v>363</v>
          </cell>
          <cell r="AT657">
            <v>234</v>
          </cell>
          <cell r="AU657">
            <v>33</v>
          </cell>
          <cell r="AV657">
            <v>331</v>
          </cell>
          <cell r="AW657">
            <v>20</v>
          </cell>
          <cell r="CW657">
            <v>16.55</v>
          </cell>
        </row>
        <row r="658">
          <cell r="A658" t="str">
            <v>Roman Comagmatic Province</v>
          </cell>
          <cell r="B658">
            <v>2</v>
          </cell>
          <cell r="C658" t="str">
            <v>C4</v>
          </cell>
          <cell r="D658" t="str">
            <v>Ceriti Mts.</v>
          </cell>
          <cell r="E658" t="str">
            <v>Rhyolite</v>
          </cell>
          <cell r="F658">
            <v>68.97</v>
          </cell>
          <cell r="G658">
            <v>0.23</v>
          </cell>
          <cell r="H658">
            <v>14.52</v>
          </cell>
          <cell r="J658">
            <v>2.5721000000000003</v>
          </cell>
          <cell r="K658">
            <v>0.05</v>
          </cell>
          <cell r="L658">
            <v>0.56999999999999995</v>
          </cell>
          <cell r="M658">
            <v>1.56</v>
          </cell>
          <cell r="N658">
            <v>2.87</v>
          </cell>
          <cell r="O658">
            <v>6.36</v>
          </cell>
          <cell r="P658">
            <v>0.05</v>
          </cell>
          <cell r="R658">
            <v>2.35</v>
          </cell>
          <cell r="U658">
            <v>100.10209999999999</v>
          </cell>
          <cell r="AJ658">
            <v>0.33254569451966587</v>
          </cell>
          <cell r="AK658">
            <v>9.23</v>
          </cell>
          <cell r="AL658">
            <v>2.2160278745644599</v>
          </cell>
          <cell r="AM658">
            <v>0.10743801652892562</v>
          </cell>
          <cell r="AS658">
            <v>303</v>
          </cell>
          <cell r="AT658">
            <v>185</v>
          </cell>
          <cell r="AU658">
            <v>31</v>
          </cell>
          <cell r="AV658">
            <v>307</v>
          </cell>
          <cell r="AW658">
            <v>20</v>
          </cell>
          <cell r="CW658">
            <v>15.35</v>
          </cell>
        </row>
        <row r="659">
          <cell r="A659" t="str">
            <v>Roman Comagmatic Province</v>
          </cell>
          <cell r="B659">
            <v>2</v>
          </cell>
          <cell r="C659" t="str">
            <v>C4</v>
          </cell>
          <cell r="D659" t="str">
            <v>Ceriti Mts.</v>
          </cell>
          <cell r="E659" t="str">
            <v>Rhyolite</v>
          </cell>
          <cell r="F659">
            <v>69.900000000000006</v>
          </cell>
          <cell r="G659">
            <v>0.37</v>
          </cell>
          <cell r="H659">
            <v>15.97</v>
          </cell>
          <cell r="J659">
            <v>1.3449</v>
          </cell>
          <cell r="K659">
            <v>0.01</v>
          </cell>
          <cell r="L659">
            <v>0.51</v>
          </cell>
          <cell r="M659">
            <v>1.72</v>
          </cell>
          <cell r="N659">
            <v>3.21</v>
          </cell>
          <cell r="O659">
            <v>6.34</v>
          </cell>
          <cell r="P659">
            <v>0.09</v>
          </cell>
          <cell r="R659">
            <v>0.6</v>
          </cell>
          <cell r="U659">
            <v>100.06490000000001</v>
          </cell>
          <cell r="AJ659">
            <v>0.46020528106743391</v>
          </cell>
          <cell r="AK659">
            <v>9.5500000000000007</v>
          </cell>
          <cell r="AL659">
            <v>1.9750778816199377</v>
          </cell>
          <cell r="AM659">
            <v>0.10770194113963681</v>
          </cell>
          <cell r="AS659">
            <v>364</v>
          </cell>
          <cell r="AT659">
            <v>267</v>
          </cell>
          <cell r="AU659">
            <v>29</v>
          </cell>
          <cell r="AV659">
            <v>337</v>
          </cell>
          <cell r="AW659">
            <v>19</v>
          </cell>
          <cell r="CW659">
            <v>17.736842105263158</v>
          </cell>
        </row>
        <row r="660">
          <cell r="A660" t="str">
            <v>Roman Comagmatic Province</v>
          </cell>
          <cell r="B660">
            <v>2</v>
          </cell>
          <cell r="C660" t="str">
            <v>C4</v>
          </cell>
          <cell r="D660" t="str">
            <v>Ceriti Mts.</v>
          </cell>
          <cell r="E660" t="str">
            <v>Rhyolite</v>
          </cell>
          <cell r="F660">
            <v>72.2</v>
          </cell>
          <cell r="G660">
            <v>0.22</v>
          </cell>
          <cell r="H660">
            <v>15.29</v>
          </cell>
          <cell r="J660">
            <v>1.3906000000000001</v>
          </cell>
          <cell r="K660">
            <v>0.02</v>
          </cell>
          <cell r="L660">
            <v>0.51</v>
          </cell>
          <cell r="M660">
            <v>0.67</v>
          </cell>
          <cell r="N660">
            <v>2.3199999999999998</v>
          </cell>
          <cell r="O660">
            <v>6.03</v>
          </cell>
          <cell r="P660">
            <v>0.03</v>
          </cell>
          <cell r="R660">
            <v>1.37</v>
          </cell>
          <cell r="U660">
            <v>100.05060000000002</v>
          </cell>
          <cell r="AJ660">
            <v>0.45191608078412332</v>
          </cell>
          <cell r="AK660">
            <v>8.35</v>
          </cell>
          <cell r="AL660">
            <v>2.5991379310344831</v>
          </cell>
          <cell r="AM660">
            <v>4.3819489862655332E-2</v>
          </cell>
          <cell r="AS660">
            <v>390</v>
          </cell>
          <cell r="AT660">
            <v>98</v>
          </cell>
          <cell r="AU660">
            <v>38</v>
          </cell>
          <cell r="AV660">
            <v>239</v>
          </cell>
          <cell r="AW660">
            <v>20</v>
          </cell>
          <cell r="CW660">
            <v>11.95</v>
          </cell>
        </row>
        <row r="661">
          <cell r="A661" t="str">
            <v>Roman Comagmatic Province</v>
          </cell>
          <cell r="B661">
            <v>2</v>
          </cell>
          <cell r="C661" t="str">
            <v>C1</v>
          </cell>
          <cell r="D661" t="str">
            <v>Sasso</v>
          </cell>
          <cell r="E661" t="str">
            <v>Rhyolite</v>
          </cell>
          <cell r="F661">
            <v>71.489999999999995</v>
          </cell>
          <cell r="G661">
            <v>0.19</v>
          </cell>
          <cell r="H661">
            <v>14.51</v>
          </cell>
          <cell r="J661">
            <v>1.4993000000000001</v>
          </cell>
          <cell r="K661">
            <v>0.02</v>
          </cell>
          <cell r="L661">
            <v>0.27</v>
          </cell>
          <cell r="M661">
            <v>0.67</v>
          </cell>
          <cell r="N661">
            <v>2.09</v>
          </cell>
          <cell r="O661">
            <v>6.5</v>
          </cell>
          <cell r="P661">
            <v>0.03</v>
          </cell>
          <cell r="R661">
            <v>1.69</v>
          </cell>
          <cell r="U661">
            <v>98.959299999999999</v>
          </cell>
          <cell r="AJ661">
            <v>0.28819150459841153</v>
          </cell>
          <cell r="AK661">
            <v>8.59</v>
          </cell>
          <cell r="AL661">
            <v>3.1100478468899522</v>
          </cell>
          <cell r="AM661">
            <v>4.6175051688490697E-2</v>
          </cell>
          <cell r="AN661">
            <v>2</v>
          </cell>
          <cell r="AO661">
            <v>10</v>
          </cell>
          <cell r="AP661">
            <v>11</v>
          </cell>
          <cell r="AQ661">
            <v>26</v>
          </cell>
          <cell r="AR661">
            <v>15</v>
          </cell>
          <cell r="AS661">
            <v>397</v>
          </cell>
          <cell r="AT661">
            <v>112</v>
          </cell>
          <cell r="AU661">
            <v>29</v>
          </cell>
          <cell r="AV661">
            <v>227</v>
          </cell>
          <cell r="AW661">
            <v>20</v>
          </cell>
          <cell r="AX661">
            <v>43</v>
          </cell>
          <cell r="AY661">
            <v>183</v>
          </cell>
          <cell r="AZ661">
            <v>71</v>
          </cell>
          <cell r="BA661">
            <v>141</v>
          </cell>
          <cell r="BC661">
            <v>49</v>
          </cell>
          <cell r="BP661">
            <v>101</v>
          </cell>
          <cell r="BQ661">
            <v>53</v>
          </cell>
          <cell r="BS661">
            <v>7</v>
          </cell>
          <cell r="BT661">
            <v>14</v>
          </cell>
          <cell r="BU661">
            <v>17</v>
          </cell>
          <cell r="CB661">
            <v>18</v>
          </cell>
          <cell r="CD661">
            <v>9.15</v>
          </cell>
          <cell r="CG661">
            <v>3.55</v>
          </cell>
          <cell r="CI661">
            <v>1.3960396039603959</v>
          </cell>
          <cell r="CP661">
            <v>4.8620689655172411</v>
          </cell>
          <cell r="CW661">
            <v>11.35</v>
          </cell>
          <cell r="DE661">
            <v>7.4905660377358494</v>
          </cell>
          <cell r="DJ661">
            <v>2.2857142857142856</v>
          </cell>
        </row>
        <row r="662">
          <cell r="A662" t="str">
            <v>Roman Comagmatic Province</v>
          </cell>
          <cell r="B662">
            <v>2</v>
          </cell>
          <cell r="C662" t="str">
            <v>C1</v>
          </cell>
          <cell r="D662" t="str">
            <v>Sasso</v>
          </cell>
          <cell r="E662" t="str">
            <v>Rhyolite</v>
          </cell>
          <cell r="F662">
            <v>71.64</v>
          </cell>
          <cell r="G662">
            <v>0.2</v>
          </cell>
          <cell r="H662">
            <v>14.87</v>
          </cell>
          <cell r="J662">
            <v>1.3978000000000002</v>
          </cell>
          <cell r="K662">
            <v>0.01</v>
          </cell>
          <cell r="L662">
            <v>0.35</v>
          </cell>
          <cell r="M662">
            <v>0.86</v>
          </cell>
          <cell r="N662">
            <v>2.57</v>
          </cell>
          <cell r="O662">
            <v>6.19</v>
          </cell>
          <cell r="P662">
            <v>0.03</v>
          </cell>
          <cell r="R662">
            <v>1.1100000000000001</v>
          </cell>
          <cell r="U662">
            <v>99.227800000000002</v>
          </cell>
          <cell r="AJ662">
            <v>0.36018212794102544</v>
          </cell>
          <cell r="AK662">
            <v>8.76</v>
          </cell>
          <cell r="AL662">
            <v>2.408560311284047</v>
          </cell>
          <cell r="AM662">
            <v>5.7834566240753199E-2</v>
          </cell>
          <cell r="AN662">
            <v>2</v>
          </cell>
          <cell r="AO662">
            <v>10</v>
          </cell>
          <cell r="AP662">
            <v>10</v>
          </cell>
          <cell r="AQ662">
            <v>15</v>
          </cell>
          <cell r="AR662">
            <v>17</v>
          </cell>
          <cell r="AS662">
            <v>389</v>
          </cell>
          <cell r="AT662">
            <v>118</v>
          </cell>
          <cell r="AU662">
            <v>33</v>
          </cell>
          <cell r="AV662">
            <v>232</v>
          </cell>
          <cell r="AW662">
            <v>19</v>
          </cell>
          <cell r="AX662">
            <v>29</v>
          </cell>
          <cell r="AY662">
            <v>204</v>
          </cell>
          <cell r="AZ662">
            <v>62</v>
          </cell>
          <cell r="BA662">
            <v>124</v>
          </cell>
          <cell r="BC662">
            <v>43</v>
          </cell>
          <cell r="BP662">
            <v>94</v>
          </cell>
          <cell r="BQ662">
            <v>51</v>
          </cell>
          <cell r="BS662">
            <v>10</v>
          </cell>
          <cell r="BT662">
            <v>25</v>
          </cell>
          <cell r="BU662">
            <v>20</v>
          </cell>
          <cell r="CB662">
            <v>17</v>
          </cell>
          <cell r="CD662">
            <v>10.736842105263158</v>
          </cell>
          <cell r="CG662">
            <v>3.263157894736842</v>
          </cell>
          <cell r="CI662">
            <v>1.3191489361702127</v>
          </cell>
          <cell r="CP662">
            <v>3.7575757575757578</v>
          </cell>
          <cell r="CW662">
            <v>12.210526315789474</v>
          </cell>
          <cell r="DE662">
            <v>7.6274509803921573</v>
          </cell>
          <cell r="DJ662">
            <v>2.7441860465116279</v>
          </cell>
        </row>
        <row r="663">
          <cell r="A663" t="str">
            <v>Roman Comagmatic Province</v>
          </cell>
          <cell r="B663">
            <v>2</v>
          </cell>
          <cell r="C663" t="str">
            <v>C1</v>
          </cell>
          <cell r="D663" t="str">
            <v>Sasso</v>
          </cell>
          <cell r="E663" t="str">
            <v>Rhyolite</v>
          </cell>
          <cell r="F663">
            <v>71.73</v>
          </cell>
          <cell r="G663">
            <v>0.19</v>
          </cell>
          <cell r="H663">
            <v>14.64</v>
          </cell>
          <cell r="J663">
            <v>1.5558000000000001</v>
          </cell>
          <cell r="K663">
            <v>0.01</v>
          </cell>
          <cell r="L663">
            <v>0.32</v>
          </cell>
          <cell r="M663">
            <v>0.99</v>
          </cell>
          <cell r="N663">
            <v>2.84</v>
          </cell>
          <cell r="O663">
            <v>6.16</v>
          </cell>
          <cell r="P663">
            <v>0.02</v>
          </cell>
          <cell r="R663">
            <v>0.84</v>
          </cell>
          <cell r="U663">
            <v>99.2958</v>
          </cell>
          <cell r="AJ663">
            <v>0.31620309981800748</v>
          </cell>
          <cell r="AK663">
            <v>9</v>
          </cell>
          <cell r="AL663">
            <v>2.1690140845070425</v>
          </cell>
          <cell r="AM663">
            <v>6.7622950819672123E-2</v>
          </cell>
          <cell r="AN663">
            <v>1</v>
          </cell>
          <cell r="AO663">
            <v>10</v>
          </cell>
          <cell r="AP663">
            <v>10</v>
          </cell>
          <cell r="AQ663">
            <v>22</v>
          </cell>
          <cell r="AR663">
            <v>19</v>
          </cell>
          <cell r="AS663">
            <v>391</v>
          </cell>
          <cell r="AT663">
            <v>108</v>
          </cell>
          <cell r="AU663">
            <v>32</v>
          </cell>
          <cell r="AV663">
            <v>207</v>
          </cell>
          <cell r="AW663">
            <v>19</v>
          </cell>
          <cell r="AX663">
            <v>61</v>
          </cell>
          <cell r="AY663">
            <v>177</v>
          </cell>
          <cell r="AZ663">
            <v>50</v>
          </cell>
          <cell r="BA663">
            <v>105</v>
          </cell>
          <cell r="BC663">
            <v>38</v>
          </cell>
          <cell r="BP663">
            <v>94</v>
          </cell>
          <cell r="BQ663">
            <v>48</v>
          </cell>
          <cell r="BS663">
            <v>6</v>
          </cell>
          <cell r="BT663">
            <v>22</v>
          </cell>
          <cell r="BU663">
            <v>20</v>
          </cell>
          <cell r="CB663">
            <v>17</v>
          </cell>
          <cell r="CD663">
            <v>9.3157894736842106</v>
          </cell>
          <cell r="CG663">
            <v>2.6315789473684212</v>
          </cell>
          <cell r="CI663">
            <v>1.1170212765957446</v>
          </cell>
          <cell r="CP663">
            <v>3.28125</v>
          </cell>
          <cell r="CW663">
            <v>10.894736842105264</v>
          </cell>
          <cell r="DE663">
            <v>8.1458333333333339</v>
          </cell>
          <cell r="DJ663">
            <v>2.8421052631578947</v>
          </cell>
        </row>
        <row r="664">
          <cell r="A664" t="str">
            <v>Roman Comagmatic Province</v>
          </cell>
          <cell r="B664">
            <v>2</v>
          </cell>
          <cell r="C664" t="str">
            <v>C1</v>
          </cell>
          <cell r="D664" t="str">
            <v>Mt. Calvario</v>
          </cell>
          <cell r="E664" t="str">
            <v>Rhyolite</v>
          </cell>
          <cell r="F664">
            <v>69.48</v>
          </cell>
          <cell r="G664">
            <v>0.37</v>
          </cell>
          <cell r="H664">
            <v>15.37</v>
          </cell>
          <cell r="J664">
            <v>2.7675999999999998</v>
          </cell>
          <cell r="K664">
            <v>0.03</v>
          </cell>
          <cell r="L664">
            <v>0.32</v>
          </cell>
          <cell r="M664">
            <v>1.1299999999999999</v>
          </cell>
          <cell r="N664">
            <v>2.71</v>
          </cell>
          <cell r="O664">
            <v>5.7</v>
          </cell>
          <cell r="P664">
            <v>0.06</v>
          </cell>
          <cell r="R664">
            <v>1.4</v>
          </cell>
          <cell r="U664">
            <v>99.337600000000009</v>
          </cell>
          <cell r="AJ664">
            <v>0.20631756731301823</v>
          </cell>
          <cell r="AK664">
            <v>8.41</v>
          </cell>
          <cell r="AL664">
            <v>2.103321033210332</v>
          </cell>
          <cell r="AM664">
            <v>7.3519843851659078E-2</v>
          </cell>
          <cell r="AN664">
            <v>4</v>
          </cell>
          <cell r="AO664">
            <v>22</v>
          </cell>
          <cell r="AP664">
            <v>15</v>
          </cell>
          <cell r="AQ664">
            <v>21</v>
          </cell>
          <cell r="AR664">
            <v>26</v>
          </cell>
          <cell r="AS664">
            <v>439</v>
          </cell>
          <cell r="AT664">
            <v>104</v>
          </cell>
          <cell r="AU664">
            <v>43</v>
          </cell>
          <cell r="AV664">
            <v>242</v>
          </cell>
          <cell r="AW664">
            <v>19</v>
          </cell>
          <cell r="AX664">
            <v>28</v>
          </cell>
          <cell r="AY664">
            <v>311</v>
          </cell>
          <cell r="AZ664">
            <v>64</v>
          </cell>
          <cell r="BA664">
            <v>116</v>
          </cell>
          <cell r="BC664">
            <v>45</v>
          </cell>
          <cell r="BP664">
            <v>61</v>
          </cell>
          <cell r="BQ664">
            <v>57</v>
          </cell>
          <cell r="BS664">
            <v>9</v>
          </cell>
          <cell r="BT664">
            <v>35</v>
          </cell>
          <cell r="BU664">
            <v>21</v>
          </cell>
          <cell r="CB664">
            <v>29</v>
          </cell>
          <cell r="CD664">
            <v>16.368421052631579</v>
          </cell>
          <cell r="CG664">
            <v>3.3684210526315788</v>
          </cell>
          <cell r="CI664">
            <v>1.901639344262295</v>
          </cell>
          <cell r="CP664">
            <v>2.6976744186046511</v>
          </cell>
          <cell r="CW664">
            <v>12.736842105263158</v>
          </cell>
          <cell r="DE664">
            <v>7.7017543859649127</v>
          </cell>
          <cell r="DJ664">
            <v>2.3111111111111109</v>
          </cell>
        </row>
        <row r="665">
          <cell r="A665" t="str">
            <v>Roman Comagmatic Province</v>
          </cell>
          <cell r="B665">
            <v>2</v>
          </cell>
          <cell r="C665" t="str">
            <v>C1</v>
          </cell>
          <cell r="D665" t="str">
            <v>Mt. Calvario</v>
          </cell>
          <cell r="E665" t="str">
            <v>Rhyolite</v>
          </cell>
          <cell r="F665">
            <v>69.3</v>
          </cell>
          <cell r="G665">
            <v>0.35</v>
          </cell>
          <cell r="H665">
            <v>14.17</v>
          </cell>
          <cell r="J665">
            <v>2.5405000000000002</v>
          </cell>
          <cell r="K665">
            <v>0.03</v>
          </cell>
          <cell r="L665">
            <v>0.43</v>
          </cell>
          <cell r="M665">
            <v>1.46</v>
          </cell>
          <cell r="N665">
            <v>2.66</v>
          </cell>
          <cell r="O665">
            <v>5.53</v>
          </cell>
          <cell r="P665">
            <v>7.0000000000000007E-2</v>
          </cell>
          <cell r="R665">
            <v>2.39</v>
          </cell>
          <cell r="U665">
            <v>98.930499999999981</v>
          </cell>
          <cell r="AJ665">
            <v>0.27564195821881099</v>
          </cell>
          <cell r="AK665">
            <v>8.1900000000000013</v>
          </cell>
          <cell r="AL665">
            <v>2.0789473684210527</v>
          </cell>
          <cell r="AM665">
            <v>0.10303458009880027</v>
          </cell>
          <cell r="AN665">
            <v>4</v>
          </cell>
          <cell r="AO665">
            <v>19</v>
          </cell>
          <cell r="AP665">
            <v>10</v>
          </cell>
          <cell r="AQ665">
            <v>53</v>
          </cell>
          <cell r="AR665">
            <v>26</v>
          </cell>
          <cell r="AS665">
            <v>447</v>
          </cell>
          <cell r="AT665">
            <v>94</v>
          </cell>
          <cell r="AU665">
            <v>67</v>
          </cell>
          <cell r="AV665">
            <v>258</v>
          </cell>
          <cell r="AW665">
            <v>20</v>
          </cell>
          <cell r="AX665">
            <v>59</v>
          </cell>
          <cell r="AY665">
            <v>209</v>
          </cell>
          <cell r="AZ665">
            <v>135</v>
          </cell>
          <cell r="BA665">
            <v>176</v>
          </cell>
          <cell r="BC665">
            <v>95</v>
          </cell>
          <cell r="BP665">
            <v>57</v>
          </cell>
          <cell r="BQ665">
            <v>62</v>
          </cell>
          <cell r="BS665">
            <v>21</v>
          </cell>
          <cell r="BT665">
            <v>61</v>
          </cell>
          <cell r="BU665">
            <v>21</v>
          </cell>
          <cell r="CB665">
            <v>22</v>
          </cell>
          <cell r="CD665">
            <v>10.45</v>
          </cell>
          <cell r="CG665">
            <v>6.75</v>
          </cell>
          <cell r="CI665">
            <v>3.0877192982456139</v>
          </cell>
          <cell r="CP665">
            <v>2.6268656716417911</v>
          </cell>
          <cell r="CW665">
            <v>12.9</v>
          </cell>
          <cell r="DE665">
            <v>7.209677419354839</v>
          </cell>
          <cell r="DJ665">
            <v>0.98947368421052628</v>
          </cell>
        </row>
        <row r="666">
          <cell r="A666" t="str">
            <v>Roman Comagmatic Province</v>
          </cell>
          <cell r="B666">
            <v>2</v>
          </cell>
          <cell r="C666" t="str">
            <v>C1</v>
          </cell>
          <cell r="D666" t="str">
            <v>Mt. Calvario</v>
          </cell>
          <cell r="E666" t="str">
            <v>Rhyolite</v>
          </cell>
          <cell r="F666">
            <v>70.17</v>
          </cell>
          <cell r="G666">
            <v>0.36</v>
          </cell>
          <cell r="H666">
            <v>15.2</v>
          </cell>
          <cell r="J666">
            <v>2.3574999999999999</v>
          </cell>
          <cell r="K666">
            <v>0.01</v>
          </cell>
          <cell r="L666">
            <v>0.3</v>
          </cell>
          <cell r="M666">
            <v>0.88</v>
          </cell>
          <cell r="N666">
            <v>2.5</v>
          </cell>
          <cell r="O666">
            <v>5.58</v>
          </cell>
          <cell r="P666">
            <v>0.03</v>
          </cell>
          <cell r="R666">
            <v>1.67</v>
          </cell>
          <cell r="U666">
            <v>99.057500000000005</v>
          </cell>
          <cell r="AJ666">
            <v>0.22245328700164024</v>
          </cell>
          <cell r="AK666">
            <v>8.08</v>
          </cell>
          <cell r="AL666">
            <v>2.2320000000000002</v>
          </cell>
          <cell r="AM666">
            <v>5.7894736842105263E-2</v>
          </cell>
          <cell r="AN666">
            <v>3</v>
          </cell>
          <cell r="AO666">
            <v>22</v>
          </cell>
          <cell r="AP666">
            <v>13</v>
          </cell>
          <cell r="AQ666">
            <v>9</v>
          </cell>
          <cell r="AR666">
            <v>22</v>
          </cell>
          <cell r="AS666">
            <v>464</v>
          </cell>
          <cell r="AT666">
            <v>79</v>
          </cell>
          <cell r="AU666">
            <v>37</v>
          </cell>
          <cell r="AV666">
            <v>246</v>
          </cell>
          <cell r="AW666">
            <v>19</v>
          </cell>
          <cell r="AX666">
            <v>52</v>
          </cell>
          <cell r="AY666">
            <v>154</v>
          </cell>
          <cell r="AZ666">
            <v>64</v>
          </cell>
          <cell r="BA666">
            <v>106</v>
          </cell>
          <cell r="BC666">
            <v>36</v>
          </cell>
          <cell r="BP666">
            <v>54</v>
          </cell>
          <cell r="BQ666">
            <v>62</v>
          </cell>
          <cell r="BS666">
            <v>14</v>
          </cell>
          <cell r="BT666">
            <v>34</v>
          </cell>
          <cell r="BU666">
            <v>18</v>
          </cell>
          <cell r="CB666">
            <v>16</v>
          </cell>
          <cell r="CD666">
            <v>8.1052631578947363</v>
          </cell>
          <cell r="CG666">
            <v>3.3684210526315788</v>
          </cell>
          <cell r="CI666">
            <v>1.962962962962963</v>
          </cell>
          <cell r="CP666">
            <v>2.8648648648648649</v>
          </cell>
          <cell r="CW666">
            <v>12.947368421052632</v>
          </cell>
          <cell r="DE666">
            <v>7.4838709677419351</v>
          </cell>
          <cell r="DJ666">
            <v>2.1944444444444446</v>
          </cell>
        </row>
        <row r="667">
          <cell r="A667" t="str">
            <v>Roman Comagmatic Province</v>
          </cell>
          <cell r="B667">
            <v>2</v>
          </cell>
          <cell r="C667" t="str">
            <v>C1</v>
          </cell>
          <cell r="D667" t="str">
            <v>Mt. Calvario</v>
          </cell>
          <cell r="E667" t="str">
            <v>Rhyolite</v>
          </cell>
          <cell r="F667">
            <v>70.3</v>
          </cell>
          <cell r="G667">
            <v>0.36</v>
          </cell>
          <cell r="H667">
            <v>14.36</v>
          </cell>
          <cell r="J667">
            <v>2.4902000000000006</v>
          </cell>
          <cell r="K667">
            <v>0.04</v>
          </cell>
          <cell r="L667">
            <v>0.49</v>
          </cell>
          <cell r="M667">
            <v>1.51</v>
          </cell>
          <cell r="N667">
            <v>3.04</v>
          </cell>
          <cell r="O667">
            <v>5.54</v>
          </cell>
          <cell r="P667">
            <v>7.0000000000000007E-2</v>
          </cell>
          <cell r="R667">
            <v>1.86</v>
          </cell>
          <cell r="U667">
            <v>100.06020000000001</v>
          </cell>
          <cell r="AJ667">
            <v>0.30670590458869845</v>
          </cell>
          <cell r="AK667">
            <v>8.58</v>
          </cell>
          <cell r="AL667">
            <v>1.8223684210526316</v>
          </cell>
          <cell r="AM667">
            <v>0.10515320334261839</v>
          </cell>
          <cell r="AN667">
            <v>2</v>
          </cell>
          <cell r="AO667">
            <v>21</v>
          </cell>
          <cell r="AP667">
            <v>12</v>
          </cell>
          <cell r="AQ667">
            <v>25</v>
          </cell>
          <cell r="AR667">
            <v>27</v>
          </cell>
          <cell r="AS667">
            <v>447</v>
          </cell>
          <cell r="AT667">
            <v>95</v>
          </cell>
          <cell r="AU667">
            <v>74</v>
          </cell>
          <cell r="AV667">
            <v>261</v>
          </cell>
          <cell r="AW667">
            <v>20</v>
          </cell>
          <cell r="AX667">
            <v>60</v>
          </cell>
          <cell r="AY667">
            <v>187</v>
          </cell>
          <cell r="AZ667">
            <v>81</v>
          </cell>
          <cell r="BA667">
            <v>157</v>
          </cell>
          <cell r="BC667">
            <v>58</v>
          </cell>
          <cell r="BP667">
            <v>52</v>
          </cell>
          <cell r="BQ667">
            <v>61</v>
          </cell>
          <cell r="BS667">
            <v>4</v>
          </cell>
          <cell r="BT667">
            <v>47</v>
          </cell>
          <cell r="BU667">
            <v>20</v>
          </cell>
          <cell r="CB667">
            <v>22</v>
          </cell>
          <cell r="CD667">
            <v>9.35</v>
          </cell>
          <cell r="CG667">
            <v>4.05</v>
          </cell>
          <cell r="CI667">
            <v>3.0192307692307692</v>
          </cell>
          <cell r="CP667">
            <v>2.1216216216216215</v>
          </cell>
          <cell r="CW667">
            <v>13.05</v>
          </cell>
          <cell r="DE667">
            <v>7.3278688524590168</v>
          </cell>
          <cell r="DJ667">
            <v>1.6379310344827587</v>
          </cell>
        </row>
        <row r="668">
          <cell r="A668" t="str">
            <v>Roman Comagmatic Province</v>
          </cell>
          <cell r="B668">
            <v>2</v>
          </cell>
          <cell r="C668" t="str">
            <v>C1</v>
          </cell>
          <cell r="D668" t="str">
            <v>Tolfa</v>
          </cell>
          <cell r="E668" t="str">
            <v>Quartz-latite</v>
          </cell>
          <cell r="F668">
            <v>64.19</v>
          </cell>
          <cell r="G668">
            <v>0.61</v>
          </cell>
          <cell r="H668">
            <v>15.75</v>
          </cell>
          <cell r="J668">
            <v>4.6335000000000006</v>
          </cell>
          <cell r="K668">
            <v>0.1</v>
          </cell>
          <cell r="L668">
            <v>1.2</v>
          </cell>
          <cell r="M668">
            <v>3.37</v>
          </cell>
          <cell r="N668">
            <v>2.59</v>
          </cell>
          <cell r="O668">
            <v>5.24</v>
          </cell>
          <cell r="P668">
            <v>0.17</v>
          </cell>
          <cell r="R668">
            <v>1.85</v>
          </cell>
          <cell r="U668">
            <v>99.703499999999991</v>
          </cell>
          <cell r="AJ668">
            <v>0.36799149725033675</v>
          </cell>
          <cell r="AK668">
            <v>7.83</v>
          </cell>
          <cell r="AL668">
            <v>2.0231660231660236</v>
          </cell>
          <cell r="AM668">
            <v>0.21396825396825397</v>
          </cell>
          <cell r="AN668">
            <v>8</v>
          </cell>
          <cell r="AO668">
            <v>56</v>
          </cell>
          <cell r="AP668">
            <v>41</v>
          </cell>
          <cell r="AQ668">
            <v>51</v>
          </cell>
          <cell r="AR668">
            <v>31</v>
          </cell>
          <cell r="AS668">
            <v>290</v>
          </cell>
          <cell r="AT668">
            <v>269</v>
          </cell>
          <cell r="AU668">
            <v>30</v>
          </cell>
          <cell r="AV668">
            <v>255</v>
          </cell>
          <cell r="AW668">
            <v>19</v>
          </cell>
          <cell r="AY668">
            <v>564</v>
          </cell>
          <cell r="AZ668">
            <v>52</v>
          </cell>
          <cell r="BA668">
            <v>100</v>
          </cell>
          <cell r="BC668">
            <v>41</v>
          </cell>
          <cell r="BP668">
            <v>55</v>
          </cell>
          <cell r="BQ668">
            <v>31</v>
          </cell>
          <cell r="BS668">
            <v>12</v>
          </cell>
          <cell r="BT668">
            <v>79</v>
          </cell>
          <cell r="BU668">
            <v>21</v>
          </cell>
          <cell r="CD668">
            <v>29.684210526315791</v>
          </cell>
          <cell r="CG668">
            <v>2.736842105263158</v>
          </cell>
          <cell r="CI668">
            <v>1.8181818181818181</v>
          </cell>
          <cell r="CP668">
            <v>3.3333333333333335</v>
          </cell>
          <cell r="CW668">
            <v>13.421052631578947</v>
          </cell>
          <cell r="DE668">
            <v>9.3548387096774199</v>
          </cell>
          <cell r="DJ668">
            <v>6.5609756097560972</v>
          </cell>
        </row>
        <row r="669">
          <cell r="A669" t="str">
            <v>Roman Comagmatic Province</v>
          </cell>
          <cell r="B669">
            <v>2</v>
          </cell>
          <cell r="C669" t="str">
            <v>C1</v>
          </cell>
          <cell r="D669" t="str">
            <v>Tolfa</v>
          </cell>
          <cell r="E669" t="str">
            <v>Quartz-latite</v>
          </cell>
          <cell r="F669">
            <v>64.52</v>
          </cell>
          <cell r="G669">
            <v>0.61</v>
          </cell>
          <cell r="H669">
            <v>15.98</v>
          </cell>
          <cell r="J669">
            <v>2.9464000000000006</v>
          </cell>
          <cell r="K669">
            <v>0.05</v>
          </cell>
          <cell r="L669">
            <v>1.22</v>
          </cell>
          <cell r="M669">
            <v>3.57</v>
          </cell>
          <cell r="N669">
            <v>2.92</v>
          </cell>
          <cell r="O669">
            <v>5.03</v>
          </cell>
          <cell r="P669">
            <v>0.17</v>
          </cell>
          <cell r="R669">
            <v>2.38</v>
          </cell>
          <cell r="U669">
            <v>99.396399999999986</v>
          </cell>
          <cell r="AJ669">
            <v>0.48211131915729211</v>
          </cell>
          <cell r="AK669">
            <v>7.95</v>
          </cell>
          <cell r="AL669">
            <v>1.7226027397260275</v>
          </cell>
          <cell r="AM669">
            <v>0.22340425531914893</v>
          </cell>
          <cell r="AN669">
            <v>8</v>
          </cell>
          <cell r="AO669">
            <v>51</v>
          </cell>
          <cell r="AP669">
            <v>56</v>
          </cell>
          <cell r="AQ669">
            <v>64</v>
          </cell>
          <cell r="AR669">
            <v>18</v>
          </cell>
          <cell r="AS669">
            <v>297</v>
          </cell>
          <cell r="AT669">
            <v>275</v>
          </cell>
          <cell r="AU669">
            <v>31</v>
          </cell>
          <cell r="AV669">
            <v>271</v>
          </cell>
          <cell r="AW669">
            <v>20</v>
          </cell>
          <cell r="AY669">
            <v>618</v>
          </cell>
          <cell r="AZ669">
            <v>58</v>
          </cell>
          <cell r="BA669">
            <v>113</v>
          </cell>
          <cell r="BC669">
            <v>45</v>
          </cell>
          <cell r="BP669">
            <v>55</v>
          </cell>
          <cell r="BQ669">
            <v>33</v>
          </cell>
          <cell r="BS669">
            <v>13</v>
          </cell>
          <cell r="BT669">
            <v>49</v>
          </cell>
          <cell r="BU669">
            <v>20</v>
          </cell>
          <cell r="CD669">
            <v>30.9</v>
          </cell>
          <cell r="CG669">
            <v>2.9</v>
          </cell>
          <cell r="CI669">
            <v>2.0545454545454547</v>
          </cell>
          <cell r="CP669">
            <v>3.6451612903225805</v>
          </cell>
          <cell r="CW669">
            <v>13.55</v>
          </cell>
          <cell r="DE669">
            <v>9</v>
          </cell>
          <cell r="DJ669">
            <v>6.1111111111111107</v>
          </cell>
        </row>
        <row r="670">
          <cell r="A670" t="str">
            <v>Roman Comagmatic Province</v>
          </cell>
          <cell r="B670">
            <v>2</v>
          </cell>
          <cell r="C670" t="str">
            <v>C1</v>
          </cell>
          <cell r="D670" t="str">
            <v>Tolfa</v>
          </cell>
          <cell r="E670" t="str">
            <v>Quartz-latite</v>
          </cell>
          <cell r="F670">
            <v>66.02</v>
          </cell>
          <cell r="G670">
            <v>0.64</v>
          </cell>
          <cell r="H670">
            <v>17.95</v>
          </cell>
          <cell r="J670">
            <v>2.0747</v>
          </cell>
          <cell r="K670">
            <v>0.03</v>
          </cell>
          <cell r="L670">
            <v>0.57999999999999996</v>
          </cell>
          <cell r="M670">
            <v>0.97</v>
          </cell>
          <cell r="N670">
            <v>1.88</v>
          </cell>
          <cell r="O670">
            <v>5.6</v>
          </cell>
          <cell r="P670">
            <v>0.15</v>
          </cell>
          <cell r="R670">
            <v>3.45</v>
          </cell>
          <cell r="U670">
            <v>99.344699999999989</v>
          </cell>
          <cell r="AJ670">
            <v>0.38594353969249834</v>
          </cell>
          <cell r="AK670">
            <v>7.4799999999999995</v>
          </cell>
          <cell r="AL670">
            <v>2.978723404255319</v>
          </cell>
          <cell r="AM670">
            <v>5.4038997214484678E-2</v>
          </cell>
          <cell r="AN670">
            <v>10</v>
          </cell>
          <cell r="AO670">
            <v>58</v>
          </cell>
          <cell r="AP670">
            <v>44</v>
          </cell>
          <cell r="AQ670">
            <v>19</v>
          </cell>
          <cell r="AR670">
            <v>19</v>
          </cell>
          <cell r="AS670">
            <v>316</v>
          </cell>
          <cell r="AT670">
            <v>220</v>
          </cell>
          <cell r="AU670">
            <v>45</v>
          </cell>
          <cell r="AV670">
            <v>262</v>
          </cell>
          <cell r="AW670">
            <v>19</v>
          </cell>
          <cell r="AY670">
            <v>690</v>
          </cell>
          <cell r="AZ670">
            <v>56</v>
          </cell>
          <cell r="BA670">
            <v>118</v>
          </cell>
          <cell r="BC670">
            <v>60</v>
          </cell>
          <cell r="BP670">
            <v>52</v>
          </cell>
          <cell r="BQ670">
            <v>31</v>
          </cell>
          <cell r="BS670">
            <v>9</v>
          </cell>
          <cell r="BT670">
            <v>9</v>
          </cell>
          <cell r="BU670">
            <v>21</v>
          </cell>
          <cell r="CD670">
            <v>36.315789473684212</v>
          </cell>
          <cell r="CG670">
            <v>2.9473684210526314</v>
          </cell>
          <cell r="CI670">
            <v>2.2692307692307692</v>
          </cell>
          <cell r="CP670">
            <v>2.6222222222222222</v>
          </cell>
          <cell r="CW670">
            <v>13.789473684210526</v>
          </cell>
          <cell r="DE670">
            <v>10.193548387096774</v>
          </cell>
          <cell r="DJ670">
            <v>3.6666666666666665</v>
          </cell>
        </row>
        <row r="671">
          <cell r="A671" t="str">
            <v>Roman Comagmatic Province</v>
          </cell>
          <cell r="B671">
            <v>2</v>
          </cell>
          <cell r="C671" t="str">
            <v>C1</v>
          </cell>
          <cell r="D671" t="str">
            <v>Tolfa</v>
          </cell>
          <cell r="E671" t="str">
            <v>Rhyolite</v>
          </cell>
          <cell r="F671">
            <v>67.680000000000007</v>
          </cell>
          <cell r="G671">
            <v>0.66</v>
          </cell>
          <cell r="H671">
            <v>16.7</v>
          </cell>
          <cell r="J671">
            <v>1.2625</v>
          </cell>
          <cell r="K671">
            <v>0.02</v>
          </cell>
          <cell r="L671">
            <v>0.47</v>
          </cell>
          <cell r="M671">
            <v>2.37</v>
          </cell>
          <cell r="N671">
            <v>2.42</v>
          </cell>
          <cell r="O671">
            <v>5.87</v>
          </cell>
          <cell r="P671">
            <v>0.16</v>
          </cell>
          <cell r="R671">
            <v>1.5</v>
          </cell>
          <cell r="U671">
            <v>99.112500000000011</v>
          </cell>
          <cell r="AJ671">
            <v>0.45562493265439186</v>
          </cell>
          <cell r="AK671">
            <v>8.2899999999999991</v>
          </cell>
          <cell r="AL671">
            <v>2.4256198347107438</v>
          </cell>
          <cell r="AM671">
            <v>0.14191616766467066</v>
          </cell>
          <cell r="AN671">
            <v>7</v>
          </cell>
          <cell r="AO671">
            <v>53</v>
          </cell>
          <cell r="AP671">
            <v>50</v>
          </cell>
          <cell r="AQ671">
            <v>45</v>
          </cell>
          <cell r="AR671">
            <v>22</v>
          </cell>
          <cell r="AS671">
            <v>327</v>
          </cell>
          <cell r="AT671">
            <v>317</v>
          </cell>
          <cell r="AU671">
            <v>31</v>
          </cell>
          <cell r="AV671">
            <v>279</v>
          </cell>
          <cell r="AW671">
            <v>21</v>
          </cell>
          <cell r="AY671">
            <v>679</v>
          </cell>
          <cell r="AZ671">
            <v>60</v>
          </cell>
          <cell r="BA671">
            <v>115</v>
          </cell>
          <cell r="BC671">
            <v>50</v>
          </cell>
          <cell r="BP671">
            <v>56</v>
          </cell>
          <cell r="BQ671">
            <v>38</v>
          </cell>
          <cell r="BS671">
            <v>14</v>
          </cell>
          <cell r="BT671">
            <v>23</v>
          </cell>
          <cell r="BU671">
            <v>19</v>
          </cell>
          <cell r="CD671">
            <v>32.333333333333336</v>
          </cell>
          <cell r="CG671">
            <v>2.8571428571428572</v>
          </cell>
          <cell r="CI671">
            <v>2.0535714285714284</v>
          </cell>
          <cell r="CP671">
            <v>3.7096774193548385</v>
          </cell>
          <cell r="CW671">
            <v>13.285714285714286</v>
          </cell>
          <cell r="DE671">
            <v>8.6052631578947363</v>
          </cell>
          <cell r="DJ671">
            <v>6.34</v>
          </cell>
        </row>
        <row r="672">
          <cell r="A672" t="str">
            <v>Roman Comagmatic Province</v>
          </cell>
          <cell r="B672">
            <v>2</v>
          </cell>
          <cell r="C672" t="str">
            <v>C2</v>
          </cell>
          <cell r="D672" t="str">
            <v>Tolfa</v>
          </cell>
          <cell r="E672" t="str">
            <v>Quartz-latite</v>
          </cell>
          <cell r="F672">
            <v>63.34</v>
          </cell>
          <cell r="G672">
            <v>0.74</v>
          </cell>
          <cell r="H672">
            <v>16.68</v>
          </cell>
          <cell r="J672">
            <v>4.5350000000000001</v>
          </cell>
          <cell r="K672">
            <v>0.06</v>
          </cell>
          <cell r="L672">
            <v>1.85</v>
          </cell>
          <cell r="M672">
            <v>4.26</v>
          </cell>
          <cell r="N672">
            <v>2.82</v>
          </cell>
          <cell r="O672">
            <v>4.74</v>
          </cell>
          <cell r="P672">
            <v>0.19</v>
          </cell>
          <cell r="R672">
            <v>1.1000000000000001</v>
          </cell>
          <cell r="U672">
            <v>100.31499999999997</v>
          </cell>
          <cell r="AJ672">
            <v>0.47839059598554057</v>
          </cell>
          <cell r="AK672">
            <v>7.5600000000000005</v>
          </cell>
          <cell r="AL672">
            <v>1.6808510638297873</v>
          </cell>
          <cell r="AM672">
            <v>0.25539568345323738</v>
          </cell>
          <cell r="AS672">
            <v>240</v>
          </cell>
          <cell r="AT672">
            <v>244</v>
          </cell>
          <cell r="AU672">
            <v>28</v>
          </cell>
          <cell r="AV672">
            <v>216</v>
          </cell>
          <cell r="AW672">
            <v>11</v>
          </cell>
          <cell r="AY672">
            <v>616</v>
          </cell>
          <cell r="AZ672">
            <v>55</v>
          </cell>
          <cell r="BA672">
            <v>106</v>
          </cell>
          <cell r="BC672">
            <v>44</v>
          </cell>
          <cell r="BD672">
            <v>8.4</v>
          </cell>
          <cell r="BE672">
            <v>1.42</v>
          </cell>
          <cell r="BF672">
            <v>7.2</v>
          </cell>
          <cell r="BH672">
            <v>5.6</v>
          </cell>
          <cell r="BJ672">
            <v>2.9</v>
          </cell>
          <cell r="BL672">
            <v>2.8</v>
          </cell>
          <cell r="BM672">
            <v>0.52</v>
          </cell>
          <cell r="BP672">
            <v>52</v>
          </cell>
          <cell r="BQ672">
            <v>24</v>
          </cell>
          <cell r="BR672">
            <v>7.1</v>
          </cell>
          <cell r="CD672">
            <v>56</v>
          </cell>
          <cell r="CG672">
            <v>5</v>
          </cell>
          <cell r="CI672">
            <v>2.0384615384615383</v>
          </cell>
          <cell r="CP672">
            <v>3.7857142857142856</v>
          </cell>
          <cell r="CQ672">
            <v>1.5492957746478875</v>
          </cell>
          <cell r="CV672">
            <v>28.571428571428569</v>
          </cell>
          <cell r="CW672">
            <v>19.636363636363637</v>
          </cell>
          <cell r="DB672">
            <v>8.5714285714285712</v>
          </cell>
          <cell r="DD672">
            <v>0.29583333333333334</v>
          </cell>
          <cell r="DE672">
            <v>10</v>
          </cell>
          <cell r="DI672">
            <v>105.76923076923076</v>
          </cell>
          <cell r="DJ672">
            <v>5.5454545454545459</v>
          </cell>
          <cell r="DN672">
            <v>0.55452090215872918</v>
          </cell>
        </row>
        <row r="673">
          <cell r="A673" t="str">
            <v>Roman Comagmatic Province</v>
          </cell>
          <cell r="B673">
            <v>2</v>
          </cell>
          <cell r="C673" t="str">
            <v>C2</v>
          </cell>
          <cell r="D673" t="str">
            <v>Tolfa</v>
          </cell>
          <cell r="E673" t="str">
            <v>Quartz-latite</v>
          </cell>
          <cell r="F673">
            <v>63.55</v>
          </cell>
          <cell r="G673">
            <v>0.61</v>
          </cell>
          <cell r="H673">
            <v>15.82</v>
          </cell>
          <cell r="J673">
            <v>4.0392000000000001</v>
          </cell>
          <cell r="K673">
            <v>0.08</v>
          </cell>
          <cell r="L673">
            <v>0.93</v>
          </cell>
          <cell r="M673">
            <v>3.86</v>
          </cell>
          <cell r="N673">
            <v>1.88</v>
          </cell>
          <cell r="O673">
            <v>6.16</v>
          </cell>
          <cell r="P673">
            <v>0.11</v>
          </cell>
          <cell r="R673">
            <v>3.09</v>
          </cell>
          <cell r="U673">
            <v>100.12919999999998</v>
          </cell>
          <cell r="AJ673">
            <v>0.34108352442582102</v>
          </cell>
          <cell r="AK673">
            <v>8.0399999999999991</v>
          </cell>
          <cell r="AL673">
            <v>3.2765957446808511</v>
          </cell>
          <cell r="AM673">
            <v>0.24399494310998734</v>
          </cell>
          <cell r="AS673">
            <v>342</v>
          </cell>
          <cell r="AT673">
            <v>257</v>
          </cell>
          <cell r="AU673">
            <v>25</v>
          </cell>
          <cell r="AV673">
            <v>231</v>
          </cell>
          <cell r="AW673">
            <v>10</v>
          </cell>
          <cell r="AY673">
            <v>642</v>
          </cell>
          <cell r="BA673">
            <v>100</v>
          </cell>
          <cell r="CD673">
            <v>64.2</v>
          </cell>
          <cell r="CP673">
            <v>4</v>
          </cell>
          <cell r="CW673">
            <v>23.1</v>
          </cell>
        </row>
        <row r="674">
          <cell r="A674" t="str">
            <v>Roman Comagmatic Province</v>
          </cell>
          <cell r="B674">
            <v>2</v>
          </cell>
          <cell r="C674" t="str">
            <v>C2</v>
          </cell>
          <cell r="D674" t="str">
            <v>Tolfa</v>
          </cell>
          <cell r="E674" t="str">
            <v>Quartz-latite</v>
          </cell>
          <cell r="F674">
            <v>64.53</v>
          </cell>
          <cell r="G674">
            <v>0.64</v>
          </cell>
          <cell r="H674">
            <v>16.079999999999998</v>
          </cell>
          <cell r="J674">
            <v>3.8180000000000005</v>
          </cell>
          <cell r="K674">
            <v>0.06</v>
          </cell>
          <cell r="L674">
            <v>1.46</v>
          </cell>
          <cell r="M674">
            <v>3.74</v>
          </cell>
          <cell r="N674">
            <v>2.68</v>
          </cell>
          <cell r="O674">
            <v>5.62</v>
          </cell>
          <cell r="P674">
            <v>0.12</v>
          </cell>
          <cell r="R674">
            <v>1.41</v>
          </cell>
          <cell r="U674">
            <v>100.158</v>
          </cell>
          <cell r="AJ674">
            <v>0.46228618236340918</v>
          </cell>
          <cell r="AK674">
            <v>8.3000000000000007</v>
          </cell>
          <cell r="AL674">
            <v>2.0970149253731343</v>
          </cell>
          <cell r="AM674">
            <v>0.23258706467661697</v>
          </cell>
          <cell r="AS674">
            <v>309</v>
          </cell>
          <cell r="AT674">
            <v>289</v>
          </cell>
          <cell r="AU674">
            <v>31</v>
          </cell>
          <cell r="AV674">
            <v>261</v>
          </cell>
          <cell r="AW674">
            <v>16</v>
          </cell>
          <cell r="AY674">
            <v>563</v>
          </cell>
          <cell r="BA674">
            <v>97</v>
          </cell>
          <cell r="CD674">
            <v>35.1875</v>
          </cell>
          <cell r="CP674">
            <v>3.129032258064516</v>
          </cell>
          <cell r="CW674">
            <v>16.3125</v>
          </cell>
        </row>
        <row r="675">
          <cell r="A675" t="str">
            <v>Roman Comagmatic Province</v>
          </cell>
          <cell r="B675">
            <v>2</v>
          </cell>
          <cell r="C675" t="str">
            <v>C2</v>
          </cell>
          <cell r="D675" t="str">
            <v>Tolfa</v>
          </cell>
          <cell r="E675" t="str">
            <v>Quartz-latite</v>
          </cell>
          <cell r="F675">
            <v>64.61</v>
          </cell>
          <cell r="G675">
            <v>0.66</v>
          </cell>
          <cell r="H675">
            <v>16.45</v>
          </cell>
          <cell r="J675">
            <v>3.9915000000000003</v>
          </cell>
          <cell r="K675">
            <v>0.04</v>
          </cell>
          <cell r="L675">
            <v>1.4</v>
          </cell>
          <cell r="M675">
            <v>3.18</v>
          </cell>
          <cell r="N675">
            <v>2.4700000000000002</v>
          </cell>
          <cell r="O675">
            <v>5.23</v>
          </cell>
          <cell r="P675">
            <v>0.12</v>
          </cell>
          <cell r="R675">
            <v>1.98</v>
          </cell>
          <cell r="U675">
            <v>100.13150000000003</v>
          </cell>
          <cell r="AJ675">
            <v>0.44089096362474595</v>
          </cell>
          <cell r="AK675">
            <v>7.7000000000000011</v>
          </cell>
          <cell r="AL675">
            <v>2.117408906882591</v>
          </cell>
          <cell r="AM675">
            <v>0.19331306990881461</v>
          </cell>
          <cell r="AS675">
            <v>305</v>
          </cell>
          <cell r="AT675">
            <v>264</v>
          </cell>
          <cell r="AU675">
            <v>28</v>
          </cell>
          <cell r="AV675">
            <v>275</v>
          </cell>
          <cell r="AW675">
            <v>19</v>
          </cell>
          <cell r="AY675">
            <v>567</v>
          </cell>
          <cell r="AZ675">
            <v>51</v>
          </cell>
          <cell r="BA675">
            <v>97</v>
          </cell>
          <cell r="BC675">
            <v>36</v>
          </cell>
          <cell r="BD675">
            <v>6.7</v>
          </cell>
          <cell r="BE675">
            <v>1.19</v>
          </cell>
          <cell r="BF675">
            <v>5.7</v>
          </cell>
          <cell r="BH675">
            <v>4.4000000000000004</v>
          </cell>
          <cell r="BJ675">
            <v>2.4</v>
          </cell>
          <cell r="BL675">
            <v>2.4</v>
          </cell>
          <cell r="BM675">
            <v>0.47</v>
          </cell>
          <cell r="BP675">
            <v>56</v>
          </cell>
          <cell r="BQ675">
            <v>30</v>
          </cell>
          <cell r="BR675">
            <v>8.6999999999999993</v>
          </cell>
          <cell r="CD675">
            <v>29.842105263157894</v>
          </cell>
          <cell r="CG675">
            <v>2.6842105263157894</v>
          </cell>
          <cell r="CI675">
            <v>1.7321428571428572</v>
          </cell>
          <cell r="CP675">
            <v>3.4642857142857144</v>
          </cell>
          <cell r="CQ675">
            <v>2.1839080459770117</v>
          </cell>
          <cell r="CV675">
            <v>45.522388059701491</v>
          </cell>
          <cell r="CW675">
            <v>14.473684210526315</v>
          </cell>
          <cell r="DB675">
            <v>12.5</v>
          </cell>
          <cell r="DD675">
            <v>0.28999999999999998</v>
          </cell>
          <cell r="DE675">
            <v>10.166666666666666</v>
          </cell>
          <cell r="DI675">
            <v>108.51063829787235</v>
          </cell>
          <cell r="DJ675">
            <v>7.333333333333333</v>
          </cell>
          <cell r="DN675">
            <v>0.58480031811886912</v>
          </cell>
        </row>
        <row r="676">
          <cell r="A676" t="str">
            <v>Roman Comagmatic Province</v>
          </cell>
          <cell r="B676">
            <v>2</v>
          </cell>
          <cell r="C676" t="str">
            <v>C2</v>
          </cell>
          <cell r="D676" t="str">
            <v>Tolfa</v>
          </cell>
          <cell r="E676" t="str">
            <v>Quartz-latite</v>
          </cell>
          <cell r="F676">
            <v>65.06</v>
          </cell>
          <cell r="G676">
            <v>0.62</v>
          </cell>
          <cell r="H676">
            <v>16.37</v>
          </cell>
          <cell r="J676">
            <v>4.0944000000000003</v>
          </cell>
          <cell r="K676">
            <v>0.05</v>
          </cell>
          <cell r="L676">
            <v>1.35</v>
          </cell>
          <cell r="M676">
            <v>3.27</v>
          </cell>
          <cell r="N676">
            <v>2.5499999999999998</v>
          </cell>
          <cell r="O676">
            <v>5.32</v>
          </cell>
          <cell r="P676">
            <v>0.08</v>
          </cell>
          <cell r="R676">
            <v>1.4</v>
          </cell>
          <cell r="U676">
            <v>100.16440000000001</v>
          </cell>
          <cell r="AJ676">
            <v>0.42571207516688947</v>
          </cell>
          <cell r="AK676">
            <v>7.87</v>
          </cell>
          <cell r="AL676">
            <v>2.0862745098039217</v>
          </cell>
          <cell r="AM676">
            <v>0.19975565058032987</v>
          </cell>
          <cell r="AS676">
            <v>285</v>
          </cell>
          <cell r="AT676">
            <v>236</v>
          </cell>
          <cell r="AU676">
            <v>25</v>
          </cell>
          <cell r="AV676">
            <v>217</v>
          </cell>
          <cell r="AW676">
            <v>13</v>
          </cell>
          <cell r="AY676">
            <v>524</v>
          </cell>
          <cell r="BA676">
            <v>102</v>
          </cell>
          <cell r="CD676">
            <v>40.307692307692307</v>
          </cell>
          <cell r="CP676">
            <v>4.08</v>
          </cell>
          <cell r="CW676">
            <v>16.692307692307693</v>
          </cell>
        </row>
        <row r="677">
          <cell r="A677" t="str">
            <v>Roman Comagmatic Province</v>
          </cell>
          <cell r="B677">
            <v>2</v>
          </cell>
          <cell r="C677" t="str">
            <v>C2</v>
          </cell>
          <cell r="D677" t="str">
            <v>Tolfa</v>
          </cell>
          <cell r="E677" t="str">
            <v>Quartz-latite</v>
          </cell>
          <cell r="F677">
            <v>65.31</v>
          </cell>
          <cell r="G677">
            <v>0.64</v>
          </cell>
          <cell r="H677">
            <v>15.89</v>
          </cell>
          <cell r="J677">
            <v>3.9285999999999999</v>
          </cell>
          <cell r="K677">
            <v>0.06</v>
          </cell>
          <cell r="L677">
            <v>1.36</v>
          </cell>
          <cell r="M677">
            <v>3.43</v>
          </cell>
          <cell r="N677">
            <v>2.59</v>
          </cell>
          <cell r="O677">
            <v>5.59</v>
          </cell>
          <cell r="P677">
            <v>0.08</v>
          </cell>
          <cell r="R677">
            <v>1.31</v>
          </cell>
          <cell r="U677">
            <v>100.18860000000002</v>
          </cell>
          <cell r="AJ677">
            <v>0.4376634006685664</v>
          </cell>
          <cell r="AK677">
            <v>8.18</v>
          </cell>
          <cell r="AL677">
            <v>2.1583011583011582</v>
          </cell>
          <cell r="AM677">
            <v>0.21585903083700442</v>
          </cell>
          <cell r="AS677">
            <v>265</v>
          </cell>
          <cell r="AT677">
            <v>226</v>
          </cell>
          <cell r="AU677">
            <v>26</v>
          </cell>
          <cell r="AV677">
            <v>195</v>
          </cell>
          <cell r="AW677">
            <v>9</v>
          </cell>
          <cell r="AY677">
            <v>551</v>
          </cell>
          <cell r="BA677">
            <v>102</v>
          </cell>
          <cell r="CD677">
            <v>61.222222222222221</v>
          </cell>
          <cell r="CP677">
            <v>3.9230769230769229</v>
          </cell>
          <cell r="CW677">
            <v>21.666666666666668</v>
          </cell>
        </row>
        <row r="678">
          <cell r="A678" t="str">
            <v>Roman Comagmatic Province</v>
          </cell>
          <cell r="B678">
            <v>2</v>
          </cell>
          <cell r="C678" t="str">
            <v>C2</v>
          </cell>
          <cell r="D678" t="str">
            <v>Tolfa</v>
          </cell>
          <cell r="E678" t="str">
            <v>Quartz-latite</v>
          </cell>
          <cell r="F678">
            <v>65.349999999999994</v>
          </cell>
          <cell r="G678">
            <v>0.62</v>
          </cell>
          <cell r="H678">
            <v>16.18</v>
          </cell>
          <cell r="J678">
            <v>4.5823999999999998</v>
          </cell>
          <cell r="K678">
            <v>7.0000000000000007E-2</v>
          </cell>
          <cell r="L678">
            <v>1</v>
          </cell>
          <cell r="M678">
            <v>2.84</v>
          </cell>
          <cell r="N678">
            <v>2.42</v>
          </cell>
          <cell r="O678">
            <v>5.39</v>
          </cell>
          <cell r="P678">
            <v>0.1</v>
          </cell>
          <cell r="R678">
            <v>1.71</v>
          </cell>
          <cell r="U678">
            <v>100.2624</v>
          </cell>
          <cell r="AJ678">
            <v>0.32914051910751851</v>
          </cell>
          <cell r="AK678">
            <v>7.81</v>
          </cell>
          <cell r="AL678">
            <v>2.2272727272727271</v>
          </cell>
          <cell r="AM678">
            <v>0.17552533992583436</v>
          </cell>
          <cell r="AS678">
            <v>291</v>
          </cell>
          <cell r="AT678">
            <v>238</v>
          </cell>
          <cell r="AU678">
            <v>174</v>
          </cell>
          <cell r="AV678">
            <v>204</v>
          </cell>
          <cell r="AW678">
            <v>14</v>
          </cell>
          <cell r="AY678">
            <v>482</v>
          </cell>
          <cell r="BA678">
            <v>166</v>
          </cell>
          <cell r="CD678">
            <v>34.428571428571431</v>
          </cell>
          <cell r="CP678">
            <v>0.95402298850574707</v>
          </cell>
          <cell r="CW678">
            <v>14.571428571428571</v>
          </cell>
        </row>
        <row r="679">
          <cell r="A679" t="str">
            <v>Roman Comagmatic Province</v>
          </cell>
          <cell r="B679">
            <v>2</v>
          </cell>
          <cell r="C679" t="str">
            <v>C2</v>
          </cell>
          <cell r="D679" t="str">
            <v>Tolfa</v>
          </cell>
          <cell r="E679" t="str">
            <v>Quartz-latite</v>
          </cell>
          <cell r="F679">
            <v>65.45</v>
          </cell>
          <cell r="G679">
            <v>0.66</v>
          </cell>
          <cell r="H679">
            <v>15.1</v>
          </cell>
          <cell r="J679">
            <v>4.4739000000000004</v>
          </cell>
          <cell r="K679">
            <v>0.08</v>
          </cell>
          <cell r="L679">
            <v>0.98</v>
          </cell>
          <cell r="M679">
            <v>3.46</v>
          </cell>
          <cell r="N679">
            <v>2.36</v>
          </cell>
          <cell r="O679">
            <v>5.64</v>
          </cell>
          <cell r="P679">
            <v>0.18</v>
          </cell>
          <cell r="R679">
            <v>1.83</v>
          </cell>
          <cell r="U679">
            <v>100.2139</v>
          </cell>
          <cell r="AJ679">
            <v>0.32997121103666588</v>
          </cell>
          <cell r="AK679">
            <v>8</v>
          </cell>
          <cell r="AL679">
            <v>2.3898305084745761</v>
          </cell>
          <cell r="AM679">
            <v>0.22913907284768212</v>
          </cell>
          <cell r="AS679">
            <v>306</v>
          </cell>
          <cell r="AT679">
            <v>262</v>
          </cell>
          <cell r="AU679">
            <v>25</v>
          </cell>
          <cell r="AV679">
            <v>230</v>
          </cell>
          <cell r="AW679">
            <v>13</v>
          </cell>
          <cell r="AY679">
            <v>579</v>
          </cell>
          <cell r="BA679">
            <v>97</v>
          </cell>
          <cell r="CD679">
            <v>44.53846153846154</v>
          </cell>
          <cell r="CP679">
            <v>3.88</v>
          </cell>
          <cell r="CW679">
            <v>17.692307692307693</v>
          </cell>
        </row>
        <row r="680">
          <cell r="A680" t="str">
            <v>Roman Comagmatic Province</v>
          </cell>
          <cell r="B680">
            <v>2</v>
          </cell>
          <cell r="C680" t="str">
            <v>C2</v>
          </cell>
          <cell r="D680" t="str">
            <v>Tolfa</v>
          </cell>
          <cell r="E680" t="str">
            <v>Quartz-latite</v>
          </cell>
          <cell r="F680">
            <v>65.709999999999994</v>
          </cell>
          <cell r="G680">
            <v>0.63</v>
          </cell>
          <cell r="H680">
            <v>16.059999999999999</v>
          </cell>
          <cell r="J680">
            <v>3.1988000000000003</v>
          </cell>
          <cell r="K680">
            <v>0.05</v>
          </cell>
          <cell r="L680">
            <v>1.18</v>
          </cell>
          <cell r="M680">
            <v>3.35</v>
          </cell>
          <cell r="N680">
            <v>2.81</v>
          </cell>
          <cell r="O680">
            <v>4.8</v>
          </cell>
          <cell r="P680">
            <v>0.18</v>
          </cell>
          <cell r="R680">
            <v>2.2000000000000002</v>
          </cell>
          <cell r="U680">
            <v>100.1688</v>
          </cell>
          <cell r="AJ680">
            <v>0.4533576673989192</v>
          </cell>
          <cell r="AK680">
            <v>7.6099999999999994</v>
          </cell>
          <cell r="AL680">
            <v>1.7081850533807827</v>
          </cell>
          <cell r="AM680">
            <v>0.2085927770859278</v>
          </cell>
          <cell r="AS680">
            <v>303</v>
          </cell>
          <cell r="AT680">
            <v>260</v>
          </cell>
          <cell r="AU680">
            <v>24</v>
          </cell>
          <cell r="AV680">
            <v>229</v>
          </cell>
          <cell r="AW680">
            <v>13</v>
          </cell>
          <cell r="AY680">
            <v>665</v>
          </cell>
          <cell r="BA680">
            <v>103</v>
          </cell>
          <cell r="CD680">
            <v>51.153846153846153</v>
          </cell>
          <cell r="CP680">
            <v>4.291666666666667</v>
          </cell>
          <cell r="CW680">
            <v>17.615384615384617</v>
          </cell>
        </row>
        <row r="681">
          <cell r="A681" t="str">
            <v>Roman Comagmatic Province</v>
          </cell>
          <cell r="B681">
            <v>2</v>
          </cell>
          <cell r="C681" t="str">
            <v>C2</v>
          </cell>
          <cell r="D681" t="str">
            <v>Tolfa</v>
          </cell>
          <cell r="E681" t="str">
            <v>Quartz-latite</v>
          </cell>
          <cell r="F681">
            <v>65.72</v>
          </cell>
          <cell r="G681">
            <v>0.62</v>
          </cell>
          <cell r="H681">
            <v>15.85</v>
          </cell>
          <cell r="J681">
            <v>3.5918000000000001</v>
          </cell>
          <cell r="K681">
            <v>0.05</v>
          </cell>
          <cell r="L681">
            <v>1.35</v>
          </cell>
          <cell r="M681">
            <v>3.5</v>
          </cell>
          <cell r="N681">
            <v>2.61</v>
          </cell>
          <cell r="O681">
            <v>5.45</v>
          </cell>
          <cell r="P681">
            <v>0.28999999999999998</v>
          </cell>
          <cell r="R681">
            <v>1.17</v>
          </cell>
          <cell r="U681">
            <v>100.20180000000001</v>
          </cell>
          <cell r="AJ681">
            <v>0.45799897981321297</v>
          </cell>
          <cell r="AK681">
            <v>8.06</v>
          </cell>
          <cell r="AL681">
            <v>2.088122605363985</v>
          </cell>
          <cell r="AM681">
            <v>0.22082018927444796</v>
          </cell>
          <cell r="AS681">
            <v>294</v>
          </cell>
          <cell r="AT681">
            <v>256</v>
          </cell>
          <cell r="AU681">
            <v>25</v>
          </cell>
          <cell r="AV681">
            <v>232</v>
          </cell>
          <cell r="AW681">
            <v>13</v>
          </cell>
          <cell r="AY681">
            <v>589</v>
          </cell>
          <cell r="AZ681">
            <v>61</v>
          </cell>
          <cell r="BA681">
            <v>115</v>
          </cell>
          <cell r="BC681">
            <v>46</v>
          </cell>
          <cell r="BD681">
            <v>8.3000000000000007</v>
          </cell>
          <cell r="BE681">
            <v>1.36</v>
          </cell>
          <cell r="BF681">
            <v>6.9</v>
          </cell>
          <cell r="BH681">
            <v>5.3</v>
          </cell>
          <cell r="BJ681">
            <v>2.8</v>
          </cell>
          <cell r="BL681">
            <v>2.6</v>
          </cell>
          <cell r="BM681">
            <v>0.49</v>
          </cell>
          <cell r="BP681">
            <v>60</v>
          </cell>
          <cell r="BQ681">
            <v>30</v>
          </cell>
          <cell r="BR681">
            <v>2.9</v>
          </cell>
          <cell r="CD681">
            <v>45.307692307692307</v>
          </cell>
          <cell r="CG681">
            <v>4.6923076923076925</v>
          </cell>
          <cell r="CI681">
            <v>1.9166666666666667</v>
          </cell>
          <cell r="CP681">
            <v>4.5999999999999996</v>
          </cell>
          <cell r="CQ681">
            <v>4.4827586206896557</v>
          </cell>
          <cell r="CV681">
            <v>35.421686746987952</v>
          </cell>
          <cell r="CW681">
            <v>17.846153846153847</v>
          </cell>
          <cell r="DB681">
            <v>11.538461538461538</v>
          </cell>
          <cell r="DD681">
            <v>9.6666666666666665E-2</v>
          </cell>
          <cell r="DE681">
            <v>9.8000000000000007</v>
          </cell>
          <cell r="DI681">
            <v>124.48979591836735</v>
          </cell>
          <cell r="DJ681">
            <v>5.5652173913043477</v>
          </cell>
          <cell r="DN681">
            <v>0.54577141402630258</v>
          </cell>
        </row>
        <row r="682">
          <cell r="A682" t="str">
            <v>Roman Comagmatic Province</v>
          </cell>
          <cell r="B682">
            <v>2</v>
          </cell>
          <cell r="C682" t="str">
            <v>C2</v>
          </cell>
          <cell r="D682" t="str">
            <v>Tolfa</v>
          </cell>
          <cell r="E682" t="str">
            <v>Quartz-latite</v>
          </cell>
          <cell r="F682">
            <v>66.66</v>
          </cell>
          <cell r="G682">
            <v>0.64</v>
          </cell>
          <cell r="H682">
            <v>17.11</v>
          </cell>
          <cell r="J682">
            <v>2.4119999999999999</v>
          </cell>
          <cell r="K682">
            <v>0.03</v>
          </cell>
          <cell r="L682">
            <v>0.75</v>
          </cell>
          <cell r="M682">
            <v>2.46</v>
          </cell>
          <cell r="N682">
            <v>2.86</v>
          </cell>
          <cell r="O682">
            <v>5.1100000000000003</v>
          </cell>
          <cell r="P682">
            <v>0.11</v>
          </cell>
          <cell r="R682">
            <v>1.93</v>
          </cell>
          <cell r="U682">
            <v>100.072</v>
          </cell>
          <cell r="AJ682">
            <v>0.41144612003164804</v>
          </cell>
          <cell r="AK682">
            <v>7.9700000000000006</v>
          </cell>
          <cell r="AL682">
            <v>1.7867132867132869</v>
          </cell>
          <cell r="AM682">
            <v>0.14377556984219755</v>
          </cell>
          <cell r="AS682">
            <v>272</v>
          </cell>
          <cell r="AT682">
            <v>240</v>
          </cell>
          <cell r="AU682">
            <v>106</v>
          </cell>
          <cell r="AV682">
            <v>202</v>
          </cell>
          <cell r="AW682">
            <v>11</v>
          </cell>
          <cell r="AY682">
            <v>635</v>
          </cell>
          <cell r="AZ682">
            <v>61</v>
          </cell>
          <cell r="BA682">
            <v>128</v>
          </cell>
          <cell r="BC682">
            <v>63</v>
          </cell>
          <cell r="BD682">
            <v>15</v>
          </cell>
          <cell r="BE682">
            <v>2.57</v>
          </cell>
          <cell r="BF682">
            <v>17</v>
          </cell>
          <cell r="BH682">
            <v>16.600000000000001</v>
          </cell>
          <cell r="BJ682">
            <v>10.5</v>
          </cell>
          <cell r="BL682">
            <v>10.1</v>
          </cell>
          <cell r="BM682">
            <v>1.94</v>
          </cell>
          <cell r="BP682">
            <v>56</v>
          </cell>
          <cell r="BQ682">
            <v>33</v>
          </cell>
          <cell r="BR682">
            <v>9.6999999999999993</v>
          </cell>
          <cell r="CD682">
            <v>57.727272727272727</v>
          </cell>
          <cell r="CG682">
            <v>5.5454545454545459</v>
          </cell>
          <cell r="CI682">
            <v>2.2857142857142856</v>
          </cell>
          <cell r="CP682">
            <v>1.2075471698113207</v>
          </cell>
          <cell r="CQ682">
            <v>1.1340206185567012</v>
          </cell>
          <cell r="CV682">
            <v>18.133333333333333</v>
          </cell>
          <cell r="CW682">
            <v>18.363636363636363</v>
          </cell>
          <cell r="DB682">
            <v>3.2673267326732676</v>
          </cell>
          <cell r="DD682">
            <v>0.29393939393939394</v>
          </cell>
          <cell r="DE682">
            <v>8.2424242424242422</v>
          </cell>
          <cell r="DI682">
            <v>31.443298969072167</v>
          </cell>
          <cell r="DJ682">
            <v>3.8095238095238093</v>
          </cell>
          <cell r="DN682">
            <v>0.48876320177421806</v>
          </cell>
        </row>
        <row r="683">
          <cell r="A683" t="str">
            <v>Roman Comagmatic Province</v>
          </cell>
          <cell r="B683">
            <v>2</v>
          </cell>
          <cell r="C683" t="str">
            <v>C2</v>
          </cell>
          <cell r="D683" t="str">
            <v>Tolfa</v>
          </cell>
          <cell r="E683" t="str">
            <v>Quartz-latite</v>
          </cell>
          <cell r="F683">
            <v>66.650000000000006</v>
          </cell>
          <cell r="G683">
            <v>0.62</v>
          </cell>
          <cell r="H683">
            <v>16.11</v>
          </cell>
          <cell r="J683">
            <v>3.2868000000000004</v>
          </cell>
          <cell r="K683">
            <v>0.04</v>
          </cell>
          <cell r="L683">
            <v>1.21</v>
          </cell>
          <cell r="M683">
            <v>3.11</v>
          </cell>
          <cell r="N683">
            <v>2.59</v>
          </cell>
          <cell r="O683">
            <v>5.38</v>
          </cell>
          <cell r="P683">
            <v>0.12</v>
          </cell>
          <cell r="R683">
            <v>1.05</v>
          </cell>
          <cell r="U683">
            <v>100.16680000000001</v>
          </cell>
          <cell r="AJ683">
            <v>0.45285394105716142</v>
          </cell>
          <cell r="AK683">
            <v>7.97</v>
          </cell>
          <cell r="AL683">
            <v>2.0772200772200775</v>
          </cell>
          <cell r="AM683">
            <v>0.1930477963997517</v>
          </cell>
          <cell r="AS683">
            <v>293</v>
          </cell>
          <cell r="AT683">
            <v>256</v>
          </cell>
          <cell r="AU683">
            <v>27</v>
          </cell>
          <cell r="AV683">
            <v>260</v>
          </cell>
          <cell r="AW683">
            <v>15</v>
          </cell>
          <cell r="AY683">
            <v>583</v>
          </cell>
          <cell r="AZ683">
            <v>52</v>
          </cell>
          <cell r="BA683">
            <v>103</v>
          </cell>
          <cell r="BC683">
            <v>40</v>
          </cell>
          <cell r="BD683">
            <v>7.4</v>
          </cell>
          <cell r="BE683">
            <v>1.26</v>
          </cell>
          <cell r="BF683">
            <v>6.1</v>
          </cell>
          <cell r="BH683">
            <v>4.8</v>
          </cell>
          <cell r="BJ683">
            <v>2.5</v>
          </cell>
          <cell r="BL683">
            <v>2.4</v>
          </cell>
          <cell r="BM683">
            <v>0.46</v>
          </cell>
          <cell r="BP683">
            <v>57</v>
          </cell>
          <cell r="BQ683">
            <v>31</v>
          </cell>
          <cell r="BR683">
            <v>9</v>
          </cell>
          <cell r="CD683">
            <v>38.866666666666667</v>
          </cell>
          <cell r="CG683">
            <v>3.4666666666666668</v>
          </cell>
          <cell r="CI683">
            <v>1.8070175438596492</v>
          </cell>
          <cell r="CP683">
            <v>3.8148148148148149</v>
          </cell>
          <cell r="CQ683">
            <v>1.6666666666666667</v>
          </cell>
          <cell r="CV683">
            <v>39.594594594594589</v>
          </cell>
          <cell r="CW683">
            <v>17.333333333333332</v>
          </cell>
          <cell r="DB683">
            <v>12.916666666666668</v>
          </cell>
          <cell r="DD683">
            <v>0.29032258064516131</v>
          </cell>
          <cell r="DE683">
            <v>9.4516129032258061</v>
          </cell>
          <cell r="DI683">
            <v>113.04347826086956</v>
          </cell>
          <cell r="DJ683">
            <v>6.4</v>
          </cell>
          <cell r="DN683">
            <v>0.56954131775050931</v>
          </cell>
        </row>
        <row r="684">
          <cell r="A684" t="str">
            <v>Roman Comagmatic Province</v>
          </cell>
          <cell r="B684">
            <v>2</v>
          </cell>
          <cell r="C684" t="str">
            <v>C2</v>
          </cell>
          <cell r="D684" t="str">
            <v>Tolfa</v>
          </cell>
          <cell r="E684" t="str">
            <v>Quartz-latite</v>
          </cell>
          <cell r="F684">
            <v>67.23</v>
          </cell>
          <cell r="G684">
            <v>0.6</v>
          </cell>
          <cell r="H684">
            <v>16.059999999999999</v>
          </cell>
          <cell r="J684">
            <v>3.2556000000000003</v>
          </cell>
          <cell r="K684">
            <v>0.05</v>
          </cell>
          <cell r="L684">
            <v>1.0900000000000001</v>
          </cell>
          <cell r="M684">
            <v>3.24</v>
          </cell>
          <cell r="N684">
            <v>2.52</v>
          </cell>
          <cell r="O684">
            <v>5.37</v>
          </cell>
          <cell r="P684">
            <v>0.18</v>
          </cell>
          <cell r="R684">
            <v>0.56000000000000005</v>
          </cell>
          <cell r="U684">
            <v>100.15560000000001</v>
          </cell>
          <cell r="AJ684">
            <v>0.42946091420753579</v>
          </cell>
          <cell r="AK684">
            <v>7.8900000000000006</v>
          </cell>
          <cell r="AL684">
            <v>2.1309523809523809</v>
          </cell>
          <cell r="AM684">
            <v>0.20174346201743465</v>
          </cell>
          <cell r="AS684">
            <v>280</v>
          </cell>
          <cell r="AT684">
            <v>263</v>
          </cell>
          <cell r="AU684">
            <v>24</v>
          </cell>
          <cell r="AV684">
            <v>238</v>
          </cell>
          <cell r="AW684">
            <v>9</v>
          </cell>
          <cell r="AY684">
            <v>610</v>
          </cell>
          <cell r="BA684">
            <v>120</v>
          </cell>
          <cell r="CD684">
            <v>67.777777777777771</v>
          </cell>
          <cell r="CP684">
            <v>5</v>
          </cell>
          <cell r="CW684">
            <v>26.444444444444443</v>
          </cell>
        </row>
        <row r="685">
          <cell r="A685" t="str">
            <v>Roman Comagmatic Province</v>
          </cell>
          <cell r="B685">
            <v>2</v>
          </cell>
          <cell r="C685" t="str">
            <v>C2</v>
          </cell>
          <cell r="D685" t="str">
            <v>Tolfa</v>
          </cell>
          <cell r="E685" t="str">
            <v>Quartz-latite</v>
          </cell>
          <cell r="F685">
            <v>68.08</v>
          </cell>
          <cell r="G685">
            <v>0.63</v>
          </cell>
          <cell r="H685">
            <v>15.54</v>
          </cell>
          <cell r="J685">
            <v>2.7328000000000001</v>
          </cell>
          <cell r="K685">
            <v>0.03</v>
          </cell>
          <cell r="L685">
            <v>0.83</v>
          </cell>
          <cell r="M685">
            <v>3.03</v>
          </cell>
          <cell r="N685">
            <v>2.72</v>
          </cell>
          <cell r="O685">
            <v>5.57</v>
          </cell>
          <cell r="P685">
            <v>0.1</v>
          </cell>
          <cell r="R685">
            <v>0.86</v>
          </cell>
          <cell r="U685">
            <v>100.1228</v>
          </cell>
          <cell r="AJ685">
            <v>0.40576315230273374</v>
          </cell>
          <cell r="AK685">
            <v>8.2900000000000009</v>
          </cell>
          <cell r="AL685">
            <v>2.0477941176470589</v>
          </cell>
          <cell r="AM685">
            <v>0.19498069498069498</v>
          </cell>
          <cell r="AS685">
            <v>289</v>
          </cell>
          <cell r="AT685">
            <v>262</v>
          </cell>
          <cell r="AU685">
            <v>22</v>
          </cell>
          <cell r="AV685">
            <v>224</v>
          </cell>
          <cell r="AW685">
            <v>9</v>
          </cell>
          <cell r="AY685">
            <v>625</v>
          </cell>
          <cell r="BA685">
            <v>109</v>
          </cell>
          <cell r="CD685">
            <v>69.444444444444443</v>
          </cell>
          <cell r="CP685">
            <v>4.9545454545454541</v>
          </cell>
          <cell r="CW685">
            <v>24.888888888888889</v>
          </cell>
        </row>
        <row r="686">
          <cell r="A686" t="str">
            <v>Roman Comagmatic Province</v>
          </cell>
          <cell r="B686">
            <v>2</v>
          </cell>
          <cell r="C686" t="str">
            <v>C2</v>
          </cell>
          <cell r="D686" t="str">
            <v>Tolfa</v>
          </cell>
          <cell r="E686" t="str">
            <v>Quartz-latite</v>
          </cell>
          <cell r="F686">
            <v>68.099999999999994</v>
          </cell>
          <cell r="G686">
            <v>0.65</v>
          </cell>
          <cell r="H686">
            <v>16.670000000000002</v>
          </cell>
          <cell r="J686">
            <v>1.3648000000000002</v>
          </cell>
          <cell r="K686">
            <v>0.01</v>
          </cell>
          <cell r="L686">
            <v>0.39</v>
          </cell>
          <cell r="M686">
            <v>2.69</v>
          </cell>
          <cell r="N686">
            <v>2.59</v>
          </cell>
          <cell r="O686">
            <v>6.02</v>
          </cell>
          <cell r="P686">
            <v>0.08</v>
          </cell>
          <cell r="R686">
            <v>1.45</v>
          </cell>
          <cell r="U686">
            <v>100.01480000000001</v>
          </cell>
          <cell r="AJ686">
            <v>0.39115293553026548</v>
          </cell>
          <cell r="AK686">
            <v>8.61</v>
          </cell>
          <cell r="AL686">
            <v>2.3243243243243241</v>
          </cell>
          <cell r="AM686">
            <v>0.16136772645470904</v>
          </cell>
          <cell r="AS686">
            <v>293</v>
          </cell>
          <cell r="AT686">
            <v>341</v>
          </cell>
          <cell r="AU686">
            <v>16</v>
          </cell>
          <cell r="AV686">
            <v>212</v>
          </cell>
          <cell r="AW686">
            <v>13</v>
          </cell>
          <cell r="AY686">
            <v>620</v>
          </cell>
          <cell r="BA686">
            <v>115</v>
          </cell>
          <cell r="CD686">
            <v>47.692307692307693</v>
          </cell>
          <cell r="CP686">
            <v>7.1875</v>
          </cell>
          <cell r="CW686">
            <v>16.307692307692307</v>
          </cell>
        </row>
        <row r="687">
          <cell r="A687" t="str">
            <v>Roman Comagmatic Province</v>
          </cell>
          <cell r="B687">
            <v>2</v>
          </cell>
          <cell r="C687" t="str">
            <v>C3</v>
          </cell>
          <cell r="D687" t="str">
            <v>Tolfa</v>
          </cell>
          <cell r="E687" t="str">
            <v>Quartz-latite</v>
          </cell>
          <cell r="F687">
            <v>65.430000000000007</v>
          </cell>
          <cell r="G687">
            <v>0.61</v>
          </cell>
          <cell r="H687">
            <v>15.64</v>
          </cell>
          <cell r="J687">
            <v>3.4482000000000004</v>
          </cell>
          <cell r="K687">
            <v>0.05</v>
          </cell>
          <cell r="L687">
            <v>1.47</v>
          </cell>
          <cell r="M687">
            <v>3.42</v>
          </cell>
          <cell r="N687">
            <v>2.58</v>
          </cell>
          <cell r="O687">
            <v>5.64</v>
          </cell>
          <cell r="P687">
            <v>0.19</v>
          </cell>
          <cell r="R687">
            <v>1.81</v>
          </cell>
          <cell r="U687">
            <v>100.2882</v>
          </cell>
          <cell r="AJ687">
            <v>0.4893910912367041</v>
          </cell>
          <cell r="AK687">
            <v>8.2199999999999989</v>
          </cell>
          <cell r="AL687">
            <v>2.1860465116279069</v>
          </cell>
          <cell r="AM687">
            <v>0.2186700767263427</v>
          </cell>
          <cell r="AO687">
            <v>56</v>
          </cell>
          <cell r="AP687">
            <v>34</v>
          </cell>
          <cell r="AQ687">
            <v>8</v>
          </cell>
          <cell r="AR687">
            <v>14</v>
          </cell>
          <cell r="AS687">
            <v>302</v>
          </cell>
          <cell r="AT687">
            <v>294</v>
          </cell>
          <cell r="AU687">
            <v>31</v>
          </cell>
          <cell r="AV687">
            <v>271</v>
          </cell>
          <cell r="AW687">
            <v>19</v>
          </cell>
          <cell r="AY687">
            <v>674</v>
          </cell>
          <cell r="AZ687">
            <v>64</v>
          </cell>
          <cell r="BA687">
            <v>112</v>
          </cell>
          <cell r="CD687">
            <v>35.473684210526315</v>
          </cell>
          <cell r="CG687">
            <v>3.3684210526315788</v>
          </cell>
          <cell r="CP687">
            <v>3.6129032258064515</v>
          </cell>
          <cell r="CW687">
            <v>14.263157894736842</v>
          </cell>
        </row>
        <row r="688">
          <cell r="A688" t="str">
            <v>Roman Comagmatic Province</v>
          </cell>
          <cell r="B688">
            <v>2</v>
          </cell>
          <cell r="C688" t="str">
            <v>C3</v>
          </cell>
          <cell r="D688" t="str">
            <v>Tolfa</v>
          </cell>
          <cell r="E688" t="str">
            <v>Quartz-latite</v>
          </cell>
          <cell r="F688">
            <v>68</v>
          </cell>
          <cell r="G688">
            <v>0.63</v>
          </cell>
          <cell r="H688">
            <v>16.100000000000001</v>
          </cell>
          <cell r="J688">
            <v>2.3642000000000003</v>
          </cell>
          <cell r="K688">
            <v>0.02</v>
          </cell>
          <cell r="L688">
            <v>0.8</v>
          </cell>
          <cell r="M688">
            <v>2.87</v>
          </cell>
          <cell r="N688">
            <v>2.5499999999999998</v>
          </cell>
          <cell r="O688">
            <v>5.73</v>
          </cell>
          <cell r="P688">
            <v>0.19</v>
          </cell>
          <cell r="R688">
            <v>0.9</v>
          </cell>
          <cell r="U688">
            <v>100.15419999999999</v>
          </cell>
          <cell r="AJ688">
            <v>0.43206392916458225</v>
          </cell>
          <cell r="AK688">
            <v>8.2800000000000011</v>
          </cell>
          <cell r="AL688">
            <v>2.2470588235294122</v>
          </cell>
          <cell r="AM688">
            <v>0.17826086956521739</v>
          </cell>
          <cell r="AO688">
            <v>60</v>
          </cell>
          <cell r="AP688">
            <v>38</v>
          </cell>
          <cell r="AQ688">
            <v>5</v>
          </cell>
          <cell r="AR688">
            <v>12</v>
          </cell>
          <cell r="AS688">
            <v>322</v>
          </cell>
          <cell r="AT688">
            <v>280</v>
          </cell>
          <cell r="AU688">
            <v>40</v>
          </cell>
          <cell r="AV688">
            <v>279</v>
          </cell>
          <cell r="AW688">
            <v>20</v>
          </cell>
          <cell r="AY688">
            <v>614</v>
          </cell>
          <cell r="AZ688">
            <v>78</v>
          </cell>
          <cell r="BA688">
            <v>142</v>
          </cell>
          <cell r="CD688">
            <v>30.7</v>
          </cell>
          <cell r="CG688">
            <v>3.9</v>
          </cell>
          <cell r="CP688">
            <v>3.55</v>
          </cell>
          <cell r="CW688">
            <v>13.95</v>
          </cell>
        </row>
        <row r="689">
          <cell r="A689" t="str">
            <v>Roman Comagmatic Province</v>
          </cell>
          <cell r="B689">
            <v>2</v>
          </cell>
          <cell r="C689" t="str">
            <v>C3</v>
          </cell>
          <cell r="D689" t="str">
            <v>Tolfa</v>
          </cell>
          <cell r="E689" t="str">
            <v>Quartz-latite</v>
          </cell>
          <cell r="F689">
            <v>65.260000000000005</v>
          </cell>
          <cell r="G689">
            <v>0.59</v>
          </cell>
          <cell r="H689">
            <v>15.34</v>
          </cell>
          <cell r="J689">
            <v>3.16</v>
          </cell>
          <cell r="K689">
            <v>0.05</v>
          </cell>
          <cell r="L689">
            <v>1.57</v>
          </cell>
          <cell r="M689">
            <v>3.48</v>
          </cell>
          <cell r="N689">
            <v>2.74</v>
          </cell>
          <cell r="O689">
            <v>4.54</v>
          </cell>
          <cell r="P689">
            <v>0.18</v>
          </cell>
          <cell r="R689">
            <v>3.09</v>
          </cell>
          <cell r="U689">
            <v>100.00000000000001</v>
          </cell>
          <cell r="AJ689">
            <v>0.52763469515607708</v>
          </cell>
          <cell r="AK689">
            <v>7.28</v>
          </cell>
          <cell r="AL689">
            <v>1.6569343065693429</v>
          </cell>
          <cell r="AM689">
            <v>0.22685788787483702</v>
          </cell>
          <cell r="AO689">
            <v>55</v>
          </cell>
          <cell r="AP689">
            <v>33</v>
          </cell>
          <cell r="AQ689">
            <v>9</v>
          </cell>
          <cell r="AR689">
            <v>27</v>
          </cell>
          <cell r="AS689">
            <v>303</v>
          </cell>
          <cell r="AT689">
            <v>311</v>
          </cell>
          <cell r="AU689">
            <v>32</v>
          </cell>
          <cell r="AV689">
            <v>266</v>
          </cell>
          <cell r="AW689">
            <v>19</v>
          </cell>
          <cell r="AY689">
            <v>653</v>
          </cell>
          <cell r="AZ689">
            <v>64</v>
          </cell>
          <cell r="BA689">
            <v>115</v>
          </cell>
          <cell r="CD689">
            <v>34.368421052631582</v>
          </cell>
          <cell r="CG689">
            <v>3.3684210526315788</v>
          </cell>
          <cell r="CP689">
            <v>3.59375</v>
          </cell>
          <cell r="CW689">
            <v>14</v>
          </cell>
        </row>
        <row r="690">
          <cell r="A690" t="str">
            <v>Roman Comagmatic Province</v>
          </cell>
          <cell r="B690">
            <v>2</v>
          </cell>
          <cell r="C690" t="str">
            <v>C3</v>
          </cell>
          <cell r="D690" t="str">
            <v>Tolfa</v>
          </cell>
          <cell r="E690" t="str">
            <v>Quartz-latite</v>
          </cell>
          <cell r="F690">
            <v>65.3</v>
          </cell>
          <cell r="G690">
            <v>0.55000000000000004</v>
          </cell>
          <cell r="H690">
            <v>15.74</v>
          </cell>
          <cell r="J690">
            <v>4.3792999999999997</v>
          </cell>
          <cell r="K690">
            <v>0.09</v>
          </cell>
          <cell r="L690">
            <v>1.0900000000000001</v>
          </cell>
          <cell r="M690">
            <v>3.15</v>
          </cell>
          <cell r="N690">
            <v>2.5099999999999998</v>
          </cell>
          <cell r="O690">
            <v>5.62</v>
          </cell>
          <cell r="P690">
            <v>0.18</v>
          </cell>
          <cell r="R690">
            <v>1.79</v>
          </cell>
          <cell r="U690">
            <v>100.39930000000003</v>
          </cell>
          <cell r="AJ690">
            <v>0.35880300062123882</v>
          </cell>
          <cell r="AK690">
            <v>8.129999999999999</v>
          </cell>
          <cell r="AL690">
            <v>2.2390438247011955</v>
          </cell>
          <cell r="AM690">
            <v>0.20012706480304954</v>
          </cell>
          <cell r="AO690">
            <v>56</v>
          </cell>
          <cell r="AP690">
            <v>35</v>
          </cell>
          <cell r="AQ690">
            <v>11</v>
          </cell>
          <cell r="AR690">
            <v>20</v>
          </cell>
          <cell r="AS690">
            <v>299</v>
          </cell>
          <cell r="AT690">
            <v>297</v>
          </cell>
          <cell r="AU690">
            <v>31</v>
          </cell>
          <cell r="AV690">
            <v>258</v>
          </cell>
          <cell r="AW690">
            <v>17</v>
          </cell>
          <cell r="AY690">
            <v>693</v>
          </cell>
          <cell r="AZ690">
            <v>58</v>
          </cell>
          <cell r="BA690">
            <v>102</v>
          </cell>
          <cell r="CD690">
            <v>40.764705882352942</v>
          </cell>
          <cell r="CG690">
            <v>3.4117647058823528</v>
          </cell>
          <cell r="CP690">
            <v>3.2903225806451615</v>
          </cell>
          <cell r="CW690">
            <v>15.176470588235293</v>
          </cell>
        </row>
        <row r="691">
          <cell r="A691" t="str">
            <v>Roman Comagmatic Province</v>
          </cell>
          <cell r="B691">
            <v>2</v>
          </cell>
          <cell r="C691" t="str">
            <v>C3</v>
          </cell>
          <cell r="D691" t="str">
            <v>Tolfa</v>
          </cell>
          <cell r="E691" t="str">
            <v>Quartz-latite</v>
          </cell>
          <cell r="F691">
            <v>66.53</v>
          </cell>
          <cell r="G691">
            <v>0.61</v>
          </cell>
          <cell r="H691">
            <v>15.65</v>
          </cell>
          <cell r="J691">
            <v>3.2207000000000003</v>
          </cell>
          <cell r="K691">
            <v>0.05</v>
          </cell>
          <cell r="L691">
            <v>1.5</v>
          </cell>
          <cell r="M691">
            <v>3.44</v>
          </cell>
          <cell r="N691">
            <v>2.58</v>
          </cell>
          <cell r="O691">
            <v>5.48</v>
          </cell>
          <cell r="P691">
            <v>0.2</v>
          </cell>
          <cell r="R691">
            <v>1</v>
          </cell>
          <cell r="U691">
            <v>100.2607</v>
          </cell>
          <cell r="AJ691">
            <v>0.5115015534389844</v>
          </cell>
          <cell r="AK691">
            <v>8.06</v>
          </cell>
          <cell r="AL691">
            <v>2.1240310077519382</v>
          </cell>
          <cell r="AM691">
            <v>0.21980830670926516</v>
          </cell>
          <cell r="AO691">
            <v>57</v>
          </cell>
          <cell r="AP691">
            <v>34</v>
          </cell>
          <cell r="AQ691">
            <v>6</v>
          </cell>
          <cell r="AR691">
            <v>10</v>
          </cell>
          <cell r="AS691">
            <v>307</v>
          </cell>
          <cell r="AT691">
            <v>283</v>
          </cell>
          <cell r="AU691">
            <v>32</v>
          </cell>
          <cell r="AV691">
            <v>275</v>
          </cell>
          <cell r="AW691">
            <v>21</v>
          </cell>
          <cell r="AY691">
            <v>574</v>
          </cell>
          <cell r="AZ691">
            <v>69</v>
          </cell>
          <cell r="BA691">
            <v>117</v>
          </cell>
          <cell r="CD691">
            <v>27.333333333333332</v>
          </cell>
          <cell r="CG691">
            <v>3.2857142857142856</v>
          </cell>
          <cell r="CP691">
            <v>3.65625</v>
          </cell>
          <cell r="CW691">
            <v>13.095238095238095</v>
          </cell>
        </row>
        <row r="692">
          <cell r="A692" t="str">
            <v>Roman Comagmatic Province</v>
          </cell>
          <cell r="B692">
            <v>2</v>
          </cell>
          <cell r="C692" t="str">
            <v>C3</v>
          </cell>
          <cell r="D692" t="str">
            <v>Tolfa</v>
          </cell>
          <cell r="E692" t="str">
            <v>Quartz-latite</v>
          </cell>
          <cell r="F692">
            <v>65.569999999999993</v>
          </cell>
          <cell r="G692">
            <v>0.59</v>
          </cell>
          <cell r="H692">
            <v>15.24</v>
          </cell>
          <cell r="J692">
            <v>3.2974999999999999</v>
          </cell>
          <cell r="K692">
            <v>0.05</v>
          </cell>
          <cell r="L692">
            <v>1.46</v>
          </cell>
          <cell r="M692">
            <v>3.38</v>
          </cell>
          <cell r="N692">
            <v>2.57</v>
          </cell>
          <cell r="O692">
            <v>5.54</v>
          </cell>
          <cell r="P692">
            <v>0.18</v>
          </cell>
          <cell r="R692">
            <v>2.15</v>
          </cell>
          <cell r="U692">
            <v>100.02749999999999</v>
          </cell>
          <cell r="AJ692">
            <v>0.49885494704962968</v>
          </cell>
          <cell r="AK692">
            <v>8.11</v>
          </cell>
          <cell r="AL692">
            <v>2.1556420233463038</v>
          </cell>
          <cell r="AM692">
            <v>0.22178477690288712</v>
          </cell>
          <cell r="AO692">
            <v>53</v>
          </cell>
          <cell r="AP692">
            <v>34</v>
          </cell>
          <cell r="AQ692">
            <v>9</v>
          </cell>
          <cell r="AR692">
            <v>20</v>
          </cell>
          <cell r="AS692">
            <v>310</v>
          </cell>
          <cell r="AT692">
            <v>283</v>
          </cell>
          <cell r="AU692">
            <v>32</v>
          </cell>
          <cell r="AV692">
            <v>263</v>
          </cell>
          <cell r="AW692">
            <v>20</v>
          </cell>
          <cell r="AY692">
            <v>632</v>
          </cell>
          <cell r="AZ692">
            <v>65</v>
          </cell>
          <cell r="BA692">
            <v>111</v>
          </cell>
          <cell r="CD692">
            <v>31.6</v>
          </cell>
          <cell r="CG692">
            <v>3.25</v>
          </cell>
          <cell r="CP692">
            <v>3.46875</v>
          </cell>
          <cell r="CW692">
            <v>13.15</v>
          </cell>
        </row>
        <row r="693">
          <cell r="A693" t="str">
            <v>Roman Comagmatic Province</v>
          </cell>
          <cell r="B693">
            <v>2</v>
          </cell>
          <cell r="C693" t="str">
            <v>C3</v>
          </cell>
          <cell r="D693" t="str">
            <v>Tolfa</v>
          </cell>
          <cell r="E693" t="str">
            <v>Quartz-latite</v>
          </cell>
          <cell r="F693">
            <v>66.3</v>
          </cell>
          <cell r="G693">
            <v>0.61</v>
          </cell>
          <cell r="H693">
            <v>15.54</v>
          </cell>
          <cell r="J693">
            <v>3.0800999999999998</v>
          </cell>
          <cell r="K693">
            <v>0.04</v>
          </cell>
          <cell r="L693">
            <v>1.1399999999999999</v>
          </cell>
          <cell r="M693">
            <v>3.07</v>
          </cell>
          <cell r="N693">
            <v>2.81</v>
          </cell>
          <cell r="O693">
            <v>4.9800000000000004</v>
          </cell>
          <cell r="P693">
            <v>0.19</v>
          </cell>
          <cell r="R693">
            <v>2.34</v>
          </cell>
          <cell r="U693">
            <v>100.1001</v>
          </cell>
          <cell r="AJ693">
            <v>0.45418243049756257</v>
          </cell>
          <cell r="AK693">
            <v>7.7900000000000009</v>
          </cell>
          <cell r="AL693">
            <v>1.7722419928825623</v>
          </cell>
          <cell r="AM693">
            <v>0.19755469755469757</v>
          </cell>
          <cell r="AO693">
            <v>57</v>
          </cell>
          <cell r="AP693">
            <v>35</v>
          </cell>
          <cell r="AQ693">
            <v>6</v>
          </cell>
          <cell r="AR693">
            <v>11</v>
          </cell>
          <cell r="AS693">
            <v>323</v>
          </cell>
          <cell r="AT693">
            <v>289</v>
          </cell>
          <cell r="AU693">
            <v>33</v>
          </cell>
          <cell r="AV693">
            <v>276</v>
          </cell>
          <cell r="AW693">
            <v>20</v>
          </cell>
          <cell r="AY693">
            <v>641</v>
          </cell>
          <cell r="AZ693">
            <v>67</v>
          </cell>
          <cell r="BA693">
            <v>125</v>
          </cell>
          <cell r="CD693">
            <v>32.049999999999997</v>
          </cell>
          <cell r="CG693">
            <v>3.35</v>
          </cell>
          <cell r="CP693">
            <v>3.7878787878787881</v>
          </cell>
          <cell r="CW693">
            <v>13.8</v>
          </cell>
        </row>
        <row r="694">
          <cell r="A694" t="str">
            <v>Roman Comagmatic Province</v>
          </cell>
          <cell r="B694">
            <v>2</v>
          </cell>
          <cell r="C694" t="str">
            <v>C3</v>
          </cell>
          <cell r="D694" t="str">
            <v>Tolfa</v>
          </cell>
          <cell r="E694" t="str">
            <v>Quartz-latite</v>
          </cell>
          <cell r="F694">
            <v>66.78</v>
          </cell>
          <cell r="G694">
            <v>0.6</v>
          </cell>
          <cell r="H694">
            <v>16.37</v>
          </cell>
          <cell r="J694">
            <v>3.4649999999999999</v>
          </cell>
          <cell r="K694">
            <v>0.03</v>
          </cell>
          <cell r="L694">
            <v>1.05</v>
          </cell>
          <cell r="M694">
            <v>2.59</v>
          </cell>
          <cell r="N694">
            <v>2.44</v>
          </cell>
          <cell r="O694">
            <v>5.41</v>
          </cell>
          <cell r="P694">
            <v>0.21</v>
          </cell>
          <cell r="R694">
            <v>1.23</v>
          </cell>
          <cell r="U694">
            <v>100.175</v>
          </cell>
          <cell r="AJ694">
            <v>0.40521685265842144</v>
          </cell>
          <cell r="AK694">
            <v>7.85</v>
          </cell>
          <cell r="AL694">
            <v>2.2172131147540983</v>
          </cell>
          <cell r="AM694">
            <v>0.15821624923640804</v>
          </cell>
          <cell r="AO694">
            <v>45</v>
          </cell>
          <cell r="AP694">
            <v>35</v>
          </cell>
          <cell r="AQ694">
            <v>9</v>
          </cell>
          <cell r="AR694">
            <v>15</v>
          </cell>
          <cell r="AS694">
            <v>290</v>
          </cell>
          <cell r="AT694">
            <v>271</v>
          </cell>
          <cell r="AU694">
            <v>45</v>
          </cell>
          <cell r="AV694">
            <v>260</v>
          </cell>
          <cell r="AW694">
            <v>18</v>
          </cell>
          <cell r="AY694">
            <v>592</v>
          </cell>
          <cell r="AZ694">
            <v>73</v>
          </cell>
          <cell r="BA694">
            <v>129</v>
          </cell>
          <cell r="CD694">
            <v>32.888888888888886</v>
          </cell>
          <cell r="CG694">
            <v>4.0555555555555554</v>
          </cell>
          <cell r="CP694">
            <v>2.8666666666666667</v>
          </cell>
          <cell r="CW694">
            <v>14.444444444444445</v>
          </cell>
        </row>
        <row r="695">
          <cell r="A695" t="str">
            <v>Roman Comagmatic Province</v>
          </cell>
          <cell r="B695">
            <v>2</v>
          </cell>
          <cell r="C695" t="str">
            <v>C3</v>
          </cell>
          <cell r="D695" t="str">
            <v>Tolfa</v>
          </cell>
          <cell r="E695" t="str">
            <v>Quartz-latite</v>
          </cell>
          <cell r="F695">
            <v>66.17</v>
          </cell>
          <cell r="G695">
            <v>0.63</v>
          </cell>
          <cell r="H695">
            <v>15.66</v>
          </cell>
          <cell r="J695">
            <v>3.0607000000000006</v>
          </cell>
          <cell r="K695">
            <v>0.04</v>
          </cell>
          <cell r="L695">
            <v>1.19</v>
          </cell>
          <cell r="M695">
            <v>3.23</v>
          </cell>
          <cell r="N695">
            <v>2.66</v>
          </cell>
          <cell r="O695">
            <v>5.2</v>
          </cell>
          <cell r="P695">
            <v>0.21</v>
          </cell>
          <cell r="R695">
            <v>2.2000000000000002</v>
          </cell>
          <cell r="U695">
            <v>100.25069999999999</v>
          </cell>
          <cell r="AJ695">
            <v>0.46641504896271502</v>
          </cell>
          <cell r="AK695">
            <v>7.86</v>
          </cell>
          <cell r="AL695">
            <v>1.9548872180451127</v>
          </cell>
          <cell r="AM695">
            <v>0.20625798212005109</v>
          </cell>
          <cell r="AO695">
            <v>58</v>
          </cell>
          <cell r="AP695">
            <v>35</v>
          </cell>
          <cell r="AQ695">
            <v>7</v>
          </cell>
          <cell r="AR695">
            <v>12</v>
          </cell>
          <cell r="AS695">
            <v>307</v>
          </cell>
          <cell r="AT695">
            <v>289</v>
          </cell>
          <cell r="AU695">
            <v>32</v>
          </cell>
          <cell r="AV695">
            <v>276</v>
          </cell>
          <cell r="AW695">
            <v>19</v>
          </cell>
          <cell r="AY695">
            <v>746</v>
          </cell>
          <cell r="AZ695">
            <v>68</v>
          </cell>
          <cell r="BA695">
            <v>121</v>
          </cell>
          <cell r="CD695">
            <v>39.263157894736842</v>
          </cell>
          <cell r="CG695">
            <v>3.5789473684210527</v>
          </cell>
          <cell r="CP695">
            <v>3.78125</v>
          </cell>
          <cell r="CW695">
            <v>14.526315789473685</v>
          </cell>
        </row>
        <row r="696">
          <cell r="A696" t="str">
            <v>Roman Comagmatic Province</v>
          </cell>
          <cell r="B696">
            <v>2</v>
          </cell>
          <cell r="C696" t="str">
            <v>C3</v>
          </cell>
          <cell r="D696" t="str">
            <v>Tolfa</v>
          </cell>
          <cell r="E696" t="str">
            <v>Rhyolite</v>
          </cell>
          <cell r="F696">
            <v>68.94</v>
          </cell>
          <cell r="G696">
            <v>0.69</v>
          </cell>
          <cell r="H696">
            <v>16.28</v>
          </cell>
          <cell r="J696">
            <v>1.4428000000000001</v>
          </cell>
          <cell r="K696">
            <v>0.01</v>
          </cell>
          <cell r="L696">
            <v>0.46</v>
          </cell>
          <cell r="M696">
            <v>2.63</v>
          </cell>
          <cell r="N696">
            <v>2.4900000000000002</v>
          </cell>
          <cell r="O696">
            <v>5.88</v>
          </cell>
          <cell r="P696">
            <v>0.19</v>
          </cell>
          <cell r="R696">
            <v>1.04</v>
          </cell>
          <cell r="U696">
            <v>100.05279999999999</v>
          </cell>
          <cell r="AJ696">
            <v>0.41751900125949609</v>
          </cell>
          <cell r="AK696">
            <v>8.370000000000001</v>
          </cell>
          <cell r="AL696">
            <v>2.3614457831325297</v>
          </cell>
          <cell r="AM696">
            <v>0.16154791154791154</v>
          </cell>
          <cell r="AO696">
            <v>55</v>
          </cell>
          <cell r="AP696">
            <v>38</v>
          </cell>
          <cell r="AQ696">
            <v>3</v>
          </cell>
          <cell r="AR696">
            <v>9</v>
          </cell>
          <cell r="AS696">
            <v>322</v>
          </cell>
          <cell r="AT696">
            <v>300</v>
          </cell>
          <cell r="AU696">
            <v>39</v>
          </cell>
          <cell r="AV696">
            <v>280</v>
          </cell>
          <cell r="AW696">
            <v>20</v>
          </cell>
          <cell r="AY696">
            <v>998</v>
          </cell>
          <cell r="AZ696">
            <v>79</v>
          </cell>
          <cell r="BA696">
            <v>135</v>
          </cell>
          <cell r="CD696">
            <v>49.9</v>
          </cell>
          <cell r="CG696">
            <v>3.95</v>
          </cell>
          <cell r="CP696">
            <v>3.4615384615384617</v>
          </cell>
          <cell r="CW696">
            <v>14</v>
          </cell>
        </row>
        <row r="697">
          <cell r="A697" t="str">
            <v>Roman Comagmatic Province</v>
          </cell>
          <cell r="B697">
            <v>2</v>
          </cell>
          <cell r="C697" t="str">
            <v>C3</v>
          </cell>
          <cell r="D697" t="str">
            <v>Tolfa</v>
          </cell>
          <cell r="E697" t="str">
            <v>Quartz-latite</v>
          </cell>
          <cell r="F697">
            <v>66.34</v>
          </cell>
          <cell r="G697">
            <v>0.59</v>
          </cell>
          <cell r="H697">
            <v>15.68</v>
          </cell>
          <cell r="J697">
            <v>2.9874000000000001</v>
          </cell>
          <cell r="K697">
            <v>0.04</v>
          </cell>
          <cell r="L697">
            <v>1.1599999999999999</v>
          </cell>
          <cell r="M697">
            <v>2.99</v>
          </cell>
          <cell r="N697">
            <v>2.56</v>
          </cell>
          <cell r="O697">
            <v>5.63</v>
          </cell>
          <cell r="P697">
            <v>0.2</v>
          </cell>
          <cell r="R697">
            <v>2.0699999999999998</v>
          </cell>
          <cell r="U697">
            <v>100.2474</v>
          </cell>
          <cell r="AJ697">
            <v>0.4660932470498631</v>
          </cell>
          <cell r="AK697">
            <v>8.19</v>
          </cell>
          <cell r="AL697">
            <v>2.19921875</v>
          </cell>
          <cell r="AM697">
            <v>0.19068877551020411</v>
          </cell>
          <cell r="AO697">
            <v>55</v>
          </cell>
          <cell r="AP697">
            <v>37</v>
          </cell>
          <cell r="AQ697">
            <v>8</v>
          </cell>
          <cell r="AR697">
            <v>16</v>
          </cell>
          <cell r="AS697">
            <v>315</v>
          </cell>
          <cell r="AT697">
            <v>297</v>
          </cell>
          <cell r="AU697">
            <v>33</v>
          </cell>
          <cell r="AV697">
            <v>265</v>
          </cell>
          <cell r="AW697">
            <v>21</v>
          </cell>
          <cell r="AY697">
            <v>683</v>
          </cell>
          <cell r="AZ697">
            <v>64</v>
          </cell>
          <cell r="BA697">
            <v>119</v>
          </cell>
          <cell r="CD697">
            <v>32.523809523809526</v>
          </cell>
          <cell r="CG697">
            <v>3.0476190476190474</v>
          </cell>
          <cell r="CP697">
            <v>3.606060606060606</v>
          </cell>
          <cell r="CW697">
            <v>12.619047619047619</v>
          </cell>
        </row>
        <row r="698">
          <cell r="A698" t="str">
            <v>Roman Comagmatic Province</v>
          </cell>
          <cell r="B698">
            <v>2</v>
          </cell>
          <cell r="C698" t="str">
            <v>C3</v>
          </cell>
          <cell r="D698" t="str">
            <v>Tolfa</v>
          </cell>
          <cell r="E698" t="str">
            <v>Rhyolite</v>
          </cell>
          <cell r="F698">
            <v>68.81</v>
          </cell>
          <cell r="G698">
            <v>0.61</v>
          </cell>
          <cell r="H698">
            <v>16.43</v>
          </cell>
          <cell r="J698">
            <v>1.5171000000000001</v>
          </cell>
          <cell r="K698">
            <v>0.01</v>
          </cell>
          <cell r="L698">
            <v>0.72</v>
          </cell>
          <cell r="M698">
            <v>2.35</v>
          </cell>
          <cell r="N698">
            <v>2.39</v>
          </cell>
          <cell r="O698">
            <v>5.81</v>
          </cell>
          <cell r="P698">
            <v>0.19</v>
          </cell>
          <cell r="R698">
            <v>1.24</v>
          </cell>
          <cell r="U698">
            <v>100.07709999999999</v>
          </cell>
          <cell r="AJ698">
            <v>0.51620513865524797</v>
          </cell>
          <cell r="AK698">
            <v>8.1999999999999993</v>
          </cell>
          <cell r="AL698">
            <v>2.4309623430962342</v>
          </cell>
          <cell r="AM698">
            <v>0.1430310407790627</v>
          </cell>
          <cell r="AO698">
            <v>57</v>
          </cell>
          <cell r="AP698">
            <v>38</v>
          </cell>
          <cell r="AQ698">
            <v>3</v>
          </cell>
          <cell r="AR698">
            <v>7</v>
          </cell>
          <cell r="AS698">
            <v>336</v>
          </cell>
          <cell r="AT698">
            <v>327</v>
          </cell>
          <cell r="AU698">
            <v>35</v>
          </cell>
          <cell r="AV698">
            <v>280</v>
          </cell>
          <cell r="AW698">
            <v>21</v>
          </cell>
          <cell r="AY698">
            <v>670</v>
          </cell>
          <cell r="AZ698">
            <v>75</v>
          </cell>
          <cell r="BA698">
            <v>124</v>
          </cell>
          <cell r="CD698">
            <v>31.904761904761905</v>
          </cell>
          <cell r="CG698">
            <v>3.5714285714285716</v>
          </cell>
          <cell r="CP698">
            <v>3.5428571428571427</v>
          </cell>
          <cell r="CW698">
            <v>13.333333333333334</v>
          </cell>
        </row>
        <row r="699">
          <cell r="A699" t="str">
            <v>Roman Comagmatic Province</v>
          </cell>
          <cell r="B699">
            <v>2</v>
          </cell>
          <cell r="C699" t="str">
            <v>C3</v>
          </cell>
          <cell r="D699" t="str">
            <v>Tolfa</v>
          </cell>
          <cell r="E699" t="str">
            <v>Quartz-latite</v>
          </cell>
          <cell r="F699">
            <v>63.99</v>
          </cell>
          <cell r="G699">
            <v>0.59</v>
          </cell>
          <cell r="H699">
            <v>15.26</v>
          </cell>
          <cell r="J699">
            <v>3.9938000000000002</v>
          </cell>
          <cell r="K699">
            <v>0.09</v>
          </cell>
          <cell r="L699">
            <v>1.57</v>
          </cell>
          <cell r="M699">
            <v>3.37</v>
          </cell>
          <cell r="N699">
            <v>2.2599999999999998</v>
          </cell>
          <cell r="O699">
            <v>6.18</v>
          </cell>
          <cell r="P699">
            <v>0.2</v>
          </cell>
          <cell r="R699">
            <v>2.77</v>
          </cell>
          <cell r="U699">
            <v>100.27379999999999</v>
          </cell>
          <cell r="AJ699">
            <v>0.46915930433907632</v>
          </cell>
          <cell r="AK699">
            <v>8.44</v>
          </cell>
          <cell r="AL699">
            <v>2.7345132743362832</v>
          </cell>
          <cell r="AM699">
            <v>0.22083879423328964</v>
          </cell>
          <cell r="AO699">
            <v>57</v>
          </cell>
          <cell r="AP699">
            <v>38</v>
          </cell>
          <cell r="AQ699">
            <v>11</v>
          </cell>
          <cell r="AR699">
            <v>22</v>
          </cell>
          <cell r="AS699">
            <v>344</v>
          </cell>
          <cell r="AT699">
            <v>294</v>
          </cell>
          <cell r="AU699">
            <v>36</v>
          </cell>
          <cell r="AV699">
            <v>270</v>
          </cell>
          <cell r="AW699">
            <v>20</v>
          </cell>
          <cell r="AY699">
            <v>640</v>
          </cell>
          <cell r="AZ699">
            <v>64</v>
          </cell>
          <cell r="BA699">
            <v>116</v>
          </cell>
          <cell r="CD699">
            <v>32</v>
          </cell>
          <cell r="CG699">
            <v>3.2</v>
          </cell>
          <cell r="CP699">
            <v>3.2222222222222223</v>
          </cell>
          <cell r="CW699">
            <v>13.5</v>
          </cell>
        </row>
        <row r="700">
          <cell r="A700" t="str">
            <v>Roman Comagmatic Province</v>
          </cell>
          <cell r="B700">
            <v>2</v>
          </cell>
          <cell r="C700" t="str">
            <v>C2</v>
          </cell>
          <cell r="D700" t="str">
            <v>Cerveteri</v>
          </cell>
          <cell r="E700" t="str">
            <v>Quartz-latite</v>
          </cell>
          <cell r="F700">
            <v>64.77</v>
          </cell>
          <cell r="G700">
            <v>0.68</v>
          </cell>
          <cell r="H700">
            <v>15.2</v>
          </cell>
          <cell r="J700">
            <v>4.3646000000000003</v>
          </cell>
          <cell r="K700">
            <v>7.0000000000000007E-2</v>
          </cell>
          <cell r="L700">
            <v>0.94</v>
          </cell>
          <cell r="M700">
            <v>3.96</v>
          </cell>
          <cell r="N700">
            <v>2.6</v>
          </cell>
          <cell r="O700">
            <v>5.73</v>
          </cell>
          <cell r="P700">
            <v>0.11</v>
          </cell>
          <cell r="R700">
            <v>1.72</v>
          </cell>
          <cell r="U700">
            <v>100.14459999999998</v>
          </cell>
          <cell r="AJ700">
            <v>0.32623706709101291</v>
          </cell>
          <cell r="AK700">
            <v>8.33</v>
          </cell>
          <cell r="AL700">
            <v>2.203846153846154</v>
          </cell>
          <cell r="AM700">
            <v>0.26052631578947372</v>
          </cell>
          <cell r="AS700">
            <v>307</v>
          </cell>
          <cell r="AT700">
            <v>270</v>
          </cell>
          <cell r="AU700">
            <v>25</v>
          </cell>
          <cell r="AV700">
            <v>235</v>
          </cell>
          <cell r="AW700">
            <v>14</v>
          </cell>
          <cell r="AY700">
            <v>576</v>
          </cell>
          <cell r="AZ700">
            <v>54</v>
          </cell>
          <cell r="BA700">
            <v>103</v>
          </cell>
          <cell r="BC700">
            <v>40</v>
          </cell>
          <cell r="BD700">
            <v>7.4</v>
          </cell>
          <cell r="BE700">
            <v>1.28</v>
          </cell>
          <cell r="BF700">
            <v>6.4</v>
          </cell>
          <cell r="BH700">
            <v>4.7</v>
          </cell>
          <cell r="BJ700">
            <v>2.5</v>
          </cell>
          <cell r="BL700">
            <v>2.2999999999999998</v>
          </cell>
          <cell r="BM700">
            <v>0.44</v>
          </cell>
          <cell r="BP700">
            <v>56</v>
          </cell>
          <cell r="BQ700">
            <v>28</v>
          </cell>
          <cell r="BR700">
            <v>8.3000000000000007</v>
          </cell>
          <cell r="CD700">
            <v>41.142857142857146</v>
          </cell>
          <cell r="CG700">
            <v>3.8571428571428572</v>
          </cell>
          <cell r="CI700">
            <v>1.8392857142857142</v>
          </cell>
          <cell r="CP700">
            <v>4.12</v>
          </cell>
          <cell r="CQ700">
            <v>1.6867469879518071</v>
          </cell>
          <cell r="CV700">
            <v>41.486486486486484</v>
          </cell>
          <cell r="CW700">
            <v>16.785714285714285</v>
          </cell>
          <cell r="DB700">
            <v>12.173913043478262</v>
          </cell>
          <cell r="DD700">
            <v>0.29642857142857143</v>
          </cell>
          <cell r="DE700">
            <v>10.964285714285714</v>
          </cell>
          <cell r="DI700">
            <v>122.72727272727273</v>
          </cell>
          <cell r="DJ700">
            <v>6.75</v>
          </cell>
          <cell r="DN700">
            <v>0.56485839903191926</v>
          </cell>
        </row>
        <row r="701">
          <cell r="A701" t="str">
            <v>Roman Comagmatic Province</v>
          </cell>
          <cell r="B701">
            <v>2</v>
          </cell>
          <cell r="C701" t="str">
            <v>C2</v>
          </cell>
          <cell r="D701" t="str">
            <v>Cerveteri</v>
          </cell>
          <cell r="E701" t="str">
            <v>Quartz-latite</v>
          </cell>
          <cell r="F701">
            <v>65.53</v>
          </cell>
          <cell r="G701">
            <v>0.64</v>
          </cell>
          <cell r="H701">
            <v>16.149999999999999</v>
          </cell>
          <cell r="J701">
            <v>3.5540000000000003</v>
          </cell>
          <cell r="K701">
            <v>0.05</v>
          </cell>
          <cell r="L701">
            <v>1.22</v>
          </cell>
          <cell r="M701">
            <v>3.48</v>
          </cell>
          <cell r="N701">
            <v>2.73</v>
          </cell>
          <cell r="O701">
            <v>5.25</v>
          </cell>
          <cell r="P701">
            <v>0.08</v>
          </cell>
          <cell r="R701">
            <v>1.53</v>
          </cell>
          <cell r="U701">
            <v>100.214</v>
          </cell>
          <cell r="AJ701">
            <v>0.43559112671034755</v>
          </cell>
          <cell r="AK701">
            <v>7.98</v>
          </cell>
          <cell r="AL701">
            <v>1.9230769230769231</v>
          </cell>
          <cell r="AM701">
            <v>0.21547987616099074</v>
          </cell>
          <cell r="AS701">
            <v>255</v>
          </cell>
          <cell r="AT701">
            <v>229</v>
          </cell>
          <cell r="AU701">
            <v>16</v>
          </cell>
          <cell r="AV701">
            <v>188</v>
          </cell>
          <cell r="AW701">
            <v>12</v>
          </cell>
          <cell r="AY701">
            <v>518</v>
          </cell>
          <cell r="BA701">
            <v>101</v>
          </cell>
          <cell r="CD701">
            <v>43.166666666666664</v>
          </cell>
          <cell r="CP701">
            <v>6.3125</v>
          </cell>
          <cell r="CW701">
            <v>15.666666666666666</v>
          </cell>
        </row>
        <row r="702">
          <cell r="A702" t="str">
            <v>Roman Comagmatic Province</v>
          </cell>
          <cell r="B702">
            <v>2</v>
          </cell>
          <cell r="C702" t="str">
            <v>C2</v>
          </cell>
          <cell r="D702" t="str">
            <v>Cerveteri</v>
          </cell>
          <cell r="E702" t="str">
            <v>Quartz-latite</v>
          </cell>
          <cell r="F702">
            <v>66.64</v>
          </cell>
          <cell r="G702">
            <v>0.49</v>
          </cell>
          <cell r="H702">
            <v>15.6</v>
          </cell>
          <cell r="J702">
            <v>3.6768000000000001</v>
          </cell>
          <cell r="K702">
            <v>0.04</v>
          </cell>
          <cell r="L702">
            <v>0.93</v>
          </cell>
          <cell r="M702">
            <v>2.6</v>
          </cell>
          <cell r="N702">
            <v>2.96</v>
          </cell>
          <cell r="O702">
            <v>5.71</v>
          </cell>
          <cell r="P702">
            <v>0.12</v>
          </cell>
          <cell r="R702">
            <v>1.39</v>
          </cell>
          <cell r="U702">
            <v>100.15679999999999</v>
          </cell>
          <cell r="AJ702">
            <v>0.36251484820761853</v>
          </cell>
          <cell r="AK702">
            <v>8.67</v>
          </cell>
          <cell r="AL702">
            <v>1.9290540540540542</v>
          </cell>
          <cell r="AM702">
            <v>0.16666666666666669</v>
          </cell>
          <cell r="AS702">
            <v>297</v>
          </cell>
          <cell r="AT702">
            <v>231</v>
          </cell>
          <cell r="AU702">
            <v>27</v>
          </cell>
          <cell r="AV702">
            <v>255</v>
          </cell>
          <cell r="AW702">
            <v>14</v>
          </cell>
          <cell r="AY702">
            <v>473</v>
          </cell>
          <cell r="BA702">
            <v>117</v>
          </cell>
          <cell r="CD702">
            <v>33.785714285714285</v>
          </cell>
          <cell r="CP702">
            <v>4.333333333333333</v>
          </cell>
          <cell r="CW702">
            <v>18.214285714285715</v>
          </cell>
        </row>
        <row r="703">
          <cell r="A703" t="str">
            <v>Roman Comagmatic Province</v>
          </cell>
          <cell r="B703">
            <v>2</v>
          </cell>
          <cell r="C703" t="str">
            <v>C2</v>
          </cell>
          <cell r="D703" t="str">
            <v>Cerveteri</v>
          </cell>
          <cell r="E703" t="str">
            <v>Quartz-latite</v>
          </cell>
          <cell r="F703">
            <v>67.27</v>
          </cell>
          <cell r="G703">
            <v>0.3</v>
          </cell>
          <cell r="H703">
            <v>14.95</v>
          </cell>
          <cell r="J703">
            <v>3.1640000000000001</v>
          </cell>
          <cell r="K703">
            <v>0.05</v>
          </cell>
          <cell r="L703">
            <v>0.43</v>
          </cell>
          <cell r="M703">
            <v>1.85</v>
          </cell>
          <cell r="N703">
            <v>2.93</v>
          </cell>
          <cell r="O703">
            <v>5.65</v>
          </cell>
          <cell r="P703">
            <v>7.1000000000000008E-2</v>
          </cell>
          <cell r="R703">
            <v>3.54</v>
          </cell>
          <cell r="U703">
            <v>100.20500000000001</v>
          </cell>
          <cell r="AJ703">
            <v>0.23403618848615718</v>
          </cell>
          <cell r="AK703">
            <v>8.58</v>
          </cell>
          <cell r="AL703">
            <v>1.9283276450511946</v>
          </cell>
          <cell r="AM703">
            <v>0.12374581939799333</v>
          </cell>
          <cell r="AS703">
            <v>320</v>
          </cell>
          <cell r="AT703">
            <v>171</v>
          </cell>
          <cell r="AU703">
            <v>20</v>
          </cell>
          <cell r="AV703">
            <v>211</v>
          </cell>
          <cell r="AW703">
            <v>9</v>
          </cell>
          <cell r="AY703">
            <v>325</v>
          </cell>
          <cell r="BA703">
            <v>127</v>
          </cell>
          <cell r="CD703">
            <v>36.111111111111114</v>
          </cell>
          <cell r="CP703">
            <v>6.35</v>
          </cell>
          <cell r="CW703">
            <v>23.444444444444443</v>
          </cell>
        </row>
        <row r="704">
          <cell r="A704" t="str">
            <v>Roman Comagmatic Province</v>
          </cell>
          <cell r="B704">
            <v>2</v>
          </cell>
          <cell r="C704" t="str">
            <v>C2</v>
          </cell>
          <cell r="D704" t="str">
            <v>Manziana</v>
          </cell>
          <cell r="E704" t="str">
            <v>Rhyolite</v>
          </cell>
          <cell r="F704">
            <v>71.290000000000006</v>
          </cell>
          <cell r="G704">
            <v>0.37</v>
          </cell>
          <cell r="H704">
            <v>15.97</v>
          </cell>
          <cell r="J704">
            <v>0.8761000000000001</v>
          </cell>
          <cell r="K704">
            <v>0.01</v>
          </cell>
          <cell r="L704">
            <v>0.22</v>
          </cell>
          <cell r="M704">
            <v>1.04</v>
          </cell>
          <cell r="N704">
            <v>3.14</v>
          </cell>
          <cell r="O704">
            <v>5.71</v>
          </cell>
          <cell r="P704">
            <v>0.24</v>
          </cell>
          <cell r="R704">
            <v>1.1299999999999999</v>
          </cell>
          <cell r="U704">
            <v>99.996099999999998</v>
          </cell>
          <cell r="AJ704">
            <v>0.36084355737018381</v>
          </cell>
          <cell r="AK704">
            <v>8.85</v>
          </cell>
          <cell r="AL704">
            <v>1.8184713375796178</v>
          </cell>
          <cell r="AM704">
            <v>6.5122103944896675E-2</v>
          </cell>
          <cell r="AS704">
            <v>463</v>
          </cell>
          <cell r="AT704">
            <v>90</v>
          </cell>
          <cell r="AU704">
            <v>28</v>
          </cell>
          <cell r="AV704">
            <v>202</v>
          </cell>
          <cell r="AW704">
            <v>15</v>
          </cell>
          <cell r="AY704">
            <v>214</v>
          </cell>
          <cell r="AZ704">
            <v>56</v>
          </cell>
          <cell r="BA704">
            <v>103</v>
          </cell>
          <cell r="BC704">
            <v>40</v>
          </cell>
          <cell r="BD704">
            <v>7.4</v>
          </cell>
          <cell r="BE704">
            <v>1.28</v>
          </cell>
          <cell r="BF704">
            <v>6.4</v>
          </cell>
          <cell r="BH704">
            <v>4.7</v>
          </cell>
          <cell r="BJ704">
            <v>2.5</v>
          </cell>
          <cell r="BL704">
            <v>2.2999999999999998</v>
          </cell>
          <cell r="BM704">
            <v>0.44</v>
          </cell>
          <cell r="BP704">
            <v>56</v>
          </cell>
          <cell r="BQ704">
            <v>28</v>
          </cell>
          <cell r="BR704">
            <v>8.3000000000000007</v>
          </cell>
          <cell r="CD704">
            <v>14.266666666666667</v>
          </cell>
          <cell r="CG704">
            <v>3.7333333333333334</v>
          </cell>
          <cell r="CI704">
            <v>1.8392857142857142</v>
          </cell>
          <cell r="CP704">
            <v>3.6785714285714284</v>
          </cell>
          <cell r="CQ704">
            <v>1.8072289156626504</v>
          </cell>
          <cell r="CV704">
            <v>62.567567567567565</v>
          </cell>
          <cell r="CW704">
            <v>13.466666666666667</v>
          </cell>
          <cell r="DB704">
            <v>12.173913043478262</v>
          </cell>
          <cell r="DD704">
            <v>0.29642857142857143</v>
          </cell>
          <cell r="DE704">
            <v>16.535714285714285</v>
          </cell>
          <cell r="DI704">
            <v>127.27272727272727</v>
          </cell>
          <cell r="DJ704">
            <v>2.25</v>
          </cell>
          <cell r="DN704">
            <v>0.56485839903191926</v>
          </cell>
        </row>
        <row r="705">
          <cell r="A705" t="str">
            <v>Roman Comagmatic Province</v>
          </cell>
          <cell r="B705">
            <v>2</v>
          </cell>
          <cell r="C705" t="str">
            <v>C2</v>
          </cell>
          <cell r="D705" t="str">
            <v>Manziana</v>
          </cell>
          <cell r="E705" t="str">
            <v>Rhyolite</v>
          </cell>
          <cell r="F705">
            <v>71.66</v>
          </cell>
          <cell r="G705">
            <v>0.39</v>
          </cell>
          <cell r="H705">
            <v>14.5</v>
          </cell>
          <cell r="J705">
            <v>2.4575</v>
          </cell>
          <cell r="K705">
            <v>0.03</v>
          </cell>
          <cell r="L705">
            <v>0.31</v>
          </cell>
          <cell r="M705">
            <v>1.51</v>
          </cell>
          <cell r="N705">
            <v>3.28</v>
          </cell>
          <cell r="O705">
            <v>4.99</v>
          </cell>
          <cell r="P705">
            <v>0.03</v>
          </cell>
          <cell r="R705">
            <v>0.81</v>
          </cell>
          <cell r="U705">
            <v>99.967500000000001</v>
          </cell>
          <cell r="AJ705">
            <v>0.22094297586173561</v>
          </cell>
          <cell r="AK705">
            <v>8.27</v>
          </cell>
          <cell r="AL705">
            <v>1.5213414634146343</v>
          </cell>
          <cell r="AM705">
            <v>0.10413793103448275</v>
          </cell>
          <cell r="AS705">
            <v>385</v>
          </cell>
          <cell r="AT705">
            <v>91</v>
          </cell>
          <cell r="AU705">
            <v>35</v>
          </cell>
          <cell r="AV705">
            <v>214</v>
          </cell>
          <cell r="AW705">
            <v>10</v>
          </cell>
          <cell r="AY705">
            <v>231</v>
          </cell>
          <cell r="AZ705">
            <v>71</v>
          </cell>
          <cell r="BA705">
            <v>133</v>
          </cell>
          <cell r="BC705">
            <v>50</v>
          </cell>
          <cell r="BD705">
            <v>9.4</v>
          </cell>
          <cell r="BE705">
            <v>0.82</v>
          </cell>
          <cell r="BF705">
            <v>8.1999999999999993</v>
          </cell>
          <cell r="BH705">
            <v>7.1</v>
          </cell>
          <cell r="BJ705">
            <v>3.8</v>
          </cell>
          <cell r="BL705">
            <v>3.4</v>
          </cell>
          <cell r="BM705">
            <v>0.63</v>
          </cell>
          <cell r="BP705">
            <v>75</v>
          </cell>
          <cell r="BQ705">
            <v>53</v>
          </cell>
          <cell r="BR705">
            <v>10</v>
          </cell>
          <cell r="CD705">
            <v>23.1</v>
          </cell>
          <cell r="CG705">
            <v>7.1</v>
          </cell>
          <cell r="CI705">
            <v>1.7733333333333334</v>
          </cell>
          <cell r="CP705">
            <v>3.8</v>
          </cell>
          <cell r="CQ705">
            <v>1</v>
          </cell>
          <cell r="CV705">
            <v>40.957446808510639</v>
          </cell>
          <cell r="CW705">
            <v>21.4</v>
          </cell>
          <cell r="DB705">
            <v>15.588235294117647</v>
          </cell>
          <cell r="DD705">
            <v>0.18867924528301888</v>
          </cell>
          <cell r="DE705">
            <v>7.2641509433962268</v>
          </cell>
          <cell r="DI705">
            <v>112.6984126984127</v>
          </cell>
          <cell r="DJ705">
            <v>1.82</v>
          </cell>
          <cell r="DN705">
            <v>0.28364717816175422</v>
          </cell>
        </row>
        <row r="706">
          <cell r="A706" t="str">
            <v>Roman Comagmatic Province</v>
          </cell>
          <cell r="B706">
            <v>2</v>
          </cell>
          <cell r="C706" t="str">
            <v>C2</v>
          </cell>
          <cell r="D706" t="str">
            <v>Manziana</v>
          </cell>
          <cell r="E706" t="str">
            <v>Rhyolite</v>
          </cell>
          <cell r="F706">
            <v>69.13</v>
          </cell>
          <cell r="G706">
            <v>0.53</v>
          </cell>
          <cell r="H706">
            <v>13.8</v>
          </cell>
          <cell r="J706">
            <v>3.6948000000000008</v>
          </cell>
          <cell r="K706">
            <v>0.06</v>
          </cell>
          <cell r="L706">
            <v>1.3</v>
          </cell>
          <cell r="M706">
            <v>3.04</v>
          </cell>
          <cell r="N706">
            <v>2.4300000000000002</v>
          </cell>
          <cell r="O706">
            <v>4.34</v>
          </cell>
          <cell r="P706">
            <v>7.0000000000000007E-2</v>
          </cell>
          <cell r="R706">
            <v>1.83</v>
          </cell>
          <cell r="U706">
            <v>100.2248</v>
          </cell>
          <cell r="AJ706">
            <v>0.44166333628761723</v>
          </cell>
          <cell r="AK706">
            <v>6.77</v>
          </cell>
          <cell r="AL706">
            <v>1.7860082304526748</v>
          </cell>
          <cell r="AM706">
            <v>0.22028985507246376</v>
          </cell>
          <cell r="AS706">
            <v>293</v>
          </cell>
          <cell r="AT706">
            <v>250</v>
          </cell>
          <cell r="AU706">
            <v>26</v>
          </cell>
          <cell r="AV706">
            <v>220</v>
          </cell>
          <cell r="AW706">
            <v>12</v>
          </cell>
          <cell r="AY706">
            <v>503</v>
          </cell>
          <cell r="AZ706">
            <v>51</v>
          </cell>
          <cell r="BA706">
            <v>100</v>
          </cell>
          <cell r="BC706">
            <v>39</v>
          </cell>
          <cell r="BD706">
            <v>7.3</v>
          </cell>
          <cell r="BE706">
            <v>1.27</v>
          </cell>
          <cell r="BF706">
            <v>6.2</v>
          </cell>
          <cell r="BH706">
            <v>4.8</v>
          </cell>
          <cell r="BJ706">
            <v>2.5</v>
          </cell>
          <cell r="BL706">
            <v>2.4</v>
          </cell>
          <cell r="BM706">
            <v>0.45</v>
          </cell>
          <cell r="BP706">
            <v>63</v>
          </cell>
          <cell r="BQ706">
            <v>32</v>
          </cell>
          <cell r="BR706">
            <v>8</v>
          </cell>
          <cell r="CD706">
            <v>41.916666666666664</v>
          </cell>
          <cell r="CG706">
            <v>4.25</v>
          </cell>
          <cell r="CI706">
            <v>1.5873015873015872</v>
          </cell>
          <cell r="CP706">
            <v>3.8461538461538463</v>
          </cell>
          <cell r="CQ706">
            <v>1.5</v>
          </cell>
          <cell r="CV706">
            <v>40.136986301369866</v>
          </cell>
          <cell r="CW706">
            <v>18.333333333333332</v>
          </cell>
          <cell r="DB706">
            <v>13.333333333333334</v>
          </cell>
          <cell r="DD706">
            <v>0.25</v>
          </cell>
          <cell r="DE706">
            <v>9.15625</v>
          </cell>
          <cell r="DI706">
            <v>113.33333333333333</v>
          </cell>
          <cell r="DJ706">
            <v>6.4102564102564106</v>
          </cell>
          <cell r="DN706">
            <v>0.57329996351695323</v>
          </cell>
        </row>
        <row r="707">
          <cell r="A707" t="str">
            <v>Roman Comagmatic Province</v>
          </cell>
          <cell r="B707">
            <v>2</v>
          </cell>
          <cell r="C707" t="str">
            <v>C2</v>
          </cell>
          <cell r="D707" t="str">
            <v>Manziana</v>
          </cell>
          <cell r="E707" t="str">
            <v>High-Si Rhyolite</v>
          </cell>
          <cell r="F707">
            <v>74.040000000000006</v>
          </cell>
          <cell r="G707">
            <v>0.24</v>
          </cell>
          <cell r="H707">
            <v>13.31</v>
          </cell>
          <cell r="J707">
            <v>1.6368</v>
          </cell>
          <cell r="K707">
            <v>0.02</v>
          </cell>
          <cell r="L707">
            <v>0.25</v>
          </cell>
          <cell r="M707">
            <v>1.36</v>
          </cell>
          <cell r="N707">
            <v>2.97</v>
          </cell>
          <cell r="O707">
            <v>5.52</v>
          </cell>
          <cell r="P707">
            <v>0.03</v>
          </cell>
          <cell r="R707">
            <v>0.62</v>
          </cell>
          <cell r="U707">
            <v>99.996799999999993</v>
          </cell>
          <cell r="AJ707">
            <v>0.25561432273728518</v>
          </cell>
          <cell r="AK707">
            <v>8.49</v>
          </cell>
          <cell r="AL707">
            <v>1.8585858585858583</v>
          </cell>
          <cell r="AM707">
            <v>0.10217881292261458</v>
          </cell>
          <cell r="AS707">
            <v>305</v>
          </cell>
          <cell r="AT707">
            <v>119</v>
          </cell>
          <cell r="AU707">
            <v>22</v>
          </cell>
          <cell r="AV707">
            <v>139</v>
          </cell>
          <cell r="AW707">
            <v>9</v>
          </cell>
          <cell r="AY707">
            <v>236</v>
          </cell>
          <cell r="AZ707">
            <v>57</v>
          </cell>
          <cell r="BA707">
            <v>112</v>
          </cell>
          <cell r="BC707">
            <v>43</v>
          </cell>
          <cell r="BD707">
            <v>7.9</v>
          </cell>
          <cell r="BE707">
            <v>0.68</v>
          </cell>
          <cell r="BF707">
            <v>6.7</v>
          </cell>
          <cell r="BH707">
            <v>5</v>
          </cell>
          <cell r="BJ707">
            <v>2.7</v>
          </cell>
          <cell r="BL707">
            <v>2.7</v>
          </cell>
          <cell r="BM707">
            <v>0.52</v>
          </cell>
          <cell r="BP707">
            <v>95</v>
          </cell>
          <cell r="BQ707">
            <v>40</v>
          </cell>
          <cell r="BR707">
            <v>12</v>
          </cell>
          <cell r="CD707">
            <v>26.222222222222221</v>
          </cell>
          <cell r="CG707">
            <v>6.333333333333333</v>
          </cell>
          <cell r="CI707">
            <v>1.1789473684210525</v>
          </cell>
          <cell r="CP707">
            <v>5.0909090909090908</v>
          </cell>
          <cell r="CQ707">
            <v>0.75</v>
          </cell>
          <cell r="CV707">
            <v>38.607594936708857</v>
          </cell>
          <cell r="CW707">
            <v>15.444444444444445</v>
          </cell>
          <cell r="DB707">
            <v>14.814814814814813</v>
          </cell>
          <cell r="DD707">
            <v>0.3</v>
          </cell>
          <cell r="DE707">
            <v>7.625</v>
          </cell>
          <cell r="DI707">
            <v>109.61538461538461</v>
          </cell>
          <cell r="DJ707">
            <v>2.7674418604651163</v>
          </cell>
          <cell r="DN707">
            <v>0.283852964132142</v>
          </cell>
        </row>
        <row r="708">
          <cell r="A708" t="str">
            <v>Roman Comagmatic Province</v>
          </cell>
          <cell r="B708">
            <v>2</v>
          </cell>
          <cell r="C708" t="str">
            <v>C2</v>
          </cell>
          <cell r="D708" t="str">
            <v>Manziana</v>
          </cell>
          <cell r="E708" t="str">
            <v>High-Si Rhyolite</v>
          </cell>
          <cell r="F708">
            <v>73.36</v>
          </cell>
          <cell r="G708">
            <v>0.13</v>
          </cell>
          <cell r="H708">
            <v>12.46</v>
          </cell>
          <cell r="J708">
            <v>1.2473000000000001</v>
          </cell>
          <cell r="K708">
            <v>0.03</v>
          </cell>
          <cell r="L708">
            <v>0.17</v>
          </cell>
          <cell r="M708">
            <v>0.78</v>
          </cell>
          <cell r="N708">
            <v>2.4300000000000002</v>
          </cell>
          <cell r="O708">
            <v>4.4000000000000004</v>
          </cell>
          <cell r="P708">
            <v>0.03</v>
          </cell>
          <cell r="R708">
            <v>3.99</v>
          </cell>
          <cell r="U708">
            <v>99.027299999999997</v>
          </cell>
          <cell r="AJ708">
            <v>0.2345508984731253</v>
          </cell>
          <cell r="AK708">
            <v>6.83</v>
          </cell>
          <cell r="AL708">
            <v>1.8106995884773662</v>
          </cell>
          <cell r="AM708">
            <v>6.2600321027287312E-2</v>
          </cell>
          <cell r="AS708">
            <v>403</v>
          </cell>
          <cell r="AT708">
            <v>29</v>
          </cell>
          <cell r="AU708">
            <v>21</v>
          </cell>
          <cell r="AV708">
            <v>94</v>
          </cell>
          <cell r="AW708">
            <v>13</v>
          </cell>
          <cell r="AY708">
            <v>39</v>
          </cell>
          <cell r="AZ708">
            <v>50</v>
          </cell>
          <cell r="BA708">
            <v>104</v>
          </cell>
          <cell r="BC708">
            <v>41</v>
          </cell>
          <cell r="BD708">
            <v>4.5999999999999996</v>
          </cell>
          <cell r="BE708">
            <v>1.3</v>
          </cell>
          <cell r="BF708">
            <v>6.4</v>
          </cell>
          <cell r="BH708">
            <v>5</v>
          </cell>
          <cell r="BJ708">
            <v>2.6</v>
          </cell>
          <cell r="BL708">
            <v>2.5</v>
          </cell>
          <cell r="BM708">
            <v>0.48</v>
          </cell>
          <cell r="BP708">
            <v>97</v>
          </cell>
          <cell r="BQ708">
            <v>61</v>
          </cell>
          <cell r="BR708">
            <v>21</v>
          </cell>
          <cell r="CD708">
            <v>3</v>
          </cell>
          <cell r="CG708">
            <v>3.8461538461538463</v>
          </cell>
          <cell r="CI708">
            <v>1.0721649484536082</v>
          </cell>
          <cell r="CP708">
            <v>4.9523809523809526</v>
          </cell>
          <cell r="CQ708">
            <v>0.61904761904761907</v>
          </cell>
          <cell r="CV708">
            <v>87.608695652173921</v>
          </cell>
          <cell r="CW708">
            <v>7.2307692307692308</v>
          </cell>
          <cell r="DB708">
            <v>24.4</v>
          </cell>
          <cell r="DD708">
            <v>0.34426229508196721</v>
          </cell>
          <cell r="DE708">
            <v>6.6065573770491799</v>
          </cell>
          <cell r="DI708">
            <v>104.16666666666667</v>
          </cell>
          <cell r="DJ708">
            <v>0.70731707317073167</v>
          </cell>
          <cell r="DN708">
            <v>0.72762886213814482</v>
          </cell>
        </row>
        <row r="709">
          <cell r="A709" t="str">
            <v>Roman Comagmatic Province</v>
          </cell>
          <cell r="B709">
            <v>2</v>
          </cell>
          <cell r="C709" t="str">
            <v>C2</v>
          </cell>
          <cell r="D709" t="str">
            <v>Manziana</v>
          </cell>
          <cell r="E709" t="str">
            <v>Enclave</v>
          </cell>
          <cell r="F709">
            <v>54.37</v>
          </cell>
          <cell r="G709">
            <v>0.88</v>
          </cell>
          <cell r="H709">
            <v>18.82</v>
          </cell>
          <cell r="J709">
            <v>8.5571999999999999</v>
          </cell>
          <cell r="K709">
            <v>0.1</v>
          </cell>
          <cell r="L709">
            <v>2.2200000000000002</v>
          </cell>
          <cell r="M709">
            <v>5.69</v>
          </cell>
          <cell r="N709">
            <v>1.43</v>
          </cell>
          <cell r="O709">
            <v>4.2699999999999996</v>
          </cell>
          <cell r="P709">
            <v>0.47</v>
          </cell>
          <cell r="R709">
            <v>3.31</v>
          </cell>
          <cell r="U709">
            <v>100.11719999999998</v>
          </cell>
          <cell r="AJ709">
            <v>0.368392807875003</v>
          </cell>
          <cell r="AK709">
            <v>5.6999999999999993</v>
          </cell>
          <cell r="AL709">
            <v>2.9860139860139858</v>
          </cell>
          <cell r="AM709">
            <v>0.30233793836344314</v>
          </cell>
          <cell r="AS709">
            <v>205</v>
          </cell>
          <cell r="AT709">
            <v>572</v>
          </cell>
          <cell r="AU709">
            <v>24</v>
          </cell>
          <cell r="AV709">
            <v>196</v>
          </cell>
          <cell r="AW709">
            <v>7</v>
          </cell>
          <cell r="AY709">
            <v>1107</v>
          </cell>
          <cell r="AZ709">
            <v>57</v>
          </cell>
          <cell r="BA709">
            <v>114</v>
          </cell>
          <cell r="BC709">
            <v>47</v>
          </cell>
          <cell r="BD709">
            <v>8.1999999999999993</v>
          </cell>
          <cell r="BE709">
            <v>1.7</v>
          </cell>
          <cell r="BF709">
            <v>6.8</v>
          </cell>
          <cell r="BH709">
            <v>4.5</v>
          </cell>
          <cell r="BJ709">
            <v>2.2999999999999998</v>
          </cell>
          <cell r="BL709">
            <v>1.9</v>
          </cell>
          <cell r="BM709">
            <v>0.37</v>
          </cell>
          <cell r="BP709">
            <v>53</v>
          </cell>
          <cell r="BQ709">
            <v>26</v>
          </cell>
          <cell r="BR709">
            <v>6.3</v>
          </cell>
          <cell r="CD709">
            <v>158.14285714285714</v>
          </cell>
          <cell r="CG709">
            <v>8.1428571428571423</v>
          </cell>
          <cell r="CI709">
            <v>2.1509433962264151</v>
          </cell>
          <cell r="CP709">
            <v>4.75</v>
          </cell>
          <cell r="CQ709">
            <v>1.1111111111111112</v>
          </cell>
          <cell r="CV709">
            <v>25.000000000000004</v>
          </cell>
          <cell r="CW709">
            <v>28</v>
          </cell>
          <cell r="DB709">
            <v>13.684210526315789</v>
          </cell>
          <cell r="DD709">
            <v>0.24230769230769231</v>
          </cell>
          <cell r="DE709">
            <v>7.884615384615385</v>
          </cell>
          <cell r="DI709">
            <v>154.05405405405406</v>
          </cell>
          <cell r="DJ709">
            <v>12.170212765957446</v>
          </cell>
          <cell r="DN709">
            <v>0.69138986156319915</v>
          </cell>
        </row>
        <row r="710">
          <cell r="A710" t="str">
            <v>Roman Comagmatic Province</v>
          </cell>
          <cell r="B710">
            <v>2</v>
          </cell>
          <cell r="C710" t="str">
            <v>C2</v>
          </cell>
          <cell r="D710" t="str">
            <v>Manziana</v>
          </cell>
          <cell r="E710" t="str">
            <v>Enclave</v>
          </cell>
          <cell r="F710">
            <v>60.02</v>
          </cell>
          <cell r="G710">
            <v>0.64</v>
          </cell>
          <cell r="H710">
            <v>18.53</v>
          </cell>
          <cell r="J710">
            <v>3.9706000000000001</v>
          </cell>
          <cell r="K710">
            <v>0.06</v>
          </cell>
          <cell r="L710">
            <v>1.27</v>
          </cell>
          <cell r="M710">
            <v>4.3099999999999996</v>
          </cell>
          <cell r="N710">
            <v>2.82</v>
          </cell>
          <cell r="O710">
            <v>7.08</v>
          </cell>
          <cell r="P710">
            <v>7.0000000000000007E-2</v>
          </cell>
          <cell r="R710">
            <v>1.3</v>
          </cell>
          <cell r="U710">
            <v>100.07059999999998</v>
          </cell>
          <cell r="AJ710">
            <v>0.41830087748868666</v>
          </cell>
          <cell r="AK710">
            <v>9.9</v>
          </cell>
          <cell r="AL710">
            <v>2.5106382978723407</v>
          </cell>
          <cell r="AM710">
            <v>0.23259579060982188</v>
          </cell>
          <cell r="AS710">
            <v>341</v>
          </cell>
          <cell r="AT710">
            <v>727</v>
          </cell>
          <cell r="AU710">
            <v>29</v>
          </cell>
          <cell r="AV710">
            <v>287</v>
          </cell>
          <cell r="AW710">
            <v>11</v>
          </cell>
          <cell r="AY710">
            <v>1076</v>
          </cell>
          <cell r="AZ710">
            <v>83</v>
          </cell>
          <cell r="BA710">
            <v>160</v>
          </cell>
          <cell r="BC710">
            <v>64</v>
          </cell>
          <cell r="BD710">
            <v>11</v>
          </cell>
          <cell r="BE710">
            <v>2.2400000000000002</v>
          </cell>
          <cell r="BF710">
            <v>8.6999999999999993</v>
          </cell>
          <cell r="BH710">
            <v>5.8</v>
          </cell>
          <cell r="BJ710">
            <v>3</v>
          </cell>
          <cell r="BL710">
            <v>2.8</v>
          </cell>
          <cell r="BM710">
            <v>0.51</v>
          </cell>
          <cell r="BP710">
            <v>86</v>
          </cell>
          <cell r="BQ710">
            <v>50</v>
          </cell>
          <cell r="BR710">
            <v>13</v>
          </cell>
          <cell r="CD710">
            <v>97.818181818181813</v>
          </cell>
          <cell r="CG710">
            <v>7.5454545454545459</v>
          </cell>
          <cell r="CI710">
            <v>1.8604651162790697</v>
          </cell>
          <cell r="CP710">
            <v>5.5172413793103452</v>
          </cell>
          <cell r="CQ710">
            <v>0.84615384615384615</v>
          </cell>
          <cell r="CV710">
            <v>31</v>
          </cell>
          <cell r="CW710">
            <v>26.09090909090909</v>
          </cell>
          <cell r="DB710">
            <v>17.857142857142858</v>
          </cell>
          <cell r="DD710">
            <v>0.26</v>
          </cell>
          <cell r="DE710">
            <v>6.82</v>
          </cell>
          <cell r="DI710">
            <v>162.74509803921569</v>
          </cell>
          <cell r="DJ710">
            <v>11.359375</v>
          </cell>
          <cell r="DN710">
            <v>0.6953885211084041</v>
          </cell>
        </row>
        <row r="711">
          <cell r="A711" t="str">
            <v>Roman Comagmatic Province</v>
          </cell>
          <cell r="B711">
            <v>2</v>
          </cell>
          <cell r="C711" t="str">
            <v>C2</v>
          </cell>
          <cell r="D711" t="str">
            <v>Manziana</v>
          </cell>
          <cell r="E711" t="str">
            <v>Enclave</v>
          </cell>
          <cell r="F711">
            <v>52.64</v>
          </cell>
          <cell r="G711">
            <v>1.4</v>
          </cell>
          <cell r="H711">
            <v>19.34</v>
          </cell>
          <cell r="J711">
            <v>8.2119999999999997</v>
          </cell>
          <cell r="K711">
            <v>0.05</v>
          </cell>
          <cell r="L711">
            <v>2.77</v>
          </cell>
          <cell r="M711">
            <v>7.5</v>
          </cell>
          <cell r="N711">
            <v>3.46</v>
          </cell>
          <cell r="O711">
            <v>2.0699999999999998</v>
          </cell>
          <cell r="P711">
            <v>0.2</v>
          </cell>
          <cell r="R711">
            <v>2.4300000000000002</v>
          </cell>
          <cell r="U711">
            <v>100.07199999999999</v>
          </cell>
          <cell r="AJ711">
            <v>0.43128722628424765</v>
          </cell>
          <cell r="AK711">
            <v>5.5299999999999994</v>
          </cell>
          <cell r="AL711">
            <v>0.59826589595375723</v>
          </cell>
          <cell r="AM711">
            <v>0.3877973112719752</v>
          </cell>
          <cell r="AS711">
            <v>109</v>
          </cell>
          <cell r="AT711">
            <v>352</v>
          </cell>
          <cell r="AU711">
            <v>83</v>
          </cell>
          <cell r="AV711">
            <v>208</v>
          </cell>
          <cell r="AW711">
            <v>10</v>
          </cell>
          <cell r="AY711">
            <v>368</v>
          </cell>
          <cell r="AZ711">
            <v>59</v>
          </cell>
          <cell r="BA711">
            <v>92</v>
          </cell>
          <cell r="BC711">
            <v>48</v>
          </cell>
          <cell r="BD711">
            <v>10</v>
          </cell>
          <cell r="BE711">
            <v>1.61</v>
          </cell>
          <cell r="BF711">
            <v>10.3</v>
          </cell>
          <cell r="BH711">
            <v>10.9</v>
          </cell>
          <cell r="BJ711">
            <v>7</v>
          </cell>
          <cell r="BL711">
            <v>6.9</v>
          </cell>
          <cell r="BM711">
            <v>1.26</v>
          </cell>
          <cell r="BP711">
            <v>32</v>
          </cell>
          <cell r="BQ711">
            <v>13</v>
          </cell>
          <cell r="BR711">
            <v>5.3</v>
          </cell>
          <cell r="CD711">
            <v>36.799999999999997</v>
          </cell>
          <cell r="CG711">
            <v>5.9</v>
          </cell>
          <cell r="CI711">
            <v>2.875</v>
          </cell>
          <cell r="CP711">
            <v>1.1084337349397591</v>
          </cell>
          <cell r="CQ711">
            <v>1.8867924528301887</v>
          </cell>
          <cell r="CV711">
            <v>10.9</v>
          </cell>
          <cell r="CW711">
            <v>20.8</v>
          </cell>
          <cell r="DB711">
            <v>1.8840579710144927</v>
          </cell>
          <cell r="DD711">
            <v>0.40769230769230769</v>
          </cell>
          <cell r="DE711">
            <v>8.384615384615385</v>
          </cell>
          <cell r="DI711">
            <v>46.825396825396822</v>
          </cell>
          <cell r="DJ711">
            <v>7.333333333333333</v>
          </cell>
          <cell r="DN711">
            <v>0.48177330449568467</v>
          </cell>
        </row>
        <row r="712">
          <cell r="A712" t="str">
            <v>Roman Comagmatic Province</v>
          </cell>
          <cell r="B712">
            <v>2</v>
          </cell>
          <cell r="C712" t="str">
            <v>C2</v>
          </cell>
          <cell r="D712" t="str">
            <v>Manziana</v>
          </cell>
          <cell r="E712" t="str">
            <v>Enclave</v>
          </cell>
          <cell r="F712">
            <v>58.82</v>
          </cell>
          <cell r="G712">
            <v>1.1299999999999999</v>
          </cell>
          <cell r="H712">
            <v>17.829999999999998</v>
          </cell>
          <cell r="J712">
            <v>6.4846000000000004</v>
          </cell>
          <cell r="K712">
            <v>0.05</v>
          </cell>
          <cell r="L712">
            <v>1.48</v>
          </cell>
          <cell r="M712">
            <v>5.01</v>
          </cell>
          <cell r="N712">
            <v>3.46</v>
          </cell>
          <cell r="O712">
            <v>3.51</v>
          </cell>
          <cell r="P712">
            <v>0.25</v>
          </cell>
          <cell r="R712">
            <v>2</v>
          </cell>
          <cell r="U712">
            <v>100.02460000000001</v>
          </cell>
          <cell r="AJ712">
            <v>0.33911510439227316</v>
          </cell>
          <cell r="AK712">
            <v>6.97</v>
          </cell>
          <cell r="AL712">
            <v>1.0144508670520231</v>
          </cell>
          <cell r="AM712">
            <v>0.28098710039259678</v>
          </cell>
          <cell r="AS712">
            <v>224</v>
          </cell>
          <cell r="AT712">
            <v>291</v>
          </cell>
          <cell r="AU712">
            <v>64</v>
          </cell>
          <cell r="AV712">
            <v>245</v>
          </cell>
          <cell r="AW712">
            <v>17</v>
          </cell>
          <cell r="AY712">
            <v>439</v>
          </cell>
          <cell r="AZ712">
            <v>76</v>
          </cell>
          <cell r="BA712">
            <v>132</v>
          </cell>
          <cell r="BC712">
            <v>62</v>
          </cell>
          <cell r="BD712">
            <v>12.1</v>
          </cell>
          <cell r="BE712">
            <v>1.67</v>
          </cell>
          <cell r="BF712">
            <v>10.9</v>
          </cell>
          <cell r="BH712">
            <v>10.3</v>
          </cell>
          <cell r="BJ712">
            <v>5.8</v>
          </cell>
          <cell r="BL712">
            <v>5.5</v>
          </cell>
          <cell r="BM712">
            <v>0.98</v>
          </cell>
          <cell r="BP712">
            <v>42</v>
          </cell>
          <cell r="BQ712">
            <v>26</v>
          </cell>
          <cell r="BR712">
            <v>8.1</v>
          </cell>
          <cell r="CD712">
            <v>25.823529411764707</v>
          </cell>
          <cell r="CG712">
            <v>4.4705882352941178</v>
          </cell>
          <cell r="CI712">
            <v>3.1428571428571428</v>
          </cell>
          <cell r="CP712">
            <v>2.0625</v>
          </cell>
          <cell r="CQ712">
            <v>2.0987654320987654</v>
          </cell>
          <cell r="CV712">
            <v>18.512396694214878</v>
          </cell>
          <cell r="CW712">
            <v>14.411764705882353</v>
          </cell>
          <cell r="DB712">
            <v>4.7272727272727275</v>
          </cell>
          <cell r="DD712">
            <v>0.31153846153846154</v>
          </cell>
          <cell r="DE712">
            <v>8.615384615384615</v>
          </cell>
          <cell r="DI712">
            <v>77.551020408163268</v>
          </cell>
          <cell r="DJ712">
            <v>4.693548387096774</v>
          </cell>
          <cell r="DN712">
            <v>0.44161722558713884</v>
          </cell>
        </row>
        <row r="713">
          <cell r="A713" t="str">
            <v>Roman Comagmatic Province</v>
          </cell>
          <cell r="B713">
            <v>2</v>
          </cell>
          <cell r="C713" t="str">
            <v>C2</v>
          </cell>
          <cell r="D713" t="str">
            <v>Manziana</v>
          </cell>
          <cell r="E713" t="str">
            <v>Enclave</v>
          </cell>
          <cell r="F713">
            <v>60.91</v>
          </cell>
          <cell r="G713">
            <v>0.99</v>
          </cell>
          <cell r="H713">
            <v>18.04</v>
          </cell>
          <cell r="J713">
            <v>5.5308999999999999</v>
          </cell>
          <cell r="K713">
            <v>0.04</v>
          </cell>
          <cell r="L713">
            <v>0.51</v>
          </cell>
          <cell r="M713">
            <v>3.09</v>
          </cell>
          <cell r="N713">
            <v>4.18</v>
          </cell>
          <cell r="O713">
            <v>4.93</v>
          </cell>
          <cell r="P713">
            <v>0.18</v>
          </cell>
          <cell r="R713">
            <v>1.54</v>
          </cell>
          <cell r="U713">
            <v>99.940900000000042</v>
          </cell>
          <cell r="AJ713">
            <v>0.1717113046636663</v>
          </cell>
          <cell r="AK713">
            <v>9.11</v>
          </cell>
          <cell r="AL713">
            <v>1.1794258373205742</v>
          </cell>
          <cell r="AM713">
            <v>0.17128603104212861</v>
          </cell>
          <cell r="AS713">
            <v>259</v>
          </cell>
          <cell r="AT713">
            <v>266</v>
          </cell>
          <cell r="AU713">
            <v>50</v>
          </cell>
          <cell r="AV713">
            <v>250</v>
          </cell>
          <cell r="AW713">
            <v>13</v>
          </cell>
          <cell r="AY713">
            <v>620</v>
          </cell>
          <cell r="AZ713">
            <v>75</v>
          </cell>
          <cell r="BA713">
            <v>124</v>
          </cell>
          <cell r="BC713">
            <v>60</v>
          </cell>
          <cell r="BD713">
            <v>11.5</v>
          </cell>
          <cell r="BE713">
            <v>1.74</v>
          </cell>
          <cell r="BF713">
            <v>10.199999999999999</v>
          </cell>
          <cell r="BH713">
            <v>9.1</v>
          </cell>
          <cell r="BJ713">
            <v>5.0999999999999996</v>
          </cell>
          <cell r="BK713">
            <v>4.5</v>
          </cell>
          <cell r="BL713">
            <v>0.78</v>
          </cell>
          <cell r="BP713">
            <v>45</v>
          </cell>
          <cell r="BQ713">
            <v>31</v>
          </cell>
          <cell r="BR713">
            <v>9.1</v>
          </cell>
          <cell r="CD713">
            <v>47.692307692307693</v>
          </cell>
          <cell r="CG713">
            <v>5.7692307692307692</v>
          </cell>
          <cell r="CI713">
            <v>2.7555555555555555</v>
          </cell>
          <cell r="CP713">
            <v>2.48</v>
          </cell>
          <cell r="CQ713">
            <v>1.4285714285714286</v>
          </cell>
          <cell r="CV713">
            <v>22.521739130434781</v>
          </cell>
          <cell r="CW713">
            <v>19.23076923076923</v>
          </cell>
          <cell r="DB713">
            <v>39.743589743589745</v>
          </cell>
          <cell r="DD713">
            <v>0.29354838709677417</v>
          </cell>
          <cell r="DE713">
            <v>8.3548387096774199</v>
          </cell>
          <cell r="DJ713">
            <v>4.4333333333333336</v>
          </cell>
          <cell r="DN713">
            <v>0.48790549597296223</v>
          </cell>
        </row>
        <row r="714">
          <cell r="A714" t="str">
            <v>Roman Comagmatic Province</v>
          </cell>
          <cell r="B714">
            <v>2</v>
          </cell>
          <cell r="C714" t="str">
            <v>D1</v>
          </cell>
          <cell r="D714" t="str">
            <v>Roccamonfina</v>
          </cell>
          <cell r="E714" t="str">
            <v>Shoshonitic Basalt</v>
          </cell>
          <cell r="L714">
            <v>5.87</v>
          </cell>
          <cell r="BP714">
            <v>13.1</v>
          </cell>
          <cell r="BQ714">
            <v>7.5</v>
          </cell>
          <cell r="BR714">
            <v>1.6</v>
          </cell>
          <cell r="DD714">
            <v>0.21333333333333335</v>
          </cell>
        </row>
        <row r="715">
          <cell r="A715" t="str">
            <v>Roman Comagmatic Province</v>
          </cell>
          <cell r="B715">
            <v>2</v>
          </cell>
          <cell r="C715" t="str">
            <v>D1</v>
          </cell>
          <cell r="D715" t="str">
            <v>Roccamonfina</v>
          </cell>
          <cell r="E715" t="str">
            <v>Shoshonitic Basalt</v>
          </cell>
          <cell r="L715">
            <v>9.35</v>
          </cell>
          <cell r="BP715">
            <v>5.5</v>
          </cell>
        </row>
        <row r="716">
          <cell r="A716" t="str">
            <v>Roman Comagmatic Province</v>
          </cell>
          <cell r="B716">
            <v>2</v>
          </cell>
          <cell r="C716" t="str">
            <v>D1</v>
          </cell>
          <cell r="D716" t="str">
            <v>Roccamonfina</v>
          </cell>
          <cell r="E716" t="str">
            <v>K-Trachybasalt</v>
          </cell>
          <cell r="L716">
            <v>8.94</v>
          </cell>
          <cell r="BP716">
            <v>16.899999999999999</v>
          </cell>
          <cell r="BQ716">
            <v>8.6</v>
          </cell>
          <cell r="BR716">
            <v>2.5</v>
          </cell>
          <cell r="DD716">
            <v>0.29069767441860467</v>
          </cell>
        </row>
        <row r="717">
          <cell r="A717" t="str">
            <v>Roman Comagmatic Province</v>
          </cell>
          <cell r="B717">
            <v>2</v>
          </cell>
          <cell r="C717" t="str">
            <v>D1</v>
          </cell>
          <cell r="D717" t="str">
            <v>Roccamonfina</v>
          </cell>
          <cell r="E717" t="str">
            <v>K-Trachybasalt</v>
          </cell>
          <cell r="L717">
            <v>7.1</v>
          </cell>
          <cell r="BP717">
            <v>12.9</v>
          </cell>
        </row>
        <row r="718">
          <cell r="A718" t="str">
            <v>Roman Comagmatic Province</v>
          </cell>
          <cell r="B718">
            <v>2</v>
          </cell>
          <cell r="C718" t="str">
            <v>D2</v>
          </cell>
          <cell r="D718" t="str">
            <v>Roccamonfina</v>
          </cell>
          <cell r="E718" t="str">
            <v>Low-K series</v>
          </cell>
          <cell r="BP718">
            <v>13.53</v>
          </cell>
          <cell r="BR718">
            <v>2.2400000000000002</v>
          </cell>
        </row>
        <row r="719">
          <cell r="A719" t="str">
            <v>Roman Comagmatic Province</v>
          </cell>
          <cell r="B719">
            <v>2</v>
          </cell>
          <cell r="C719" t="str">
            <v>D2</v>
          </cell>
          <cell r="D719" t="str">
            <v>Roccamonfina</v>
          </cell>
          <cell r="E719" t="str">
            <v>Low-K series</v>
          </cell>
          <cell r="BP719">
            <v>8.17</v>
          </cell>
          <cell r="BR719">
            <v>0.93</v>
          </cell>
        </row>
        <row r="720">
          <cell r="A720" t="str">
            <v>Roman Comagmatic Province</v>
          </cell>
          <cell r="B720">
            <v>2</v>
          </cell>
          <cell r="C720" t="str">
            <v>D2</v>
          </cell>
          <cell r="D720" t="str">
            <v>Roccamonfina</v>
          </cell>
          <cell r="E720" t="str">
            <v>Low-K series</v>
          </cell>
          <cell r="BP720">
            <v>5.76</v>
          </cell>
          <cell r="BR720">
            <v>0.77</v>
          </cell>
        </row>
        <row r="721">
          <cell r="A721" t="str">
            <v>Roman Comagmatic Province</v>
          </cell>
          <cell r="B721">
            <v>2</v>
          </cell>
          <cell r="C721" t="str">
            <v>D2</v>
          </cell>
          <cell r="D721" t="str">
            <v>Roccamonfina</v>
          </cell>
          <cell r="E721" t="str">
            <v>Low-K series</v>
          </cell>
        </row>
        <row r="722">
          <cell r="A722" t="str">
            <v>Roman Comagmatic Province</v>
          </cell>
          <cell r="B722">
            <v>2</v>
          </cell>
          <cell r="C722" t="str">
            <v>D2</v>
          </cell>
          <cell r="D722" t="str">
            <v>Roccamonfina</v>
          </cell>
          <cell r="E722" t="str">
            <v>Low-K series</v>
          </cell>
          <cell r="BP722">
            <v>14.97</v>
          </cell>
          <cell r="BR722">
            <v>22.6</v>
          </cell>
        </row>
        <row r="723">
          <cell r="A723" t="str">
            <v>Roman Comagmatic Province</v>
          </cell>
          <cell r="B723">
            <v>2</v>
          </cell>
          <cell r="C723" t="str">
            <v>D2</v>
          </cell>
          <cell r="D723" t="str">
            <v>Roccamonfina</v>
          </cell>
          <cell r="E723" t="str">
            <v>Low-K series</v>
          </cell>
        </row>
        <row r="724">
          <cell r="A724" t="str">
            <v>Roman Comagmatic Province</v>
          </cell>
          <cell r="B724">
            <v>2</v>
          </cell>
          <cell r="C724" t="str">
            <v>D2</v>
          </cell>
          <cell r="D724" t="str">
            <v>Roccamonfina</v>
          </cell>
          <cell r="E724" t="str">
            <v>High-K series</v>
          </cell>
          <cell r="BP724">
            <v>58.55</v>
          </cell>
          <cell r="BR724">
            <v>11</v>
          </cell>
        </row>
        <row r="725">
          <cell r="A725" t="str">
            <v>Roman Comagmatic Province</v>
          </cell>
          <cell r="B725">
            <v>2</v>
          </cell>
          <cell r="C725" t="str">
            <v>D2</v>
          </cell>
          <cell r="D725" t="str">
            <v>Roccamonfina</v>
          </cell>
          <cell r="E725" t="str">
            <v>High-K series</v>
          </cell>
          <cell r="BP725">
            <v>57</v>
          </cell>
          <cell r="BR725">
            <v>11.8</v>
          </cell>
        </row>
        <row r="726">
          <cell r="A726" t="str">
            <v>Roman Comagmatic Province</v>
          </cell>
          <cell r="B726">
            <v>2</v>
          </cell>
          <cell r="C726" t="str">
            <v>D2</v>
          </cell>
          <cell r="D726" t="str">
            <v>Roccamonfina</v>
          </cell>
          <cell r="E726" t="str">
            <v>High-K series</v>
          </cell>
          <cell r="BP726">
            <v>43</v>
          </cell>
          <cell r="BR726">
            <v>10.4</v>
          </cell>
        </row>
        <row r="727">
          <cell r="A727" t="str">
            <v>Roman Comagmatic Province</v>
          </cell>
          <cell r="B727">
            <v>2</v>
          </cell>
          <cell r="C727" t="str">
            <v>D2</v>
          </cell>
          <cell r="D727" t="str">
            <v>Roccamonfina</v>
          </cell>
          <cell r="E727" t="str">
            <v>High-K series</v>
          </cell>
          <cell r="BP727">
            <v>32.5</v>
          </cell>
          <cell r="BR727">
            <v>10.9</v>
          </cell>
        </row>
        <row r="728">
          <cell r="A728" t="str">
            <v>Roman Comagmatic Province</v>
          </cell>
          <cell r="B728">
            <v>2</v>
          </cell>
          <cell r="C728" t="str">
            <v>D2</v>
          </cell>
          <cell r="D728" t="str">
            <v>Roccamonfina</v>
          </cell>
          <cell r="E728" t="str">
            <v>High-K series</v>
          </cell>
        </row>
        <row r="729">
          <cell r="A729" t="str">
            <v>Roman Comagmatic Province</v>
          </cell>
          <cell r="B729">
            <v>2</v>
          </cell>
          <cell r="C729" t="str">
            <v>D2</v>
          </cell>
          <cell r="D729" t="str">
            <v>Roccamonfina</v>
          </cell>
          <cell r="E729" t="str">
            <v>High-K series</v>
          </cell>
          <cell r="BP729">
            <v>42.45</v>
          </cell>
          <cell r="BR729">
            <v>7.6</v>
          </cell>
        </row>
        <row r="730">
          <cell r="A730" t="str">
            <v>Roman Comagmatic Province</v>
          </cell>
          <cell r="B730">
            <v>2</v>
          </cell>
          <cell r="C730" t="str">
            <v>D2</v>
          </cell>
          <cell r="D730" t="str">
            <v>Roccamonfina</v>
          </cell>
          <cell r="E730" t="str">
            <v>High-K series</v>
          </cell>
          <cell r="BP730">
            <v>37.020000000000003</v>
          </cell>
          <cell r="BR730">
            <v>11.1</v>
          </cell>
        </row>
        <row r="731">
          <cell r="A731" t="str">
            <v>Roman Comagmatic Province</v>
          </cell>
          <cell r="B731">
            <v>2</v>
          </cell>
          <cell r="C731" t="str">
            <v>D2</v>
          </cell>
          <cell r="D731" t="str">
            <v>Roccamonfina</v>
          </cell>
          <cell r="E731" t="str">
            <v>High-K series</v>
          </cell>
        </row>
        <row r="732">
          <cell r="A732" t="str">
            <v>Roman Comagmatic Province</v>
          </cell>
          <cell r="B732">
            <v>2</v>
          </cell>
          <cell r="C732" t="str">
            <v>D2</v>
          </cell>
          <cell r="D732" t="str">
            <v>Roccamonfina</v>
          </cell>
          <cell r="E732" t="str">
            <v>High-K series</v>
          </cell>
          <cell r="BP732">
            <v>60.9</v>
          </cell>
          <cell r="BR732">
            <v>9.1</v>
          </cell>
        </row>
        <row r="733">
          <cell r="A733" t="str">
            <v>Roman Comagmatic Province</v>
          </cell>
          <cell r="B733">
            <v>2</v>
          </cell>
          <cell r="C733" t="str">
            <v>D2</v>
          </cell>
          <cell r="D733" t="str">
            <v>Roccamonfina</v>
          </cell>
          <cell r="E733" t="str">
            <v>High-K series</v>
          </cell>
          <cell r="BP733">
            <v>64.62</v>
          </cell>
          <cell r="BR733">
            <v>10.1</v>
          </cell>
        </row>
        <row r="734">
          <cell r="A734" t="str">
            <v>Roman Comagmatic Province</v>
          </cell>
          <cell r="B734">
            <v>2</v>
          </cell>
          <cell r="C734" t="str">
            <v>D3</v>
          </cell>
          <cell r="D734" t="str">
            <v>Roccamonfina</v>
          </cell>
          <cell r="AS734">
            <v>376</v>
          </cell>
          <cell r="AT734">
            <v>1861</v>
          </cell>
          <cell r="BP734">
            <v>24</v>
          </cell>
          <cell r="BQ734">
            <v>8.3000000000000007</v>
          </cell>
          <cell r="BR734">
            <v>2.1</v>
          </cell>
          <cell r="DD734">
            <v>0.25301204819277107</v>
          </cell>
          <cell r="DE734">
            <v>45.301204819277103</v>
          </cell>
        </row>
        <row r="735">
          <cell r="A735" t="str">
            <v>Roman Comagmatic Province</v>
          </cell>
          <cell r="B735">
            <v>2</v>
          </cell>
          <cell r="C735" t="str">
            <v>D4</v>
          </cell>
          <cell r="D735" t="str">
            <v>Roccamonfina</v>
          </cell>
          <cell r="F735">
            <v>51.1</v>
          </cell>
          <cell r="G735">
            <v>0.92</v>
          </cell>
          <cell r="M735">
            <v>9.15</v>
          </cell>
          <cell r="O735">
            <v>3.41</v>
          </cell>
          <cell r="AS735">
            <v>152</v>
          </cell>
          <cell r="AT735">
            <v>882</v>
          </cell>
          <cell r="BC735">
            <v>38</v>
          </cell>
          <cell r="BD735">
            <v>7.7</v>
          </cell>
          <cell r="CV735">
            <v>19.740259740259742</v>
          </cell>
          <cell r="DJ735">
            <v>23.210526315789473</v>
          </cell>
        </row>
        <row r="736">
          <cell r="A736" t="str">
            <v>Roman Comagmatic Province</v>
          </cell>
          <cell r="B736">
            <v>2</v>
          </cell>
          <cell r="C736" t="str">
            <v>D4</v>
          </cell>
          <cell r="D736" t="str">
            <v>Roccamonfina</v>
          </cell>
          <cell r="F736">
            <v>47.7</v>
          </cell>
          <cell r="G736">
            <v>0.92</v>
          </cell>
          <cell r="M736">
            <v>11.2</v>
          </cell>
          <cell r="O736">
            <v>3.86</v>
          </cell>
          <cell r="AS736">
            <v>191</v>
          </cell>
          <cell r="AT736">
            <v>1152</v>
          </cell>
          <cell r="BC736">
            <v>42</v>
          </cell>
          <cell r="BD736">
            <v>9.06</v>
          </cell>
          <cell r="CV736">
            <v>21.081677704194259</v>
          </cell>
          <cell r="DJ736">
            <v>27.428571428571427</v>
          </cell>
        </row>
        <row r="737">
          <cell r="A737" t="str">
            <v>Roman Comagmatic Province</v>
          </cell>
          <cell r="B737">
            <v>2</v>
          </cell>
          <cell r="C737" t="str">
            <v>D4</v>
          </cell>
          <cell r="D737" t="str">
            <v>Roccamonfina</v>
          </cell>
          <cell r="F737">
            <v>47.7</v>
          </cell>
          <cell r="G737">
            <v>0.91</v>
          </cell>
          <cell r="M737">
            <v>12</v>
          </cell>
          <cell r="O737">
            <v>1.86</v>
          </cell>
          <cell r="AS737">
            <v>177</v>
          </cell>
          <cell r="AT737">
            <v>777</v>
          </cell>
          <cell r="BC737">
            <v>44</v>
          </cell>
          <cell r="BD737">
            <v>9.2899999999999991</v>
          </cell>
          <cell r="CV737">
            <v>19.052744886975244</v>
          </cell>
          <cell r="DJ737">
            <v>17.65909090909091</v>
          </cell>
        </row>
        <row r="738">
          <cell r="A738" t="str">
            <v>Roman Comagmatic Province</v>
          </cell>
          <cell r="B738">
            <v>2</v>
          </cell>
          <cell r="C738" t="str">
            <v>D4</v>
          </cell>
          <cell r="D738" t="str">
            <v>Roccamonfina</v>
          </cell>
          <cell r="F738">
            <v>46.3</v>
          </cell>
          <cell r="G738">
            <v>0.8</v>
          </cell>
          <cell r="M738">
            <v>11.1</v>
          </cell>
          <cell r="O738">
            <v>1.29</v>
          </cell>
          <cell r="AS738">
            <v>189</v>
          </cell>
          <cell r="AT738">
            <v>819</v>
          </cell>
          <cell r="BC738">
            <v>36</v>
          </cell>
          <cell r="BD738">
            <v>7.66</v>
          </cell>
          <cell r="CV738">
            <v>24.673629242819842</v>
          </cell>
          <cell r="DJ738">
            <v>22.75</v>
          </cell>
        </row>
        <row r="739">
          <cell r="A739" t="str">
            <v>Roman Comagmatic Province</v>
          </cell>
          <cell r="B739">
            <v>2</v>
          </cell>
          <cell r="C739" t="str">
            <v>D4</v>
          </cell>
          <cell r="D739" t="str">
            <v>Roccamonfina</v>
          </cell>
          <cell r="F739">
            <v>48.1</v>
          </cell>
          <cell r="G739">
            <v>0.9</v>
          </cell>
          <cell r="M739">
            <v>12.4</v>
          </cell>
          <cell r="O739">
            <v>1.62</v>
          </cell>
          <cell r="AS739">
            <v>135</v>
          </cell>
          <cell r="AT739">
            <v>784</v>
          </cell>
          <cell r="BC739">
            <v>26</v>
          </cell>
          <cell r="BD739">
            <v>6.04</v>
          </cell>
          <cell r="CV739">
            <v>22.350993377483444</v>
          </cell>
          <cell r="DJ739">
            <v>30.153846153846153</v>
          </cell>
        </row>
        <row r="740">
          <cell r="A740" t="str">
            <v>Roman Comagmatic Province</v>
          </cell>
          <cell r="B740">
            <v>2</v>
          </cell>
          <cell r="C740" t="str">
            <v>D5</v>
          </cell>
          <cell r="D740" t="str">
            <v>Roccamonfina</v>
          </cell>
          <cell r="E740" t="str">
            <v>Tephritic leucitite</v>
          </cell>
          <cell r="F740">
            <v>48.8</v>
          </cell>
          <cell r="O740">
            <v>7.95</v>
          </cell>
          <cell r="AS740">
            <v>389</v>
          </cell>
          <cell r="AT740">
            <v>2198</v>
          </cell>
        </row>
        <row r="741">
          <cell r="A741" t="str">
            <v>Roman Comagmatic Province</v>
          </cell>
          <cell r="B741">
            <v>2</v>
          </cell>
          <cell r="C741" t="str">
            <v>D5</v>
          </cell>
          <cell r="D741" t="str">
            <v>Roccamonfina</v>
          </cell>
          <cell r="E741" t="str">
            <v>Tephritic lc-phonolite</v>
          </cell>
          <cell r="F741">
            <v>56.4</v>
          </cell>
          <cell r="O741">
            <v>9.2799999999999994</v>
          </cell>
          <cell r="AS741">
            <v>562</v>
          </cell>
          <cell r="AT741">
            <v>1418</v>
          </cell>
        </row>
        <row r="742">
          <cell r="A742" t="str">
            <v>Roman Comagmatic Province</v>
          </cell>
          <cell r="B742">
            <v>2</v>
          </cell>
          <cell r="C742" t="str">
            <v>D5</v>
          </cell>
          <cell r="D742" t="str">
            <v>Roccamonfina</v>
          </cell>
          <cell r="E742" t="str">
            <v>Tephritic leucitite</v>
          </cell>
          <cell r="F742">
            <v>50.1</v>
          </cell>
          <cell r="O742">
            <v>9.0299999999999994</v>
          </cell>
          <cell r="AS742">
            <v>634</v>
          </cell>
          <cell r="AT742">
            <v>2286</v>
          </cell>
        </row>
        <row r="743">
          <cell r="A743" t="str">
            <v>Roman Comagmatic Province</v>
          </cell>
          <cell r="B743">
            <v>2</v>
          </cell>
          <cell r="C743" t="str">
            <v>D5</v>
          </cell>
          <cell r="D743" t="str">
            <v>Roccamonfina</v>
          </cell>
          <cell r="E743" t="str">
            <v>Tephritic leucitite</v>
          </cell>
          <cell r="F743">
            <v>50.9</v>
          </cell>
          <cell r="O743">
            <v>10.7</v>
          </cell>
          <cell r="AS743">
            <v>776</v>
          </cell>
          <cell r="AT743">
            <v>1851</v>
          </cell>
        </row>
        <row r="744">
          <cell r="A744" t="str">
            <v>Roman Comagmatic Province</v>
          </cell>
          <cell r="B744">
            <v>2</v>
          </cell>
          <cell r="C744" t="str">
            <v>D5</v>
          </cell>
          <cell r="D744" t="str">
            <v>Roccamonfina</v>
          </cell>
          <cell r="E744" t="str">
            <v>Phonolitic lc-tephrite</v>
          </cell>
          <cell r="F744">
            <v>53.5</v>
          </cell>
          <cell r="O744">
            <v>7.26</v>
          </cell>
          <cell r="AS744">
            <v>561</v>
          </cell>
          <cell r="AT744">
            <v>1379</v>
          </cell>
        </row>
        <row r="745">
          <cell r="A745" t="str">
            <v>Roman Comagmatic Province</v>
          </cell>
          <cell r="B745">
            <v>2</v>
          </cell>
          <cell r="C745" t="str">
            <v>D5</v>
          </cell>
          <cell r="D745" t="str">
            <v>Roccamonfina</v>
          </cell>
          <cell r="E745" t="str">
            <v>Tephritic leucitite</v>
          </cell>
          <cell r="F745">
            <v>52.9</v>
          </cell>
          <cell r="O745">
            <v>10.9</v>
          </cell>
          <cell r="AS745">
            <v>621</v>
          </cell>
          <cell r="AT745">
            <v>1970</v>
          </cell>
        </row>
        <row r="746">
          <cell r="A746" t="str">
            <v>Roman Comagmatic Province</v>
          </cell>
          <cell r="B746">
            <v>2</v>
          </cell>
          <cell r="C746" t="str">
            <v>D5</v>
          </cell>
          <cell r="D746" t="str">
            <v>Roccamonfina</v>
          </cell>
          <cell r="E746" t="str">
            <v>Tephritic lc-phonolite</v>
          </cell>
          <cell r="F746">
            <v>57.7</v>
          </cell>
          <cell r="O746">
            <v>9.44</v>
          </cell>
          <cell r="AS746">
            <v>575</v>
          </cell>
          <cell r="AT746">
            <v>1791</v>
          </cell>
        </row>
        <row r="747">
          <cell r="A747" t="str">
            <v>Roman Comagmatic Province</v>
          </cell>
          <cell r="B747">
            <v>2</v>
          </cell>
          <cell r="C747" t="str">
            <v>D5</v>
          </cell>
          <cell r="D747" t="str">
            <v>Roccamonfina</v>
          </cell>
          <cell r="E747" t="str">
            <v>Tephritic leucitite</v>
          </cell>
          <cell r="F747">
            <v>48.3</v>
          </cell>
          <cell r="O747">
            <v>8.39</v>
          </cell>
          <cell r="AS747">
            <v>604</v>
          </cell>
          <cell r="AT747">
            <v>2348</v>
          </cell>
        </row>
        <row r="748">
          <cell r="A748" t="str">
            <v>Roman Comagmatic Province</v>
          </cell>
          <cell r="B748">
            <v>2</v>
          </cell>
          <cell r="C748" t="str">
            <v>D5</v>
          </cell>
          <cell r="D748" t="str">
            <v>Roccamonfina</v>
          </cell>
          <cell r="E748" t="str">
            <v>Leucitite</v>
          </cell>
          <cell r="F748">
            <v>46.6</v>
          </cell>
          <cell r="O748">
            <v>5.99</v>
          </cell>
          <cell r="AS748">
            <v>366</v>
          </cell>
          <cell r="AT748">
            <v>1657</v>
          </cell>
        </row>
        <row r="749">
          <cell r="A749" t="str">
            <v>Roman Comagmatic Province</v>
          </cell>
          <cell r="B749">
            <v>2</v>
          </cell>
          <cell r="C749" t="str">
            <v>D5</v>
          </cell>
          <cell r="D749" t="str">
            <v>Roccamonfina</v>
          </cell>
          <cell r="E749" t="str">
            <v>Phonolitic lc-tephrite</v>
          </cell>
          <cell r="F749">
            <v>53.3</v>
          </cell>
          <cell r="O749">
            <v>8.6199999999999992</v>
          </cell>
          <cell r="AS749">
            <v>465</v>
          </cell>
          <cell r="AT749">
            <v>1438</v>
          </cell>
        </row>
        <row r="750">
          <cell r="A750" t="str">
            <v>Roman Comagmatic Province</v>
          </cell>
          <cell r="B750">
            <v>2</v>
          </cell>
          <cell r="C750" t="str">
            <v>D5</v>
          </cell>
          <cell r="D750" t="str">
            <v>Roccamonfina</v>
          </cell>
          <cell r="E750" t="str">
            <v>Phonolitic lc-tephrite</v>
          </cell>
          <cell r="F750">
            <v>52.9</v>
          </cell>
          <cell r="O750">
            <v>8.48</v>
          </cell>
          <cell r="AS750">
            <v>553</v>
          </cell>
          <cell r="AT750">
            <v>1348</v>
          </cell>
        </row>
        <row r="751">
          <cell r="A751" t="str">
            <v>Roman Comagmatic Province</v>
          </cell>
          <cell r="B751">
            <v>2</v>
          </cell>
          <cell r="C751" t="str">
            <v>D5</v>
          </cell>
          <cell r="D751" t="str">
            <v>Roccamonfina</v>
          </cell>
          <cell r="E751" t="str">
            <v>Tephritic leucitite</v>
          </cell>
          <cell r="F751">
            <v>50</v>
          </cell>
          <cell r="O751">
            <v>9.2200000000000006</v>
          </cell>
          <cell r="AS751">
            <v>858</v>
          </cell>
          <cell r="AT751">
            <v>2273</v>
          </cell>
        </row>
        <row r="752">
          <cell r="A752" t="str">
            <v>Roman Comagmatic Province</v>
          </cell>
          <cell r="B752">
            <v>2</v>
          </cell>
          <cell r="C752" t="str">
            <v>D5</v>
          </cell>
          <cell r="D752" t="str">
            <v>Roccamonfina</v>
          </cell>
          <cell r="E752" t="str">
            <v>Tephritic leucitite</v>
          </cell>
          <cell r="F752">
            <v>47.4</v>
          </cell>
          <cell r="O752">
            <v>5.4</v>
          </cell>
          <cell r="AS752">
            <v>284</v>
          </cell>
          <cell r="AT752">
            <v>1740</v>
          </cell>
        </row>
        <row r="753">
          <cell r="A753" t="str">
            <v>Roman Comagmatic Province</v>
          </cell>
          <cell r="B753">
            <v>2</v>
          </cell>
          <cell r="C753" t="str">
            <v>D5</v>
          </cell>
          <cell r="D753" t="str">
            <v>Roccamonfina</v>
          </cell>
          <cell r="E753" t="str">
            <v>Tephritic leucitite</v>
          </cell>
          <cell r="F753">
            <v>48.9</v>
          </cell>
          <cell r="O753">
            <v>5.97</v>
          </cell>
          <cell r="AS753">
            <v>353</v>
          </cell>
          <cell r="AT753">
            <v>1573</v>
          </cell>
        </row>
        <row r="754">
          <cell r="A754" t="str">
            <v>Roman Comagmatic Province</v>
          </cell>
          <cell r="B754">
            <v>2</v>
          </cell>
          <cell r="C754" t="str">
            <v>D5</v>
          </cell>
          <cell r="D754" t="str">
            <v>Roccamonfina</v>
          </cell>
          <cell r="E754" t="str">
            <v>Leucitite</v>
          </cell>
          <cell r="F754">
            <v>45.8</v>
          </cell>
          <cell r="O754">
            <v>6.85</v>
          </cell>
          <cell r="AS754">
            <v>374</v>
          </cell>
          <cell r="AT754">
            <v>1798</v>
          </cell>
        </row>
        <row r="755">
          <cell r="A755" t="str">
            <v>Roman Comagmatic Province</v>
          </cell>
          <cell r="B755">
            <v>2</v>
          </cell>
          <cell r="C755" t="str">
            <v>D5</v>
          </cell>
          <cell r="D755" t="str">
            <v>Roccamonfina</v>
          </cell>
          <cell r="E755" t="str">
            <v>Tephritic leucitite</v>
          </cell>
          <cell r="F755">
            <v>48.2</v>
          </cell>
          <cell r="O755">
            <v>8.1300000000000008</v>
          </cell>
          <cell r="AS755">
            <v>445</v>
          </cell>
          <cell r="AT755">
            <v>2248</v>
          </cell>
        </row>
        <row r="756">
          <cell r="A756" t="str">
            <v>Roman Comagmatic Province</v>
          </cell>
          <cell r="B756">
            <v>2</v>
          </cell>
          <cell r="C756" t="str">
            <v>D5</v>
          </cell>
          <cell r="D756" t="str">
            <v>Roccamonfina</v>
          </cell>
          <cell r="E756" t="str">
            <v>Tephritic leucitite</v>
          </cell>
          <cell r="F756">
            <v>48.9</v>
          </cell>
          <cell r="O756">
            <v>8.3000000000000007</v>
          </cell>
          <cell r="AS756">
            <v>463</v>
          </cell>
          <cell r="AT756">
            <v>2358</v>
          </cell>
        </row>
        <row r="757">
          <cell r="A757" t="str">
            <v>Roman Comagmatic Province</v>
          </cell>
          <cell r="B757">
            <v>2</v>
          </cell>
          <cell r="C757" t="str">
            <v>D5</v>
          </cell>
          <cell r="D757" t="str">
            <v>Roccamonfina</v>
          </cell>
          <cell r="E757" t="str">
            <v>Tephritic leucitite</v>
          </cell>
          <cell r="F757">
            <v>48.8</v>
          </cell>
          <cell r="O757">
            <v>8.15</v>
          </cell>
          <cell r="AS757">
            <v>479</v>
          </cell>
          <cell r="AT757">
            <v>2179</v>
          </cell>
        </row>
        <row r="758">
          <cell r="A758" t="str">
            <v>Roman Comagmatic Province</v>
          </cell>
          <cell r="B758">
            <v>2</v>
          </cell>
          <cell r="C758" t="str">
            <v>D5</v>
          </cell>
          <cell r="D758" t="str">
            <v>Roccamonfina</v>
          </cell>
          <cell r="E758" t="str">
            <v>olivine basalt</v>
          </cell>
          <cell r="F758">
            <v>50</v>
          </cell>
          <cell r="O758">
            <v>3.24</v>
          </cell>
          <cell r="AS758">
            <v>147</v>
          </cell>
          <cell r="AT758">
            <v>854</v>
          </cell>
        </row>
        <row r="759">
          <cell r="A759" t="str">
            <v>Roman Comagmatic Province</v>
          </cell>
          <cell r="B759">
            <v>2</v>
          </cell>
          <cell r="C759" t="str">
            <v>D5</v>
          </cell>
          <cell r="D759" t="str">
            <v>Roccamonfina</v>
          </cell>
          <cell r="E759" t="str">
            <v>Latite</v>
          </cell>
          <cell r="F759">
            <v>55.2</v>
          </cell>
          <cell r="O759">
            <v>5.5</v>
          </cell>
          <cell r="AS759">
            <v>233</v>
          </cell>
          <cell r="AT759">
            <v>990</v>
          </cell>
        </row>
        <row r="760">
          <cell r="A760" t="str">
            <v>Roman Comagmatic Province</v>
          </cell>
          <cell r="B760">
            <v>2</v>
          </cell>
          <cell r="C760" t="str">
            <v>D5</v>
          </cell>
          <cell r="D760" t="str">
            <v>Roccamonfina</v>
          </cell>
          <cell r="E760" t="str">
            <v>olivine basalt</v>
          </cell>
          <cell r="F760">
            <v>46.8</v>
          </cell>
          <cell r="O760">
            <v>1.23</v>
          </cell>
          <cell r="AS760">
            <v>81</v>
          </cell>
          <cell r="AT760">
            <v>1188</v>
          </cell>
        </row>
        <row r="761">
          <cell r="A761" t="str">
            <v>Roman Comagmatic Province</v>
          </cell>
          <cell r="B761">
            <v>2</v>
          </cell>
          <cell r="C761" t="str">
            <v>D5</v>
          </cell>
          <cell r="D761" t="str">
            <v>Roccamonfina</v>
          </cell>
          <cell r="E761" t="str">
            <v>olivine basalt</v>
          </cell>
          <cell r="F761">
            <v>48.1</v>
          </cell>
          <cell r="O761">
            <v>1.7</v>
          </cell>
          <cell r="AS761">
            <v>65.900000000000006</v>
          </cell>
          <cell r="AT761">
            <v>835</v>
          </cell>
        </row>
        <row r="762">
          <cell r="A762" t="str">
            <v>Roman Comagmatic Province</v>
          </cell>
          <cell r="B762">
            <v>2</v>
          </cell>
          <cell r="C762" t="str">
            <v>D5</v>
          </cell>
          <cell r="D762" t="str">
            <v>Roccamonfina</v>
          </cell>
          <cell r="E762" t="str">
            <v>olivine basalt</v>
          </cell>
          <cell r="F762">
            <v>50.1</v>
          </cell>
          <cell r="O762">
            <v>3.1</v>
          </cell>
          <cell r="AS762">
            <v>116</v>
          </cell>
          <cell r="AT762">
            <v>774</v>
          </cell>
        </row>
        <row r="763">
          <cell r="A763" t="str">
            <v>Roman Comagmatic Province</v>
          </cell>
          <cell r="B763">
            <v>2</v>
          </cell>
          <cell r="C763" t="str">
            <v>D5</v>
          </cell>
          <cell r="D763" t="str">
            <v>Roccamonfina</v>
          </cell>
          <cell r="E763" t="str">
            <v>latite andesite</v>
          </cell>
          <cell r="F763">
            <v>52.4</v>
          </cell>
          <cell r="O763">
            <v>3.12</v>
          </cell>
          <cell r="AS763">
            <v>137</v>
          </cell>
          <cell r="AT763">
            <v>930</v>
          </cell>
        </row>
        <row r="764">
          <cell r="A764" t="str">
            <v>Roman Comagmatic Province</v>
          </cell>
          <cell r="B764">
            <v>2</v>
          </cell>
          <cell r="C764" t="str">
            <v>E1</v>
          </cell>
          <cell r="D764" t="str">
            <v>Ischia island</v>
          </cell>
          <cell r="F764">
            <v>52.01</v>
          </cell>
          <cell r="G764">
            <v>1.36</v>
          </cell>
          <cell r="H764">
            <v>18.09</v>
          </cell>
          <cell r="J764">
            <v>7.23</v>
          </cell>
          <cell r="K764">
            <v>0.14000000000000001</v>
          </cell>
          <cell r="L764">
            <v>5.44</v>
          </cell>
          <cell r="M764">
            <v>8.16</v>
          </cell>
          <cell r="N764">
            <v>3.78</v>
          </cell>
          <cell r="O764">
            <v>3.22</v>
          </cell>
          <cell r="P764">
            <v>0.48</v>
          </cell>
          <cell r="R764">
            <v>0.31</v>
          </cell>
          <cell r="AJ764">
            <v>0.62847684026625261</v>
          </cell>
          <cell r="AK764">
            <v>7</v>
          </cell>
          <cell r="AL764">
            <v>0.85185185185185197</v>
          </cell>
          <cell r="AM764">
            <v>0.45107794361525705</v>
          </cell>
          <cell r="AN764">
            <v>20</v>
          </cell>
          <cell r="AO764">
            <v>165</v>
          </cell>
          <cell r="AP764">
            <v>145</v>
          </cell>
          <cell r="AR764">
            <v>74</v>
          </cell>
          <cell r="AS764">
            <v>135</v>
          </cell>
          <cell r="AT764">
            <v>557</v>
          </cell>
          <cell r="AU764">
            <v>28.7</v>
          </cell>
          <cell r="AV764">
            <v>157</v>
          </cell>
          <cell r="AW764">
            <v>32</v>
          </cell>
          <cell r="AY764">
            <v>811</v>
          </cell>
          <cell r="AZ764">
            <v>33.4</v>
          </cell>
          <cell r="BA764">
            <v>48.7</v>
          </cell>
          <cell r="BC764">
            <v>30.7</v>
          </cell>
          <cell r="BD764">
            <v>6.26</v>
          </cell>
          <cell r="BE764">
            <v>1.7</v>
          </cell>
          <cell r="BF764">
            <v>4.92</v>
          </cell>
          <cell r="BH764">
            <v>4.58</v>
          </cell>
          <cell r="BJ764">
            <v>2.25</v>
          </cell>
          <cell r="BL764">
            <v>2.17</v>
          </cell>
          <cell r="BM764">
            <v>0.28000000000000003</v>
          </cell>
          <cell r="CD764">
            <v>25.34375</v>
          </cell>
          <cell r="CG764">
            <v>1.04375</v>
          </cell>
          <cell r="CP764">
            <v>1.6968641114982579</v>
          </cell>
          <cell r="CV764">
            <v>21.565495207667734</v>
          </cell>
          <cell r="CW764">
            <v>4.90625</v>
          </cell>
          <cell r="DI764">
            <v>119.28571428571426</v>
          </cell>
          <cell r="DJ764">
            <v>18.143322475570034</v>
          </cell>
          <cell r="DN764">
            <v>0.9302821145861605</v>
          </cell>
        </row>
        <row r="765">
          <cell r="A765" t="str">
            <v>Roman Comagmatic Province</v>
          </cell>
          <cell r="B765">
            <v>2</v>
          </cell>
          <cell r="C765" t="str">
            <v>E1</v>
          </cell>
          <cell r="D765" t="str">
            <v>Ischia island</v>
          </cell>
          <cell r="F765">
            <v>55.01</v>
          </cell>
          <cell r="G765">
            <v>1.1100000000000001</v>
          </cell>
          <cell r="H765">
            <v>18.21</v>
          </cell>
          <cell r="J765">
            <v>6.21</v>
          </cell>
          <cell r="K765">
            <v>0.12</v>
          </cell>
          <cell r="L765">
            <v>3.98</v>
          </cell>
          <cell r="M765">
            <v>6.29</v>
          </cell>
          <cell r="N765">
            <v>4.43</v>
          </cell>
          <cell r="O765">
            <v>4.16</v>
          </cell>
          <cell r="P765">
            <v>0.4</v>
          </cell>
          <cell r="R765">
            <v>0.08</v>
          </cell>
          <cell r="AJ765">
            <v>0.59031527870658762</v>
          </cell>
          <cell r="AK765">
            <v>8.59</v>
          </cell>
          <cell r="AL765">
            <v>0.93905191873589178</v>
          </cell>
          <cell r="AM765">
            <v>0.34541460735859414</v>
          </cell>
          <cell r="AN765">
            <v>13</v>
          </cell>
          <cell r="AO765">
            <v>130</v>
          </cell>
          <cell r="AP765">
            <v>112</v>
          </cell>
          <cell r="AR765">
            <v>54</v>
          </cell>
          <cell r="AS765">
            <v>166</v>
          </cell>
          <cell r="AT765">
            <v>484</v>
          </cell>
          <cell r="AU765">
            <v>26.6</v>
          </cell>
          <cell r="AV765">
            <v>164</v>
          </cell>
          <cell r="AW765">
            <v>33</v>
          </cell>
          <cell r="AY765">
            <v>803</v>
          </cell>
          <cell r="AZ765">
            <v>34.299999999999997</v>
          </cell>
          <cell r="BA765">
            <v>64.3</v>
          </cell>
          <cell r="BC765">
            <v>32.200000000000003</v>
          </cell>
          <cell r="BD765">
            <v>6.11</v>
          </cell>
          <cell r="BE765">
            <v>1.86</v>
          </cell>
          <cell r="BF765">
            <v>5.22</v>
          </cell>
          <cell r="BH765">
            <v>4.43</v>
          </cell>
          <cell r="BJ765">
            <v>2.19</v>
          </cell>
          <cell r="BL765">
            <v>2.0699999999999998</v>
          </cell>
          <cell r="BM765">
            <v>0.3</v>
          </cell>
          <cell r="CD765">
            <v>24.333333333333332</v>
          </cell>
          <cell r="CG765">
            <v>1.0393939393939393</v>
          </cell>
          <cell r="CP765">
            <v>2.4172932330827064</v>
          </cell>
          <cell r="CV765">
            <v>27.168576104746315</v>
          </cell>
          <cell r="CW765">
            <v>4.9696969696969697</v>
          </cell>
          <cell r="DI765">
            <v>114.33333333333333</v>
          </cell>
          <cell r="DJ765">
            <v>15.031055900621118</v>
          </cell>
          <cell r="DN765">
            <v>1.0002131398246223</v>
          </cell>
        </row>
        <row r="766">
          <cell r="A766" t="str">
            <v>Roman Comagmatic Province</v>
          </cell>
          <cell r="B766">
            <v>2</v>
          </cell>
          <cell r="C766" t="str">
            <v>E1</v>
          </cell>
          <cell r="D766" t="str">
            <v>Ischia island</v>
          </cell>
          <cell r="F766">
            <v>60.16</v>
          </cell>
          <cell r="G766">
            <v>0.7</v>
          </cell>
          <cell r="H766">
            <v>20.29</v>
          </cell>
          <cell r="J766">
            <v>3.2</v>
          </cell>
          <cell r="K766">
            <v>0.13</v>
          </cell>
          <cell r="L766">
            <v>0.38</v>
          </cell>
          <cell r="M766">
            <v>1.54</v>
          </cell>
          <cell r="N766">
            <v>5.74</v>
          </cell>
          <cell r="O766">
            <v>7.01</v>
          </cell>
          <cell r="P766">
            <v>0.1</v>
          </cell>
          <cell r="R766">
            <v>0.36</v>
          </cell>
          <cell r="AJ766">
            <v>0.21072066751497212</v>
          </cell>
          <cell r="AK766">
            <v>12.75</v>
          </cell>
          <cell r="AL766">
            <v>1.2212543554006967</v>
          </cell>
          <cell r="AM766">
            <v>7.5899457861015276E-2</v>
          </cell>
          <cell r="AN766">
            <v>2</v>
          </cell>
          <cell r="AO766">
            <v>38</v>
          </cell>
          <cell r="AS766">
            <v>315</v>
          </cell>
          <cell r="AT766">
            <v>101</v>
          </cell>
          <cell r="AU766">
            <v>41.9</v>
          </cell>
          <cell r="AV766">
            <v>442</v>
          </cell>
          <cell r="AW766">
            <v>70</v>
          </cell>
          <cell r="AY766">
            <v>206</v>
          </cell>
          <cell r="AZ766">
            <v>69.2</v>
          </cell>
          <cell r="BA766">
            <v>123.9</v>
          </cell>
          <cell r="BC766">
            <v>50.7</v>
          </cell>
          <cell r="BD766">
            <v>9.3699999999999992</v>
          </cell>
          <cell r="BE766">
            <v>1.4</v>
          </cell>
          <cell r="BF766">
            <v>7.43</v>
          </cell>
          <cell r="BH766">
            <v>6.32</v>
          </cell>
          <cell r="BJ766">
            <v>3.4</v>
          </cell>
          <cell r="BL766">
            <v>3.61</v>
          </cell>
          <cell r="BM766">
            <v>0.48</v>
          </cell>
          <cell r="CD766">
            <v>2.9428571428571431</v>
          </cell>
          <cell r="CG766">
            <v>0.98857142857142866</v>
          </cell>
          <cell r="CP766">
            <v>2.957040572792363</v>
          </cell>
          <cell r="CV766">
            <v>33.617929562433304</v>
          </cell>
          <cell r="CW766">
            <v>6.3142857142857141</v>
          </cell>
          <cell r="DI766">
            <v>144.16666666666669</v>
          </cell>
          <cell r="DJ766">
            <v>1.9921104536489151</v>
          </cell>
          <cell r="DN766">
            <v>0.50956466086433527</v>
          </cell>
        </row>
        <row r="767">
          <cell r="A767" t="str">
            <v>Roman Comagmatic Province</v>
          </cell>
          <cell r="B767">
            <v>2</v>
          </cell>
          <cell r="C767" t="str">
            <v>E1</v>
          </cell>
          <cell r="D767" t="str">
            <v>Ischia island</v>
          </cell>
          <cell r="F767">
            <v>55.21</v>
          </cell>
          <cell r="G767">
            <v>1.04</v>
          </cell>
          <cell r="H767">
            <v>19.59</v>
          </cell>
          <cell r="J767">
            <v>5.8</v>
          </cell>
          <cell r="K767">
            <v>0.12</v>
          </cell>
          <cell r="L767">
            <v>2.13</v>
          </cell>
          <cell r="M767">
            <v>5.13</v>
          </cell>
          <cell r="N767">
            <v>4.63</v>
          </cell>
          <cell r="O767">
            <v>5.37</v>
          </cell>
          <cell r="P767">
            <v>0.43</v>
          </cell>
          <cell r="R767">
            <v>0.64</v>
          </cell>
          <cell r="AJ767">
            <v>0.45224897603735759</v>
          </cell>
          <cell r="AK767">
            <v>10</v>
          </cell>
          <cell r="AL767">
            <v>1.1598272138228942</v>
          </cell>
          <cell r="AM767">
            <v>0.26186830015313933</v>
          </cell>
          <cell r="AN767">
            <v>10</v>
          </cell>
          <cell r="AO767">
            <v>124</v>
          </cell>
          <cell r="AP767">
            <v>28</v>
          </cell>
          <cell r="AS767">
            <v>220</v>
          </cell>
          <cell r="AT767">
            <v>491</v>
          </cell>
          <cell r="AU767">
            <v>33.6</v>
          </cell>
          <cell r="AV767">
            <v>264</v>
          </cell>
          <cell r="AW767">
            <v>40</v>
          </cell>
          <cell r="AY767">
            <v>1055</v>
          </cell>
          <cell r="AZ767">
            <v>49.1</v>
          </cell>
          <cell r="BA767">
            <v>92.1</v>
          </cell>
          <cell r="BC767">
            <v>43.2</v>
          </cell>
          <cell r="BD767">
            <v>8.06</v>
          </cell>
          <cell r="BE767">
            <v>1.95</v>
          </cell>
          <cell r="BF767">
            <v>6.73</v>
          </cell>
          <cell r="BH767">
            <v>5.43</v>
          </cell>
          <cell r="BJ767">
            <v>2.69</v>
          </cell>
          <cell r="BL767">
            <v>2.71</v>
          </cell>
          <cell r="BM767">
            <v>0.42</v>
          </cell>
          <cell r="CD767">
            <v>26.375</v>
          </cell>
          <cell r="CG767">
            <v>1.2275</v>
          </cell>
          <cell r="CP767">
            <v>2.7410714285714284</v>
          </cell>
          <cell r="CV767">
            <v>27.295285359801486</v>
          </cell>
          <cell r="CW767">
            <v>6.6</v>
          </cell>
          <cell r="DI767">
            <v>116.90476190476191</v>
          </cell>
          <cell r="DJ767">
            <v>11.36574074074074</v>
          </cell>
          <cell r="DN767">
            <v>0.80407216161002004</v>
          </cell>
        </row>
        <row r="768">
          <cell r="A768" t="str">
            <v>Roman Comagmatic Province</v>
          </cell>
          <cell r="B768">
            <v>2</v>
          </cell>
          <cell r="C768" t="str">
            <v>E1</v>
          </cell>
          <cell r="D768" t="str">
            <v>Ischia island</v>
          </cell>
          <cell r="F768">
            <v>57.02</v>
          </cell>
          <cell r="G768">
            <v>0.99</v>
          </cell>
          <cell r="H768">
            <v>17.899999999999999</v>
          </cell>
          <cell r="J768">
            <v>5.39</v>
          </cell>
          <cell r="K768">
            <v>0.13</v>
          </cell>
          <cell r="L768">
            <v>2.1</v>
          </cell>
          <cell r="M768">
            <v>4.72</v>
          </cell>
          <cell r="N768">
            <v>4.43</v>
          </cell>
          <cell r="O768">
            <v>6.01</v>
          </cell>
          <cell r="P768">
            <v>0.37</v>
          </cell>
          <cell r="R768">
            <v>0.56999999999999995</v>
          </cell>
          <cell r="AJ768">
            <v>0.46693331145531414</v>
          </cell>
          <cell r="AK768">
            <v>10.44</v>
          </cell>
          <cell r="AL768">
            <v>1.3566591422121896</v>
          </cell>
          <cell r="AM768">
            <v>0.26368715083798883</v>
          </cell>
          <cell r="AN768">
            <v>6</v>
          </cell>
          <cell r="AO768">
            <v>124</v>
          </cell>
          <cell r="AP768">
            <v>29</v>
          </cell>
          <cell r="AS768">
            <v>238</v>
          </cell>
          <cell r="AT768">
            <v>489</v>
          </cell>
          <cell r="AU768">
            <v>32.200000000000003</v>
          </cell>
          <cell r="AV768">
            <v>249</v>
          </cell>
          <cell r="AW768">
            <v>40</v>
          </cell>
          <cell r="AY768">
            <v>1045</v>
          </cell>
          <cell r="AZ768">
            <v>45.3</v>
          </cell>
          <cell r="BA768">
            <v>87.9</v>
          </cell>
          <cell r="BC768">
            <v>41.4</v>
          </cell>
          <cell r="BD768">
            <v>7.89</v>
          </cell>
          <cell r="BE768">
            <v>1.95</v>
          </cell>
          <cell r="BF768">
            <v>6.16</v>
          </cell>
          <cell r="BH768">
            <v>5.18</v>
          </cell>
          <cell r="BJ768">
            <v>2.56</v>
          </cell>
          <cell r="BL768">
            <v>2.59</v>
          </cell>
          <cell r="BM768">
            <v>0.37</v>
          </cell>
          <cell r="CD768">
            <v>26.125</v>
          </cell>
          <cell r="CG768">
            <v>1.1324999999999998</v>
          </cell>
          <cell r="CP768">
            <v>2.7298136645962732</v>
          </cell>
          <cell r="CV768">
            <v>30.164765525982258</v>
          </cell>
          <cell r="CW768">
            <v>6.2249999999999996</v>
          </cell>
          <cell r="DI768">
            <v>122.43243243243242</v>
          </cell>
          <cell r="DJ768">
            <v>11.811594202898551</v>
          </cell>
          <cell r="DN768">
            <v>0.84945665211634125</v>
          </cell>
        </row>
        <row r="769">
          <cell r="A769" t="str">
            <v>Roman Comagmatic Province</v>
          </cell>
          <cell r="B769">
            <v>2</v>
          </cell>
          <cell r="C769" t="str">
            <v>E1</v>
          </cell>
          <cell r="D769" t="str">
            <v>Ischia island</v>
          </cell>
          <cell r="F769">
            <v>52.98</v>
          </cell>
          <cell r="G769">
            <v>1.07</v>
          </cell>
          <cell r="H769">
            <v>17.55</v>
          </cell>
          <cell r="J769">
            <v>6.74</v>
          </cell>
          <cell r="K769">
            <v>0.13</v>
          </cell>
          <cell r="L769">
            <v>3.4</v>
          </cell>
          <cell r="M769">
            <v>7.04</v>
          </cell>
          <cell r="N769">
            <v>3.71</v>
          </cell>
          <cell r="O769">
            <v>5.03</v>
          </cell>
          <cell r="P769">
            <v>0.54</v>
          </cell>
          <cell r="R769">
            <v>0.85</v>
          </cell>
          <cell r="AJ769">
            <v>0.5314243907322389</v>
          </cell>
          <cell r="AK769">
            <v>8.74</v>
          </cell>
          <cell r="AL769">
            <v>1.3557951482479784</v>
          </cell>
          <cell r="AM769">
            <v>0.40113960113960112</v>
          </cell>
          <cell r="AN769">
            <v>15.175000000000001</v>
          </cell>
          <cell r="AO769">
            <v>59</v>
          </cell>
          <cell r="AP769">
            <v>20</v>
          </cell>
          <cell r="AR769">
            <v>166</v>
          </cell>
          <cell r="AS769">
            <v>623</v>
          </cell>
          <cell r="AT769">
            <v>28.4</v>
          </cell>
          <cell r="AU769">
            <v>184</v>
          </cell>
          <cell r="AV769">
            <v>31</v>
          </cell>
          <cell r="AW769">
            <v>129</v>
          </cell>
          <cell r="AY769">
            <v>39.200000000000003</v>
          </cell>
          <cell r="AZ769">
            <v>77.7</v>
          </cell>
          <cell r="BA769">
            <v>38.799999999999997</v>
          </cell>
          <cell r="BC769">
            <v>7.29</v>
          </cell>
          <cell r="BD769">
            <v>2.0299999999999998</v>
          </cell>
          <cell r="BE769">
            <v>6.08</v>
          </cell>
          <cell r="BF769">
            <v>4.76</v>
          </cell>
          <cell r="BH769">
            <v>2.36</v>
          </cell>
          <cell r="BJ769">
            <v>2.11</v>
          </cell>
          <cell r="BL769">
            <v>0.3</v>
          </cell>
          <cell r="CD769">
            <v>0.30387596899224806</v>
          </cell>
          <cell r="CG769">
            <v>0.60232558139534886</v>
          </cell>
          <cell r="CP769">
            <v>0.21086956521739128</v>
          </cell>
          <cell r="CV769">
            <v>306.89655172413796</v>
          </cell>
          <cell r="CW769">
            <v>0.24031007751937986</v>
          </cell>
          <cell r="DJ769">
            <v>3.8957475994513029</v>
          </cell>
          <cell r="DN769">
            <v>5.9400151403812407</v>
          </cell>
        </row>
        <row r="770">
          <cell r="A770" t="str">
            <v>Roman Comagmatic Province</v>
          </cell>
          <cell r="B770">
            <v>2</v>
          </cell>
          <cell r="C770" t="str">
            <v>E1</v>
          </cell>
          <cell r="D770" t="str">
            <v>Ischia island</v>
          </cell>
          <cell r="F770">
            <v>61.36</v>
          </cell>
          <cell r="G770">
            <v>0.7</v>
          </cell>
          <cell r="H770">
            <v>18.63</v>
          </cell>
          <cell r="J770">
            <v>3.79</v>
          </cell>
          <cell r="K770">
            <v>0.12</v>
          </cell>
          <cell r="L770">
            <v>0.89</v>
          </cell>
          <cell r="M770">
            <v>2.33</v>
          </cell>
          <cell r="N770">
            <v>5.56</v>
          </cell>
          <cell r="O770">
            <v>6.82</v>
          </cell>
          <cell r="P770">
            <v>0.17</v>
          </cell>
          <cell r="R770">
            <v>0.09</v>
          </cell>
          <cell r="AJ770">
            <v>0.34552873190277317</v>
          </cell>
          <cell r="AK770">
            <v>12.379999999999999</v>
          </cell>
          <cell r="AL770">
            <v>1.2266187050359714</v>
          </cell>
          <cell r="AM770">
            <v>0.12506709608158884</v>
          </cell>
          <cell r="AN770">
            <v>5</v>
          </cell>
          <cell r="AO770">
            <v>55</v>
          </cell>
          <cell r="AS770">
            <v>276</v>
          </cell>
          <cell r="AT770">
            <v>330</v>
          </cell>
          <cell r="AU770">
            <v>40</v>
          </cell>
          <cell r="AV770">
            <v>362</v>
          </cell>
          <cell r="AW770">
            <v>59</v>
          </cell>
          <cell r="AY770">
            <v>442</v>
          </cell>
          <cell r="AZ770">
            <v>58.6</v>
          </cell>
          <cell r="BA770">
            <v>114</v>
          </cell>
          <cell r="BC770">
            <v>49.5</v>
          </cell>
          <cell r="BD770">
            <v>9.0399999999999991</v>
          </cell>
          <cell r="BE770">
            <v>1.58</v>
          </cell>
          <cell r="BF770">
            <v>6.55</v>
          </cell>
          <cell r="BH770">
            <v>6.24</v>
          </cell>
          <cell r="BJ770">
            <v>3.2</v>
          </cell>
          <cell r="BL770">
            <v>3.48</v>
          </cell>
          <cell r="BM770">
            <v>0.53</v>
          </cell>
          <cell r="CD770">
            <v>7.4915254237288131</v>
          </cell>
          <cell r="CG770">
            <v>0.99322033898305084</v>
          </cell>
          <cell r="CP770">
            <v>2.85</v>
          </cell>
          <cell r="CV770">
            <v>30.530973451327437</v>
          </cell>
          <cell r="CW770">
            <v>6.1355932203389827</v>
          </cell>
          <cell r="DI770">
            <v>110.56603773584905</v>
          </cell>
          <cell r="DJ770">
            <v>6.666666666666667</v>
          </cell>
          <cell r="DN770">
            <v>0.62357355601648989</v>
          </cell>
        </row>
        <row r="771">
          <cell r="A771" t="str">
            <v>Roman Comagmatic Province</v>
          </cell>
          <cell r="B771">
            <v>2</v>
          </cell>
          <cell r="C771" t="str">
            <v>E1</v>
          </cell>
          <cell r="D771" t="str">
            <v>Ischia island</v>
          </cell>
          <cell r="F771">
            <v>57.22</v>
          </cell>
          <cell r="G771">
            <v>0.81</v>
          </cell>
          <cell r="H771">
            <v>18.03</v>
          </cell>
          <cell r="J771">
            <v>4.91</v>
          </cell>
          <cell r="K771">
            <v>0.12</v>
          </cell>
          <cell r="L771">
            <v>1.96</v>
          </cell>
          <cell r="M771">
            <v>4.2300000000000004</v>
          </cell>
          <cell r="N771">
            <v>4.96</v>
          </cell>
          <cell r="O771">
            <v>6.11</v>
          </cell>
          <cell r="P771">
            <v>0.27</v>
          </cell>
          <cell r="R771">
            <v>0.09</v>
          </cell>
          <cell r="AJ771">
            <v>0.47298096609602536</v>
          </cell>
          <cell r="AK771">
            <v>11.07</v>
          </cell>
          <cell r="AL771">
            <v>1.2318548387096775</v>
          </cell>
          <cell r="AM771">
            <v>0.23460898502495842</v>
          </cell>
          <cell r="AN771">
            <v>7</v>
          </cell>
          <cell r="AO771">
            <v>93</v>
          </cell>
          <cell r="AP771">
            <v>27</v>
          </cell>
          <cell r="AS771">
            <v>254</v>
          </cell>
          <cell r="AT771">
            <v>330</v>
          </cell>
          <cell r="AU771">
            <v>38.5</v>
          </cell>
          <cell r="AV771">
            <v>343</v>
          </cell>
          <cell r="AW771">
            <v>53</v>
          </cell>
          <cell r="AY771">
            <v>618</v>
          </cell>
          <cell r="AZ771">
            <v>55.8</v>
          </cell>
          <cell r="BA771">
            <v>108.1</v>
          </cell>
          <cell r="BC771">
            <v>48.4</v>
          </cell>
          <cell r="BD771">
            <v>9.01</v>
          </cell>
          <cell r="BE771">
            <v>1.78</v>
          </cell>
          <cell r="BF771">
            <v>6.94</v>
          </cell>
          <cell r="BH771">
            <v>6.07</v>
          </cell>
          <cell r="BJ771">
            <v>3.08</v>
          </cell>
          <cell r="BL771">
            <v>3.3</v>
          </cell>
          <cell r="BM771">
            <v>0.54</v>
          </cell>
          <cell r="CD771">
            <v>11.660377358490566</v>
          </cell>
          <cell r="CG771">
            <v>1.0528301886792453</v>
          </cell>
          <cell r="CP771">
            <v>2.8077922077922075</v>
          </cell>
          <cell r="CV771">
            <v>28.19089900110988</v>
          </cell>
          <cell r="CW771">
            <v>6.4716981132075473</v>
          </cell>
          <cell r="DI771">
            <v>103.33333333333331</v>
          </cell>
          <cell r="DJ771">
            <v>6.8181818181818183</v>
          </cell>
          <cell r="DN771">
            <v>0.68361776419388565</v>
          </cell>
        </row>
        <row r="772">
          <cell r="A772" t="str">
            <v>Roman Comagmatic Province</v>
          </cell>
          <cell r="B772">
            <v>2</v>
          </cell>
          <cell r="C772" t="str">
            <v>E1</v>
          </cell>
          <cell r="D772" t="str">
            <v>Ischia island</v>
          </cell>
          <cell r="F772">
            <v>62.49</v>
          </cell>
          <cell r="G772">
            <v>0.56999999999999995</v>
          </cell>
          <cell r="H772">
            <v>18.53</v>
          </cell>
          <cell r="J772">
            <v>3.2</v>
          </cell>
          <cell r="K772">
            <v>0.15</v>
          </cell>
          <cell r="L772">
            <v>0.43</v>
          </cell>
          <cell r="M772">
            <v>1.49</v>
          </cell>
          <cell r="N772">
            <v>6.28</v>
          </cell>
          <cell r="O772">
            <v>6.65</v>
          </cell>
          <cell r="P772">
            <v>7.0000000000000007E-2</v>
          </cell>
          <cell r="R772">
            <v>0.2</v>
          </cell>
          <cell r="AJ772">
            <v>0.23201415308138548</v>
          </cell>
          <cell r="AK772">
            <v>12.93</v>
          </cell>
          <cell r="AL772">
            <v>1.0589171974522293</v>
          </cell>
          <cell r="AM772">
            <v>8.041014570966E-2</v>
          </cell>
          <cell r="AN772">
            <v>2</v>
          </cell>
          <cell r="AO772">
            <v>35</v>
          </cell>
          <cell r="AS772">
            <v>394</v>
          </cell>
          <cell r="AT772">
            <v>102</v>
          </cell>
          <cell r="AU772">
            <v>50.6</v>
          </cell>
          <cell r="AV772">
            <v>658</v>
          </cell>
          <cell r="AW772">
            <v>96</v>
          </cell>
          <cell r="AY772">
            <v>173</v>
          </cell>
          <cell r="AZ772">
            <v>88.5</v>
          </cell>
          <cell r="BA772">
            <v>155.6</v>
          </cell>
          <cell r="BC772">
            <v>54.9</v>
          </cell>
          <cell r="BD772">
            <v>9.82</v>
          </cell>
          <cell r="BE772">
            <v>1.23</v>
          </cell>
          <cell r="BF772">
            <v>7.35</v>
          </cell>
          <cell r="BH772">
            <v>7.21</v>
          </cell>
          <cell r="BJ772">
            <v>4.25</v>
          </cell>
          <cell r="BL772">
            <v>5.21</v>
          </cell>
          <cell r="BM772">
            <v>0.83</v>
          </cell>
          <cell r="CD772">
            <v>1.8020833333333333</v>
          </cell>
          <cell r="CG772">
            <v>0.921875</v>
          </cell>
          <cell r="CP772">
            <v>3.075098814229249</v>
          </cell>
          <cell r="CV772">
            <v>40.122199592668025</v>
          </cell>
          <cell r="CW772">
            <v>6.854166666666667</v>
          </cell>
          <cell r="DI772">
            <v>106.62650602409639</v>
          </cell>
          <cell r="DJ772">
            <v>1.8579234972677596</v>
          </cell>
          <cell r="DN772">
            <v>0.43968451021855942</v>
          </cell>
        </row>
        <row r="773">
          <cell r="A773" t="str">
            <v>Roman Comagmatic Province</v>
          </cell>
          <cell r="B773">
            <v>2</v>
          </cell>
          <cell r="C773" t="str">
            <v>E1</v>
          </cell>
          <cell r="D773" t="str">
            <v>Ischia island</v>
          </cell>
          <cell r="F773">
            <v>52.14</v>
          </cell>
          <cell r="G773">
            <v>1.34</v>
          </cell>
          <cell r="H773">
            <v>18.2</v>
          </cell>
          <cell r="J773">
            <v>7.99</v>
          </cell>
          <cell r="K773">
            <v>0.13</v>
          </cell>
          <cell r="L773">
            <v>3.32</v>
          </cell>
          <cell r="M773">
            <v>7.59</v>
          </cell>
          <cell r="N773">
            <v>4.68</v>
          </cell>
          <cell r="O773">
            <v>1.01</v>
          </cell>
          <cell r="P773">
            <v>0.67</v>
          </cell>
          <cell r="R773">
            <v>0.96</v>
          </cell>
          <cell r="AJ773">
            <v>0.48298706350494197</v>
          </cell>
          <cell r="AK773">
            <v>5.6899999999999995</v>
          </cell>
          <cell r="AL773">
            <v>0.21581196581196582</v>
          </cell>
          <cell r="AM773">
            <v>0.41703296703296705</v>
          </cell>
          <cell r="AN773">
            <v>16</v>
          </cell>
          <cell r="AO773">
            <v>241</v>
          </cell>
          <cell r="AP773">
            <v>23</v>
          </cell>
          <cell r="AR773">
            <v>22</v>
          </cell>
          <cell r="AS773">
            <v>154</v>
          </cell>
          <cell r="AT773">
            <v>732</v>
          </cell>
          <cell r="AU773">
            <v>39.299999999999997</v>
          </cell>
          <cell r="AV773">
            <v>160</v>
          </cell>
          <cell r="AW773">
            <v>29</v>
          </cell>
          <cell r="AY773">
            <v>1544</v>
          </cell>
          <cell r="AZ773">
            <v>37.5</v>
          </cell>
          <cell r="BA773">
            <v>75.900000000000006</v>
          </cell>
          <cell r="BC773">
            <v>37.6</v>
          </cell>
          <cell r="BD773">
            <v>7.35</v>
          </cell>
          <cell r="BE773">
            <v>2.2599999999999998</v>
          </cell>
          <cell r="BF773">
            <v>6.04</v>
          </cell>
          <cell r="BH773">
            <v>4.8499999999999996</v>
          </cell>
          <cell r="BJ773">
            <v>2.37</v>
          </cell>
          <cell r="BL773">
            <v>2.16</v>
          </cell>
          <cell r="BM773">
            <v>0.32</v>
          </cell>
          <cell r="CD773">
            <v>53.241379310344826</v>
          </cell>
          <cell r="CG773">
            <v>1.2931034482758621</v>
          </cell>
          <cell r="CP773">
            <v>1.9312977099236643</v>
          </cell>
          <cell r="CV773">
            <v>20.952380952380953</v>
          </cell>
          <cell r="CW773">
            <v>5.5172413793103452</v>
          </cell>
          <cell r="DI773">
            <v>117.1875</v>
          </cell>
          <cell r="DJ773">
            <v>19.468085106382979</v>
          </cell>
          <cell r="DN773">
            <v>1.0301056477637291</v>
          </cell>
        </row>
        <row r="774">
          <cell r="A774" t="str">
            <v>Roman Comagmatic Province</v>
          </cell>
          <cell r="B774">
            <v>2</v>
          </cell>
          <cell r="C774" t="str">
            <v>E2</v>
          </cell>
          <cell r="D774" t="str">
            <v>Ischia island</v>
          </cell>
          <cell r="E774" t="str">
            <v>Alkali Trachyte</v>
          </cell>
          <cell r="M774">
            <v>1.36</v>
          </cell>
          <cell r="AS774">
            <v>354</v>
          </cell>
          <cell r="AT774">
            <v>128</v>
          </cell>
          <cell r="AV774">
            <v>410</v>
          </cell>
          <cell r="AZ774">
            <v>100</v>
          </cell>
          <cell r="BQ774">
            <v>43</v>
          </cell>
          <cell r="DE774">
            <v>8.2325581395348841</v>
          </cell>
        </row>
        <row r="775">
          <cell r="A775" t="str">
            <v>Roman Comagmatic Province</v>
          </cell>
          <cell r="B775">
            <v>2</v>
          </cell>
          <cell r="C775" t="str">
            <v>E2</v>
          </cell>
          <cell r="D775" t="str">
            <v>Ischia island</v>
          </cell>
          <cell r="E775" t="str">
            <v>Alkali Trachyte</v>
          </cell>
          <cell r="M775">
            <v>1.27</v>
          </cell>
          <cell r="AS775">
            <v>358</v>
          </cell>
          <cell r="AT775">
            <v>134</v>
          </cell>
          <cell r="AV775">
            <v>400</v>
          </cell>
          <cell r="AZ775">
            <v>94</v>
          </cell>
          <cell r="BQ775">
            <v>41</v>
          </cell>
          <cell r="DE775">
            <v>8.7317073170731714</v>
          </cell>
        </row>
        <row r="776">
          <cell r="A776" t="str">
            <v>Roman Comagmatic Province</v>
          </cell>
          <cell r="B776">
            <v>2</v>
          </cell>
          <cell r="C776" t="str">
            <v>E2</v>
          </cell>
          <cell r="D776" t="str">
            <v>Ischia island</v>
          </cell>
          <cell r="E776" t="str">
            <v>Alkali Trachyte</v>
          </cell>
          <cell r="M776">
            <v>1.65</v>
          </cell>
          <cell r="AS776">
            <v>303</v>
          </cell>
          <cell r="AT776">
            <v>107</v>
          </cell>
          <cell r="AV776">
            <v>355</v>
          </cell>
          <cell r="AZ776">
            <v>87</v>
          </cell>
          <cell r="BQ776">
            <v>35</v>
          </cell>
          <cell r="DE776">
            <v>8.6571428571428566</v>
          </cell>
        </row>
        <row r="777">
          <cell r="A777" t="str">
            <v>Roman Comagmatic Province</v>
          </cell>
          <cell r="B777">
            <v>2</v>
          </cell>
          <cell r="C777" t="str">
            <v>E2</v>
          </cell>
          <cell r="D777" t="str">
            <v>Ischia island</v>
          </cell>
          <cell r="E777" t="str">
            <v>Alkali Trachyte</v>
          </cell>
          <cell r="M777">
            <v>2.5499999999999998</v>
          </cell>
          <cell r="AS777">
            <v>225</v>
          </cell>
          <cell r="AT777">
            <v>167</v>
          </cell>
          <cell r="AV777">
            <v>265</v>
          </cell>
          <cell r="AW777">
            <v>32</v>
          </cell>
          <cell r="AZ777">
            <v>57</v>
          </cell>
          <cell r="BQ777">
            <v>15</v>
          </cell>
          <cell r="CG777">
            <v>1.78125</v>
          </cell>
          <cell r="CW777">
            <v>8.28125</v>
          </cell>
          <cell r="DE777">
            <v>15</v>
          </cell>
        </row>
        <row r="778">
          <cell r="A778" t="str">
            <v>Roman Comagmatic Province</v>
          </cell>
          <cell r="B778">
            <v>2</v>
          </cell>
          <cell r="C778" t="str">
            <v>E2</v>
          </cell>
          <cell r="D778" t="str">
            <v>Ischia island</v>
          </cell>
          <cell r="E778" t="str">
            <v>Alkali Trachyte</v>
          </cell>
          <cell r="M778">
            <v>1.7</v>
          </cell>
          <cell r="AS778">
            <v>265</v>
          </cell>
          <cell r="AV778">
            <v>289</v>
          </cell>
          <cell r="AZ778">
            <v>64</v>
          </cell>
          <cell r="BQ778">
            <v>18</v>
          </cell>
          <cell r="DE778">
            <v>14.722222222222221</v>
          </cell>
        </row>
        <row r="779">
          <cell r="A779" t="str">
            <v>Roman Comagmatic Province</v>
          </cell>
          <cell r="B779">
            <v>2</v>
          </cell>
          <cell r="C779" t="str">
            <v>E2</v>
          </cell>
          <cell r="D779" t="str">
            <v>Ischia island</v>
          </cell>
          <cell r="E779" t="str">
            <v>Alkali Trachyte</v>
          </cell>
          <cell r="M779">
            <v>1.4</v>
          </cell>
          <cell r="AS779">
            <v>244</v>
          </cell>
          <cell r="AT779">
            <v>96</v>
          </cell>
          <cell r="AV779">
            <v>226</v>
          </cell>
          <cell r="AW779">
            <v>45</v>
          </cell>
          <cell r="AZ779">
            <v>69</v>
          </cell>
          <cell r="BA779">
            <v>128</v>
          </cell>
          <cell r="BQ779">
            <v>18</v>
          </cell>
          <cell r="CG779">
            <v>1.5333333333333334</v>
          </cell>
          <cell r="CW779">
            <v>5.0222222222222221</v>
          </cell>
          <cell r="DE779">
            <v>13.555555555555555</v>
          </cell>
        </row>
        <row r="780">
          <cell r="A780" t="str">
            <v>Roman Comagmatic Province</v>
          </cell>
          <cell r="B780">
            <v>2</v>
          </cell>
          <cell r="C780" t="str">
            <v>E2</v>
          </cell>
          <cell r="D780" t="str">
            <v>Ischia island</v>
          </cell>
          <cell r="E780" t="str">
            <v>Alkali Trachyte</v>
          </cell>
          <cell r="M780">
            <v>1.42</v>
          </cell>
          <cell r="AS780">
            <v>196</v>
          </cell>
          <cell r="AT780">
            <v>311</v>
          </cell>
          <cell r="AV780">
            <v>139</v>
          </cell>
          <cell r="AW780">
            <v>78</v>
          </cell>
          <cell r="AZ780">
            <v>36</v>
          </cell>
          <cell r="BQ780">
            <v>9.5</v>
          </cell>
          <cell r="CG780">
            <v>0.46153846153846156</v>
          </cell>
          <cell r="CW780">
            <v>1.7820512820512822</v>
          </cell>
          <cell r="DE780">
            <v>20.631578947368421</v>
          </cell>
        </row>
        <row r="781">
          <cell r="A781" t="str">
            <v>Roman Comagmatic Province</v>
          </cell>
          <cell r="B781">
            <v>2</v>
          </cell>
          <cell r="C781" t="str">
            <v>E2</v>
          </cell>
          <cell r="D781" t="str">
            <v>Ischia island</v>
          </cell>
          <cell r="E781" t="str">
            <v>Alkali Trachyte</v>
          </cell>
          <cell r="F781">
            <v>61.91</v>
          </cell>
          <cell r="M781">
            <v>3.6</v>
          </cell>
          <cell r="AS781">
            <v>221</v>
          </cell>
          <cell r="AT781">
            <v>114</v>
          </cell>
          <cell r="AV781">
            <v>265</v>
          </cell>
          <cell r="AW781">
            <v>77</v>
          </cell>
          <cell r="AZ781">
            <v>52</v>
          </cell>
          <cell r="BA781">
            <v>102</v>
          </cell>
          <cell r="BQ781">
            <v>17</v>
          </cell>
          <cell r="CG781">
            <v>0.67532467532467533</v>
          </cell>
          <cell r="CW781">
            <v>3.4415584415584415</v>
          </cell>
          <cell r="DE781">
            <v>13</v>
          </cell>
        </row>
        <row r="782">
          <cell r="A782" t="str">
            <v>Roman Comagmatic Province</v>
          </cell>
          <cell r="B782">
            <v>2</v>
          </cell>
          <cell r="C782" t="str">
            <v>E2</v>
          </cell>
          <cell r="D782" t="str">
            <v>Ischia island</v>
          </cell>
          <cell r="E782" t="str">
            <v>Alkali Trachyte</v>
          </cell>
          <cell r="M782">
            <v>1.64</v>
          </cell>
          <cell r="AS782">
            <v>270</v>
          </cell>
          <cell r="AT782">
            <v>87</v>
          </cell>
          <cell r="AV782">
            <v>290</v>
          </cell>
          <cell r="AW782">
            <v>78</v>
          </cell>
          <cell r="AZ782">
            <v>66</v>
          </cell>
          <cell r="BQ782">
            <v>20</v>
          </cell>
          <cell r="CG782">
            <v>0.84615384615384615</v>
          </cell>
          <cell r="CW782">
            <v>3.7179487179487181</v>
          </cell>
          <cell r="DE782">
            <v>13.5</v>
          </cell>
        </row>
        <row r="783">
          <cell r="A783" t="str">
            <v>Roman Comagmatic Province</v>
          </cell>
          <cell r="B783">
            <v>2</v>
          </cell>
          <cell r="C783" t="str">
            <v>E2</v>
          </cell>
          <cell r="D783" t="str">
            <v>Ischia island</v>
          </cell>
          <cell r="E783" t="str">
            <v>Alkali Trachyte</v>
          </cell>
          <cell r="F783">
            <v>63.18</v>
          </cell>
          <cell r="M783">
            <v>1.33</v>
          </cell>
          <cell r="AS783">
            <v>265</v>
          </cell>
          <cell r="AT783">
            <v>26</v>
          </cell>
          <cell r="AV783">
            <v>364</v>
          </cell>
          <cell r="AZ783">
            <v>65</v>
          </cell>
          <cell r="BA783">
            <v>146</v>
          </cell>
          <cell r="BQ783">
            <v>28</v>
          </cell>
          <cell r="DE783">
            <v>9.4642857142857135</v>
          </cell>
        </row>
        <row r="784">
          <cell r="A784" t="str">
            <v>Roman Comagmatic Province</v>
          </cell>
          <cell r="B784">
            <v>2</v>
          </cell>
          <cell r="C784" t="str">
            <v>E2</v>
          </cell>
          <cell r="D784" t="str">
            <v>Ischia island</v>
          </cell>
          <cell r="E784" t="str">
            <v>Alkali Trachyte</v>
          </cell>
          <cell r="F784">
            <v>62.27</v>
          </cell>
          <cell r="M784">
            <v>1.78</v>
          </cell>
          <cell r="AS784">
            <v>369</v>
          </cell>
          <cell r="AT784">
            <v>3</v>
          </cell>
          <cell r="AV784">
            <v>624</v>
          </cell>
          <cell r="AZ784">
            <v>94</v>
          </cell>
          <cell r="BA784">
            <v>203</v>
          </cell>
          <cell r="BQ784">
            <v>49</v>
          </cell>
          <cell r="DE784">
            <v>7.5306122448979593</v>
          </cell>
        </row>
        <row r="785">
          <cell r="A785" t="str">
            <v>Roman Comagmatic Province</v>
          </cell>
          <cell r="B785">
            <v>2</v>
          </cell>
          <cell r="C785" t="str">
            <v>E2</v>
          </cell>
          <cell r="D785" t="str">
            <v>Ischia island</v>
          </cell>
          <cell r="E785" t="str">
            <v>Alkali Trachyte</v>
          </cell>
          <cell r="F785">
            <v>64.38</v>
          </cell>
          <cell r="M785">
            <v>1.26</v>
          </cell>
          <cell r="AS785">
            <v>367</v>
          </cell>
          <cell r="AT785">
            <v>12</v>
          </cell>
          <cell r="AV785">
            <v>633</v>
          </cell>
          <cell r="AW785">
            <v>66</v>
          </cell>
          <cell r="AZ785">
            <v>99</v>
          </cell>
          <cell r="BA785">
            <v>206</v>
          </cell>
          <cell r="BQ785">
            <v>49</v>
          </cell>
          <cell r="CG785">
            <v>1.5</v>
          </cell>
          <cell r="CW785">
            <v>9.5909090909090917</v>
          </cell>
          <cell r="DE785">
            <v>7.4897959183673466</v>
          </cell>
        </row>
        <row r="786">
          <cell r="A786" t="str">
            <v>Roman Comagmatic Province</v>
          </cell>
          <cell r="B786">
            <v>2</v>
          </cell>
          <cell r="C786" t="str">
            <v>E2</v>
          </cell>
          <cell r="D786" t="str">
            <v>Ischia island</v>
          </cell>
          <cell r="E786" t="str">
            <v>Alkali Trachyte</v>
          </cell>
          <cell r="F786">
            <v>65.38</v>
          </cell>
          <cell r="M786">
            <v>1.19</v>
          </cell>
          <cell r="AS786">
            <v>323</v>
          </cell>
          <cell r="AT786">
            <v>18</v>
          </cell>
          <cell r="AV786">
            <v>668</v>
          </cell>
          <cell r="AW786">
            <v>67</v>
          </cell>
          <cell r="AZ786">
            <v>101</v>
          </cell>
          <cell r="BA786">
            <v>205</v>
          </cell>
          <cell r="BQ786">
            <v>53</v>
          </cell>
          <cell r="CG786">
            <v>1.5074626865671641</v>
          </cell>
          <cell r="CW786">
            <v>9.9701492537313428</v>
          </cell>
          <cell r="DE786">
            <v>6.0943396226415096</v>
          </cell>
        </row>
        <row r="787">
          <cell r="A787" t="str">
            <v>Roman Comagmatic Province</v>
          </cell>
          <cell r="B787">
            <v>2</v>
          </cell>
          <cell r="C787" t="str">
            <v>E2</v>
          </cell>
          <cell r="D787" t="str">
            <v>Ischia island</v>
          </cell>
          <cell r="E787" t="str">
            <v>Alkali Trachyte</v>
          </cell>
          <cell r="M787">
            <v>0.61</v>
          </cell>
          <cell r="AS787">
            <v>393</v>
          </cell>
          <cell r="AT787">
            <v>52</v>
          </cell>
          <cell r="AV787">
            <v>447</v>
          </cell>
        </row>
        <row r="788">
          <cell r="A788" t="str">
            <v>Roman Comagmatic Province</v>
          </cell>
          <cell r="B788">
            <v>2</v>
          </cell>
          <cell r="C788" t="str">
            <v>E2</v>
          </cell>
          <cell r="D788" t="str">
            <v>Ischia island</v>
          </cell>
          <cell r="E788" t="str">
            <v>Alkali Trachyte</v>
          </cell>
          <cell r="M788">
            <v>1.28</v>
          </cell>
          <cell r="AS788">
            <v>331</v>
          </cell>
          <cell r="AT788">
            <v>41</v>
          </cell>
          <cell r="AV788">
            <v>369</v>
          </cell>
          <cell r="AZ788">
            <v>79</v>
          </cell>
          <cell r="BQ788">
            <v>27</v>
          </cell>
          <cell r="DE788">
            <v>12.25925925925926</v>
          </cell>
        </row>
        <row r="789">
          <cell r="A789" t="str">
            <v>Roman Comagmatic Province</v>
          </cell>
          <cell r="B789">
            <v>2</v>
          </cell>
          <cell r="C789" t="str">
            <v>E2</v>
          </cell>
          <cell r="D789" t="str">
            <v>Ischia island</v>
          </cell>
          <cell r="E789" t="str">
            <v>Alkali Trachyte</v>
          </cell>
          <cell r="F789">
            <v>63.58</v>
          </cell>
          <cell r="M789">
            <v>1.29</v>
          </cell>
          <cell r="AS789">
            <v>330</v>
          </cell>
          <cell r="AT789">
            <v>8</v>
          </cell>
          <cell r="AV789">
            <v>515</v>
          </cell>
          <cell r="AZ789">
            <v>95</v>
          </cell>
          <cell r="BA789">
            <v>187</v>
          </cell>
          <cell r="BQ789">
            <v>39</v>
          </cell>
          <cell r="DE789">
            <v>8.4615384615384617</v>
          </cell>
        </row>
        <row r="790">
          <cell r="A790" t="str">
            <v>Roman Comagmatic Province</v>
          </cell>
          <cell r="B790">
            <v>2</v>
          </cell>
          <cell r="C790" t="str">
            <v>E2</v>
          </cell>
          <cell r="D790" t="str">
            <v>Ischia island</v>
          </cell>
          <cell r="E790" t="str">
            <v>Alkali Trachyte</v>
          </cell>
          <cell r="F790">
            <v>63.25</v>
          </cell>
          <cell r="M790">
            <v>1.28</v>
          </cell>
          <cell r="AS790">
            <v>334</v>
          </cell>
          <cell r="AT790">
            <v>6</v>
          </cell>
          <cell r="AV790">
            <v>525</v>
          </cell>
          <cell r="AZ790">
            <v>91</v>
          </cell>
          <cell r="BA790">
            <v>199</v>
          </cell>
          <cell r="BQ790">
            <v>43</v>
          </cell>
          <cell r="DE790">
            <v>7.7674418604651159</v>
          </cell>
        </row>
        <row r="791">
          <cell r="A791" t="str">
            <v>Roman Comagmatic Province</v>
          </cell>
          <cell r="B791">
            <v>2</v>
          </cell>
          <cell r="C791" t="str">
            <v>E2</v>
          </cell>
          <cell r="D791" t="str">
            <v>Ischia island</v>
          </cell>
          <cell r="E791" t="str">
            <v>Alkali Trachyte</v>
          </cell>
          <cell r="M791">
            <v>1.41</v>
          </cell>
          <cell r="AS791">
            <v>353</v>
          </cell>
          <cell r="AV791">
            <v>482</v>
          </cell>
          <cell r="AZ791">
            <v>96</v>
          </cell>
          <cell r="BQ791">
            <v>31</v>
          </cell>
          <cell r="DE791">
            <v>11.387096774193548</v>
          </cell>
        </row>
        <row r="792">
          <cell r="A792" t="str">
            <v>Roman Comagmatic Province</v>
          </cell>
          <cell r="B792">
            <v>2</v>
          </cell>
          <cell r="C792" t="str">
            <v>E2</v>
          </cell>
          <cell r="D792" t="str">
            <v>Ischia island</v>
          </cell>
          <cell r="E792" t="str">
            <v>Alkali Trachyte</v>
          </cell>
          <cell r="M792">
            <v>1.75</v>
          </cell>
          <cell r="AS792">
            <v>423</v>
          </cell>
          <cell r="AT792">
            <v>7</v>
          </cell>
          <cell r="AV792">
            <v>646</v>
          </cell>
        </row>
        <row r="793">
          <cell r="A793" t="str">
            <v>Roman Comagmatic Province</v>
          </cell>
          <cell r="B793">
            <v>2</v>
          </cell>
          <cell r="C793" t="str">
            <v>E2</v>
          </cell>
          <cell r="D793" t="str">
            <v>Ischia island</v>
          </cell>
          <cell r="E793" t="str">
            <v>Alkali Trachyte</v>
          </cell>
          <cell r="M793">
            <v>2.93</v>
          </cell>
          <cell r="AS793">
            <v>390</v>
          </cell>
          <cell r="AT793">
            <v>8</v>
          </cell>
          <cell r="AV793">
            <v>622</v>
          </cell>
        </row>
        <row r="794">
          <cell r="A794" t="str">
            <v>Roman Comagmatic Province</v>
          </cell>
          <cell r="B794">
            <v>2</v>
          </cell>
          <cell r="C794" t="str">
            <v>E2</v>
          </cell>
          <cell r="D794" t="str">
            <v>Ischia island</v>
          </cell>
          <cell r="E794" t="str">
            <v>Alkali Trachyte</v>
          </cell>
          <cell r="F794">
            <v>62</v>
          </cell>
          <cell r="M794">
            <v>1.08</v>
          </cell>
          <cell r="AS794">
            <v>437</v>
          </cell>
          <cell r="AT794">
            <v>3</v>
          </cell>
          <cell r="AV794">
            <v>840</v>
          </cell>
          <cell r="AW794">
            <v>104</v>
          </cell>
          <cell r="AZ794">
            <v>112</v>
          </cell>
          <cell r="BA794">
            <v>213</v>
          </cell>
          <cell r="BQ794">
            <v>72</v>
          </cell>
          <cell r="CG794">
            <v>1.0769230769230769</v>
          </cell>
          <cell r="CW794">
            <v>8.0769230769230766</v>
          </cell>
          <cell r="DE794">
            <v>6.0694444444444446</v>
          </cell>
        </row>
        <row r="795">
          <cell r="A795" t="str">
            <v>Roman Comagmatic Province</v>
          </cell>
          <cell r="B795">
            <v>2</v>
          </cell>
          <cell r="C795" t="str">
            <v>E2</v>
          </cell>
          <cell r="D795" t="str">
            <v>Ischia island</v>
          </cell>
          <cell r="E795" t="str">
            <v>Alkali Trachyte</v>
          </cell>
          <cell r="F795">
            <v>63.73</v>
          </cell>
          <cell r="M795">
            <v>1.34</v>
          </cell>
          <cell r="AS795">
            <v>430</v>
          </cell>
          <cell r="AT795">
            <v>8</v>
          </cell>
          <cell r="AV795">
            <v>839</v>
          </cell>
          <cell r="AW795">
            <v>105</v>
          </cell>
          <cell r="AZ795">
            <v>98</v>
          </cell>
          <cell r="BA795">
            <v>216</v>
          </cell>
          <cell r="BQ795">
            <v>70</v>
          </cell>
          <cell r="CG795">
            <v>0.93333333333333335</v>
          </cell>
          <cell r="CW795">
            <v>7.9904761904761905</v>
          </cell>
          <cell r="DE795">
            <v>6.1428571428571432</v>
          </cell>
        </row>
        <row r="796">
          <cell r="A796" t="str">
            <v>Roman Comagmatic Province</v>
          </cell>
          <cell r="B796">
            <v>2</v>
          </cell>
          <cell r="C796" t="str">
            <v>E2</v>
          </cell>
          <cell r="D796" t="str">
            <v>Ischia island</v>
          </cell>
          <cell r="E796" t="str">
            <v>Alkali Trachyte</v>
          </cell>
          <cell r="F796">
            <v>64.08</v>
          </cell>
          <cell r="M796">
            <v>1.24</v>
          </cell>
          <cell r="AS796">
            <v>411</v>
          </cell>
          <cell r="AT796">
            <v>5</v>
          </cell>
          <cell r="AV796">
            <v>859</v>
          </cell>
          <cell r="AW796">
            <v>107</v>
          </cell>
          <cell r="AZ796">
            <v>108</v>
          </cell>
          <cell r="BA796">
            <v>223</v>
          </cell>
          <cell r="BQ796">
            <v>72</v>
          </cell>
          <cell r="CG796">
            <v>1.0093457943925233</v>
          </cell>
          <cell r="CW796">
            <v>8.0280373831775709</v>
          </cell>
          <cell r="DE796">
            <v>5.708333333333333</v>
          </cell>
        </row>
        <row r="797">
          <cell r="A797" t="str">
            <v>Roman Comagmatic Province</v>
          </cell>
          <cell r="B797">
            <v>2</v>
          </cell>
          <cell r="C797" t="str">
            <v>E2</v>
          </cell>
          <cell r="D797" t="str">
            <v>Ischia island</v>
          </cell>
          <cell r="E797" t="str">
            <v>Alkali Trachyte</v>
          </cell>
          <cell r="M797">
            <v>1.1299999999999999</v>
          </cell>
          <cell r="AS797">
            <v>390</v>
          </cell>
          <cell r="AT797">
            <v>4</v>
          </cell>
          <cell r="AV797">
            <v>520</v>
          </cell>
          <cell r="AZ797">
            <v>105</v>
          </cell>
          <cell r="BQ797">
            <v>42</v>
          </cell>
          <cell r="DE797">
            <v>9.2857142857142865</v>
          </cell>
        </row>
        <row r="798">
          <cell r="A798" t="str">
            <v>Roman Comagmatic Province</v>
          </cell>
          <cell r="B798">
            <v>2</v>
          </cell>
          <cell r="C798" t="str">
            <v>E2</v>
          </cell>
          <cell r="D798" t="str">
            <v>Ischia island</v>
          </cell>
          <cell r="E798" t="str">
            <v>Alkali Trachyte</v>
          </cell>
          <cell r="M798">
            <v>1.46</v>
          </cell>
          <cell r="AS798">
            <v>325</v>
          </cell>
          <cell r="AV798">
            <v>388</v>
          </cell>
          <cell r="AZ798">
            <v>92</v>
          </cell>
          <cell r="BQ798">
            <v>33</v>
          </cell>
          <cell r="DE798">
            <v>9.8484848484848477</v>
          </cell>
        </row>
        <row r="799">
          <cell r="A799" t="str">
            <v>Roman Comagmatic Province</v>
          </cell>
          <cell r="B799">
            <v>2</v>
          </cell>
          <cell r="C799" t="str">
            <v>E2</v>
          </cell>
          <cell r="D799" t="str">
            <v>Ischia island</v>
          </cell>
          <cell r="E799" t="str">
            <v>Alkali Trachyte</v>
          </cell>
          <cell r="M799">
            <v>1.43</v>
          </cell>
          <cell r="AS799">
            <v>360</v>
          </cell>
          <cell r="AT799">
            <v>56</v>
          </cell>
          <cell r="AV799">
            <v>495</v>
          </cell>
          <cell r="AZ799">
            <v>96</v>
          </cell>
          <cell r="BQ799">
            <v>36</v>
          </cell>
          <cell r="DE799">
            <v>10</v>
          </cell>
        </row>
        <row r="800">
          <cell r="A800" t="str">
            <v>Roman Comagmatic Province</v>
          </cell>
          <cell r="B800">
            <v>2</v>
          </cell>
          <cell r="C800" t="str">
            <v>E2</v>
          </cell>
          <cell r="D800" t="str">
            <v>Ischia island</v>
          </cell>
          <cell r="E800" t="str">
            <v>Alkali Trachyte</v>
          </cell>
          <cell r="M800">
            <v>2.17</v>
          </cell>
          <cell r="AS800">
            <v>248</v>
          </cell>
          <cell r="AZ800">
            <v>65</v>
          </cell>
          <cell r="BQ800">
            <v>23</v>
          </cell>
          <cell r="DE800">
            <v>10.782608695652174</v>
          </cell>
        </row>
        <row r="801">
          <cell r="A801" t="str">
            <v>Roman Comagmatic Province</v>
          </cell>
          <cell r="B801">
            <v>2</v>
          </cell>
          <cell r="C801" t="str">
            <v>E2</v>
          </cell>
          <cell r="D801" t="str">
            <v>Ischia island</v>
          </cell>
          <cell r="E801" t="str">
            <v>Alkali Trachyte</v>
          </cell>
          <cell r="F801">
            <v>64.19</v>
          </cell>
          <cell r="M801">
            <v>1.17</v>
          </cell>
          <cell r="AS801">
            <v>474</v>
          </cell>
          <cell r="AT801">
            <v>16</v>
          </cell>
          <cell r="AV801">
            <v>917</v>
          </cell>
          <cell r="AW801">
            <v>108</v>
          </cell>
          <cell r="AZ801">
            <v>121</v>
          </cell>
          <cell r="BA801">
            <v>235</v>
          </cell>
          <cell r="BQ801">
            <v>78</v>
          </cell>
          <cell r="CG801">
            <v>1.1203703703703705</v>
          </cell>
          <cell r="CW801">
            <v>8.4907407407407405</v>
          </cell>
          <cell r="DE801">
            <v>6.0769230769230766</v>
          </cell>
        </row>
        <row r="802">
          <cell r="A802" t="str">
            <v>Roman Comagmatic Province</v>
          </cell>
          <cell r="B802">
            <v>2</v>
          </cell>
          <cell r="C802" t="str">
            <v>E2</v>
          </cell>
          <cell r="D802" t="str">
            <v>Ischia island</v>
          </cell>
          <cell r="E802" t="str">
            <v>Alkali Trachyte</v>
          </cell>
          <cell r="F802">
            <v>62.99</v>
          </cell>
          <cell r="M802">
            <v>1.1000000000000001</v>
          </cell>
          <cell r="AS802">
            <v>424</v>
          </cell>
          <cell r="AT802">
            <v>2</v>
          </cell>
          <cell r="AV802">
            <v>833</v>
          </cell>
          <cell r="AW802">
            <v>105</v>
          </cell>
          <cell r="AZ802">
            <v>112</v>
          </cell>
          <cell r="BA802">
            <v>215</v>
          </cell>
          <cell r="BQ802">
            <v>71</v>
          </cell>
          <cell r="CG802">
            <v>1.0666666666666667</v>
          </cell>
          <cell r="CW802">
            <v>7.9333333333333336</v>
          </cell>
          <cell r="DE802">
            <v>5.971830985915493</v>
          </cell>
        </row>
        <row r="803">
          <cell r="A803" t="str">
            <v>Roman Comagmatic Province</v>
          </cell>
          <cell r="B803">
            <v>2</v>
          </cell>
          <cell r="C803" t="str">
            <v>E2</v>
          </cell>
          <cell r="D803" t="str">
            <v>Ischia island</v>
          </cell>
          <cell r="E803" t="str">
            <v>Alkali Trachyte</v>
          </cell>
          <cell r="F803">
            <v>62.88</v>
          </cell>
          <cell r="M803">
            <v>1.08</v>
          </cell>
          <cell r="AS803">
            <v>451</v>
          </cell>
          <cell r="AT803">
            <v>2</v>
          </cell>
          <cell r="AV803">
            <v>861</v>
          </cell>
          <cell r="AW803">
            <v>109</v>
          </cell>
          <cell r="AZ803">
            <v>115</v>
          </cell>
          <cell r="BA803">
            <v>230</v>
          </cell>
          <cell r="BQ803">
            <v>72</v>
          </cell>
          <cell r="CG803">
            <v>1.0550458715596329</v>
          </cell>
          <cell r="CW803">
            <v>7.8990825688073398</v>
          </cell>
          <cell r="DE803">
            <v>6.2638888888888893</v>
          </cell>
        </row>
        <row r="804">
          <cell r="A804" t="str">
            <v>Roman Comagmatic Province</v>
          </cell>
          <cell r="B804">
            <v>2</v>
          </cell>
          <cell r="C804" t="str">
            <v>E2</v>
          </cell>
          <cell r="D804" t="str">
            <v>Ischia island</v>
          </cell>
          <cell r="E804" t="str">
            <v>Alkali Trachyte</v>
          </cell>
          <cell r="M804">
            <v>0.88</v>
          </cell>
          <cell r="AT804">
            <v>6</v>
          </cell>
          <cell r="AV804">
            <v>656</v>
          </cell>
          <cell r="AW804">
            <v>163</v>
          </cell>
          <cell r="BA804">
            <v>235</v>
          </cell>
          <cell r="BQ804">
            <v>65</v>
          </cell>
          <cell r="CW804">
            <v>4.0245398773006134</v>
          </cell>
          <cell r="DE804">
            <v>0</v>
          </cell>
        </row>
        <row r="805">
          <cell r="A805" t="str">
            <v>Roman Comagmatic Province</v>
          </cell>
          <cell r="B805">
            <v>2</v>
          </cell>
          <cell r="C805" t="str">
            <v>E2</v>
          </cell>
          <cell r="D805" t="str">
            <v>Ischia island</v>
          </cell>
          <cell r="E805" t="str">
            <v>Alkali Trachyte</v>
          </cell>
          <cell r="M805">
            <v>1.32</v>
          </cell>
          <cell r="AS805">
            <v>422</v>
          </cell>
          <cell r="AV805">
            <v>650</v>
          </cell>
          <cell r="AZ805">
            <v>114</v>
          </cell>
          <cell r="BQ805">
            <v>62</v>
          </cell>
          <cell r="DE805">
            <v>6.806451612903226</v>
          </cell>
        </row>
        <row r="806">
          <cell r="A806" t="str">
            <v>Roman Comagmatic Province</v>
          </cell>
          <cell r="B806">
            <v>2</v>
          </cell>
          <cell r="C806" t="str">
            <v>E2</v>
          </cell>
          <cell r="D806" t="str">
            <v>Ischia island</v>
          </cell>
          <cell r="E806" t="str">
            <v>Alkali Trachyte</v>
          </cell>
          <cell r="M806">
            <v>0.87</v>
          </cell>
          <cell r="AS806">
            <v>429</v>
          </cell>
          <cell r="AV806">
            <v>666</v>
          </cell>
          <cell r="AZ806">
            <v>110</v>
          </cell>
          <cell r="BQ806">
            <v>61</v>
          </cell>
          <cell r="DE806">
            <v>7.0327868852459012</v>
          </cell>
        </row>
        <row r="807">
          <cell r="A807" t="str">
            <v>Roman Comagmatic Province</v>
          </cell>
          <cell r="B807">
            <v>2</v>
          </cell>
          <cell r="C807" t="str">
            <v>E2</v>
          </cell>
          <cell r="D807" t="str">
            <v>Ischia island</v>
          </cell>
          <cell r="E807" t="str">
            <v>Alkali Trachyte</v>
          </cell>
          <cell r="M807">
            <v>1.5</v>
          </cell>
          <cell r="AS807">
            <v>328</v>
          </cell>
          <cell r="AT807">
            <v>71</v>
          </cell>
          <cell r="AV807">
            <v>761</v>
          </cell>
          <cell r="AZ807">
            <v>107</v>
          </cell>
          <cell r="BQ807">
            <v>56</v>
          </cell>
          <cell r="DE807">
            <v>5.8571428571428568</v>
          </cell>
        </row>
        <row r="808">
          <cell r="A808" t="str">
            <v>Roman Comagmatic Province</v>
          </cell>
          <cell r="B808">
            <v>2</v>
          </cell>
          <cell r="C808" t="str">
            <v>E2</v>
          </cell>
          <cell r="D808" t="str">
            <v>Ischia island</v>
          </cell>
          <cell r="E808" t="str">
            <v>Alkali Trachyte</v>
          </cell>
          <cell r="M808">
            <v>1.69</v>
          </cell>
        </row>
        <row r="809">
          <cell r="A809" t="str">
            <v>Roman Comagmatic Province</v>
          </cell>
          <cell r="B809">
            <v>2</v>
          </cell>
          <cell r="C809" t="str">
            <v>E2</v>
          </cell>
          <cell r="D809" t="str">
            <v>Ischia island</v>
          </cell>
          <cell r="E809" t="str">
            <v>Alkali Trachyte</v>
          </cell>
          <cell r="M809">
            <v>1.68</v>
          </cell>
          <cell r="AS809">
            <v>275</v>
          </cell>
          <cell r="AT809">
            <v>117</v>
          </cell>
          <cell r="AV809">
            <v>386</v>
          </cell>
          <cell r="AZ809">
            <v>73</v>
          </cell>
          <cell r="BQ809">
            <v>31</v>
          </cell>
          <cell r="DE809">
            <v>8.870967741935484</v>
          </cell>
        </row>
        <row r="810">
          <cell r="A810" t="str">
            <v>Roman Comagmatic Province</v>
          </cell>
          <cell r="B810">
            <v>2</v>
          </cell>
          <cell r="C810" t="str">
            <v>E2</v>
          </cell>
          <cell r="D810" t="str">
            <v>Ischia island</v>
          </cell>
          <cell r="E810" t="str">
            <v>Alkali Trachyte</v>
          </cell>
          <cell r="M810">
            <v>1.4</v>
          </cell>
          <cell r="AS810">
            <v>329</v>
          </cell>
          <cell r="AV810">
            <v>461</v>
          </cell>
          <cell r="AZ810">
            <v>86</v>
          </cell>
          <cell r="BQ810">
            <v>42</v>
          </cell>
          <cell r="DE810">
            <v>7.833333333333333</v>
          </cell>
        </row>
        <row r="811">
          <cell r="A811" t="str">
            <v>Roman Comagmatic Province</v>
          </cell>
          <cell r="B811">
            <v>2</v>
          </cell>
          <cell r="C811" t="str">
            <v>E2</v>
          </cell>
          <cell r="D811" t="str">
            <v>Ischia island</v>
          </cell>
          <cell r="E811" t="str">
            <v>Alkali Trachyte</v>
          </cell>
          <cell r="M811">
            <v>1.77</v>
          </cell>
          <cell r="AS811">
            <v>256</v>
          </cell>
          <cell r="AT811">
            <v>131</v>
          </cell>
          <cell r="AV811">
            <v>313</v>
          </cell>
          <cell r="AZ811">
            <v>68</v>
          </cell>
          <cell r="BQ811">
            <v>25</v>
          </cell>
          <cell r="DE811">
            <v>10.24</v>
          </cell>
        </row>
        <row r="812">
          <cell r="A812" t="str">
            <v>Roman Comagmatic Province</v>
          </cell>
          <cell r="B812">
            <v>2</v>
          </cell>
          <cell r="C812" t="str">
            <v>E2</v>
          </cell>
          <cell r="D812" t="str">
            <v>Ischia island</v>
          </cell>
          <cell r="E812" t="str">
            <v>Alkali Trachyte</v>
          </cell>
          <cell r="M812">
            <v>1.98</v>
          </cell>
        </row>
        <row r="813">
          <cell r="A813" t="str">
            <v>Roman Comagmatic Province</v>
          </cell>
          <cell r="B813">
            <v>2</v>
          </cell>
          <cell r="C813" t="str">
            <v>E2</v>
          </cell>
          <cell r="D813" t="str">
            <v>Ischia island</v>
          </cell>
          <cell r="E813" t="str">
            <v>Alkali Trachyte</v>
          </cell>
          <cell r="M813">
            <v>1.85</v>
          </cell>
          <cell r="AS813">
            <v>250</v>
          </cell>
          <cell r="AT813">
            <v>183</v>
          </cell>
          <cell r="AV813">
            <v>301</v>
          </cell>
          <cell r="AZ813">
            <v>62</v>
          </cell>
          <cell r="BQ813">
            <v>26</v>
          </cell>
          <cell r="DE813">
            <v>9.615384615384615</v>
          </cell>
        </row>
        <row r="814">
          <cell r="A814" t="str">
            <v>Roman Comagmatic Province</v>
          </cell>
          <cell r="B814">
            <v>2</v>
          </cell>
          <cell r="C814" t="str">
            <v>E2</v>
          </cell>
          <cell r="D814" t="str">
            <v>Ischia island</v>
          </cell>
          <cell r="E814" t="str">
            <v>Alkali Trachyte</v>
          </cell>
          <cell r="F814">
            <v>61.87</v>
          </cell>
          <cell r="M814">
            <v>1.75</v>
          </cell>
          <cell r="AS814">
            <v>344</v>
          </cell>
          <cell r="AT814">
            <v>109</v>
          </cell>
          <cell r="AV814">
            <v>445</v>
          </cell>
          <cell r="AW814">
            <v>73</v>
          </cell>
          <cell r="AZ814">
            <v>81</v>
          </cell>
          <cell r="BA814">
            <v>164</v>
          </cell>
          <cell r="CG814">
            <v>1.1095890410958904</v>
          </cell>
          <cell r="CW814">
            <v>6.095890410958904</v>
          </cell>
        </row>
        <row r="815">
          <cell r="A815" t="str">
            <v>Roman Comagmatic Province</v>
          </cell>
          <cell r="B815">
            <v>2</v>
          </cell>
          <cell r="C815" t="str">
            <v>E2</v>
          </cell>
          <cell r="D815" t="str">
            <v>Ischia island</v>
          </cell>
          <cell r="E815" t="str">
            <v>Alkali Trachyte</v>
          </cell>
          <cell r="F815">
            <v>61.71</v>
          </cell>
          <cell r="M815">
            <v>1.47</v>
          </cell>
          <cell r="AS815">
            <v>357</v>
          </cell>
          <cell r="AT815">
            <v>28</v>
          </cell>
          <cell r="AV815">
            <v>515</v>
          </cell>
          <cell r="AW815">
            <v>85</v>
          </cell>
          <cell r="AZ815">
            <v>79</v>
          </cell>
          <cell r="BA815">
            <v>212</v>
          </cell>
          <cell r="CG815">
            <v>0.92941176470588238</v>
          </cell>
          <cell r="CW815">
            <v>6.0588235294117645</v>
          </cell>
        </row>
        <row r="816">
          <cell r="A816" t="str">
            <v>Roman Comagmatic Province</v>
          </cell>
          <cell r="B816">
            <v>2</v>
          </cell>
          <cell r="C816" t="str">
            <v>E2</v>
          </cell>
          <cell r="D816" t="str">
            <v>Ischia island</v>
          </cell>
          <cell r="E816" t="str">
            <v>Alkali Trachyte</v>
          </cell>
          <cell r="F816">
            <v>61.88</v>
          </cell>
          <cell r="M816">
            <v>1.54</v>
          </cell>
          <cell r="AS816">
            <v>337</v>
          </cell>
          <cell r="AT816">
            <v>32</v>
          </cell>
          <cell r="AV816">
            <v>509</v>
          </cell>
          <cell r="AW816">
            <v>85</v>
          </cell>
          <cell r="AZ816">
            <v>83</v>
          </cell>
          <cell r="BA816">
            <v>171</v>
          </cell>
          <cell r="CG816">
            <v>0.97647058823529409</v>
          </cell>
          <cell r="CW816">
            <v>5.9882352941176471</v>
          </cell>
        </row>
        <row r="817">
          <cell r="A817" t="str">
            <v>Roman Comagmatic Province</v>
          </cell>
          <cell r="B817">
            <v>2</v>
          </cell>
          <cell r="C817" t="str">
            <v>E2</v>
          </cell>
          <cell r="D817" t="str">
            <v>Ischia island</v>
          </cell>
          <cell r="E817" t="str">
            <v>Alkali Trachyte</v>
          </cell>
          <cell r="F817">
            <v>61.48</v>
          </cell>
          <cell r="M817">
            <v>1.76</v>
          </cell>
          <cell r="AS817">
            <v>284</v>
          </cell>
          <cell r="AT817">
            <v>91</v>
          </cell>
          <cell r="AV817">
            <v>384</v>
          </cell>
          <cell r="AW817">
            <v>58</v>
          </cell>
          <cell r="AZ817">
            <v>70</v>
          </cell>
          <cell r="BA817">
            <v>141</v>
          </cell>
          <cell r="CG817">
            <v>1.2068965517241379</v>
          </cell>
          <cell r="CW817">
            <v>6.6206896551724137</v>
          </cell>
        </row>
        <row r="818">
          <cell r="A818" t="str">
            <v>Roman Comagmatic Province</v>
          </cell>
          <cell r="B818">
            <v>2</v>
          </cell>
          <cell r="C818" t="str">
            <v>E2</v>
          </cell>
          <cell r="D818" t="str">
            <v>Ischia island</v>
          </cell>
          <cell r="E818" t="str">
            <v>Alkali Trachyte</v>
          </cell>
          <cell r="F818">
            <v>64.2</v>
          </cell>
          <cell r="M818">
            <v>1.1000000000000001</v>
          </cell>
          <cell r="AS818">
            <v>646</v>
          </cell>
          <cell r="AT818">
            <v>14</v>
          </cell>
          <cell r="AV818">
            <v>1487</v>
          </cell>
          <cell r="AW818">
            <v>149</v>
          </cell>
          <cell r="AZ818">
            <v>160</v>
          </cell>
          <cell r="BA818">
            <v>295</v>
          </cell>
          <cell r="BQ818">
            <v>129</v>
          </cell>
          <cell r="CG818">
            <v>1.0738255033557047</v>
          </cell>
          <cell r="CW818">
            <v>9.9798657718120811</v>
          </cell>
          <cell r="DE818">
            <v>5.0077519379844961</v>
          </cell>
        </row>
        <row r="819">
          <cell r="A819" t="str">
            <v>Roman Comagmatic Province</v>
          </cell>
          <cell r="B819">
            <v>2</v>
          </cell>
          <cell r="C819" t="str">
            <v>E2</v>
          </cell>
          <cell r="D819" t="str">
            <v>Ischia island</v>
          </cell>
          <cell r="E819" t="str">
            <v>Alkali Trachyte</v>
          </cell>
          <cell r="M819">
            <v>1.28</v>
          </cell>
          <cell r="AS819">
            <v>300</v>
          </cell>
          <cell r="AT819">
            <v>91</v>
          </cell>
          <cell r="AV819">
            <v>363</v>
          </cell>
          <cell r="AZ819">
            <v>70</v>
          </cell>
          <cell r="BQ819">
            <v>33</v>
          </cell>
          <cell r="DE819">
            <v>9.0909090909090917</v>
          </cell>
        </row>
        <row r="820">
          <cell r="A820" t="str">
            <v>Roman Comagmatic Province</v>
          </cell>
          <cell r="B820">
            <v>2</v>
          </cell>
          <cell r="C820" t="str">
            <v>E2</v>
          </cell>
          <cell r="D820" t="str">
            <v>Ischia island</v>
          </cell>
          <cell r="E820" t="str">
            <v>Alkali Trachyte</v>
          </cell>
          <cell r="M820">
            <v>1.1599999999999999</v>
          </cell>
        </row>
        <row r="821">
          <cell r="A821" t="str">
            <v>Roman Comagmatic Province</v>
          </cell>
          <cell r="B821">
            <v>2</v>
          </cell>
          <cell r="C821" t="str">
            <v>E2</v>
          </cell>
          <cell r="D821" t="str">
            <v>Ischia island</v>
          </cell>
          <cell r="E821" t="str">
            <v>Trachybasalt</v>
          </cell>
          <cell r="M821">
            <v>7.49</v>
          </cell>
          <cell r="AS821">
            <v>106</v>
          </cell>
          <cell r="AT821">
            <v>711</v>
          </cell>
          <cell r="AV821">
            <v>165</v>
          </cell>
          <cell r="AZ821">
            <v>42</v>
          </cell>
          <cell r="BQ821">
            <v>9.5</v>
          </cell>
          <cell r="DE821">
            <v>11.157894736842104</v>
          </cell>
        </row>
        <row r="822">
          <cell r="A822" t="str">
            <v>Roman Comagmatic Province</v>
          </cell>
          <cell r="B822">
            <v>2</v>
          </cell>
          <cell r="C822" t="str">
            <v>E2</v>
          </cell>
          <cell r="D822" t="str">
            <v>Ischia island</v>
          </cell>
          <cell r="E822" t="str">
            <v>Trachybasalt</v>
          </cell>
        </row>
        <row r="823">
          <cell r="A823" t="str">
            <v>Roman Comagmatic Province</v>
          </cell>
          <cell r="B823">
            <v>2</v>
          </cell>
          <cell r="C823" t="str">
            <v>E2</v>
          </cell>
          <cell r="D823" t="str">
            <v>Ischia island</v>
          </cell>
          <cell r="E823" t="str">
            <v>Trachyte</v>
          </cell>
          <cell r="M823">
            <v>2.52</v>
          </cell>
          <cell r="AS823">
            <v>240</v>
          </cell>
          <cell r="AT823">
            <v>294</v>
          </cell>
          <cell r="AV823">
            <v>260</v>
          </cell>
          <cell r="AW823">
            <v>47</v>
          </cell>
          <cell r="AZ823">
            <v>58</v>
          </cell>
          <cell r="BQ823">
            <v>20</v>
          </cell>
          <cell r="CG823">
            <v>1.2340425531914894</v>
          </cell>
          <cell r="CW823">
            <v>5.5319148936170217</v>
          </cell>
          <cell r="DE823">
            <v>12</v>
          </cell>
        </row>
        <row r="824">
          <cell r="A824" t="str">
            <v>Roman Comagmatic Province</v>
          </cell>
          <cell r="B824">
            <v>2</v>
          </cell>
          <cell r="C824" t="str">
            <v>E2</v>
          </cell>
          <cell r="D824" t="str">
            <v>Ischia island</v>
          </cell>
          <cell r="E824" t="str">
            <v>Trachyte</v>
          </cell>
          <cell r="M824">
            <v>2.2000000000000002</v>
          </cell>
          <cell r="AS824">
            <v>270</v>
          </cell>
          <cell r="AT824">
            <v>236</v>
          </cell>
          <cell r="AV824">
            <v>310</v>
          </cell>
          <cell r="AZ824">
            <v>60</v>
          </cell>
          <cell r="BQ824">
            <v>28</v>
          </cell>
          <cell r="DE824">
            <v>9.6428571428571423</v>
          </cell>
        </row>
        <row r="825">
          <cell r="A825" t="str">
            <v>Roman Comagmatic Province</v>
          </cell>
          <cell r="B825">
            <v>2</v>
          </cell>
          <cell r="C825" t="str">
            <v>E2</v>
          </cell>
          <cell r="D825" t="str">
            <v>Ischia island</v>
          </cell>
          <cell r="E825" t="str">
            <v>Latite</v>
          </cell>
          <cell r="M825">
            <v>7.08</v>
          </cell>
          <cell r="AS825">
            <v>167</v>
          </cell>
          <cell r="AT825">
            <v>622</v>
          </cell>
          <cell r="AV825">
            <v>190</v>
          </cell>
          <cell r="AZ825">
            <v>46</v>
          </cell>
          <cell r="BQ825">
            <v>13</v>
          </cell>
          <cell r="DE825">
            <v>12.846153846153847</v>
          </cell>
        </row>
        <row r="826">
          <cell r="A826" t="str">
            <v>Roman Comagmatic Province</v>
          </cell>
          <cell r="B826">
            <v>2</v>
          </cell>
          <cell r="C826" t="str">
            <v>E2</v>
          </cell>
          <cell r="D826" t="str">
            <v>Ischia island</v>
          </cell>
          <cell r="E826" t="str">
            <v>Latite</v>
          </cell>
          <cell r="M826">
            <v>7.1</v>
          </cell>
          <cell r="AS826">
            <v>177</v>
          </cell>
          <cell r="AT826">
            <v>578</v>
          </cell>
          <cell r="AV826">
            <v>197</v>
          </cell>
          <cell r="AZ826">
            <v>53</v>
          </cell>
          <cell r="BQ826">
            <v>14</v>
          </cell>
          <cell r="DE826">
            <v>12.642857142857142</v>
          </cell>
        </row>
        <row r="827">
          <cell r="A827" t="str">
            <v>Roman Comagmatic Province</v>
          </cell>
          <cell r="B827">
            <v>2</v>
          </cell>
          <cell r="C827" t="str">
            <v>E2</v>
          </cell>
          <cell r="D827" t="str">
            <v>Ischia island</v>
          </cell>
          <cell r="E827" t="str">
            <v>Latite</v>
          </cell>
          <cell r="M827">
            <v>6.13</v>
          </cell>
          <cell r="AS827">
            <v>160</v>
          </cell>
          <cell r="AT827">
            <v>600</v>
          </cell>
          <cell r="AV827">
            <v>200</v>
          </cell>
          <cell r="AZ827">
            <v>47</v>
          </cell>
          <cell r="BQ827">
            <v>14</v>
          </cell>
          <cell r="DE827">
            <v>11.428571428571429</v>
          </cell>
        </row>
        <row r="828">
          <cell r="A828" t="str">
            <v>Roman Comagmatic Province</v>
          </cell>
          <cell r="B828">
            <v>2</v>
          </cell>
          <cell r="C828" t="str">
            <v>E2</v>
          </cell>
          <cell r="D828" t="str">
            <v>Ischia island</v>
          </cell>
          <cell r="E828" t="str">
            <v>Latite</v>
          </cell>
          <cell r="M828">
            <v>4.49</v>
          </cell>
          <cell r="AS828">
            <v>185</v>
          </cell>
          <cell r="AT828">
            <v>490</v>
          </cell>
          <cell r="AV828">
            <v>210</v>
          </cell>
          <cell r="AZ828">
            <v>44</v>
          </cell>
          <cell r="BQ828">
            <v>16</v>
          </cell>
          <cell r="DE828">
            <v>11.5625</v>
          </cell>
        </row>
        <row r="829">
          <cell r="A829" t="str">
            <v>Roman Comagmatic Province</v>
          </cell>
          <cell r="B829">
            <v>2</v>
          </cell>
          <cell r="C829" t="str">
            <v>E2</v>
          </cell>
          <cell r="D829" t="str">
            <v>Ischia island</v>
          </cell>
          <cell r="E829" t="str">
            <v>Latite</v>
          </cell>
          <cell r="M829">
            <v>5.91</v>
          </cell>
          <cell r="AS829">
            <v>201</v>
          </cell>
          <cell r="AT829">
            <v>486</v>
          </cell>
          <cell r="AV829">
            <v>242</v>
          </cell>
          <cell r="AZ829">
            <v>50</v>
          </cell>
          <cell r="BQ829">
            <v>20</v>
          </cell>
          <cell r="DE829">
            <v>10.050000000000001</v>
          </cell>
        </row>
        <row r="830">
          <cell r="A830" t="str">
            <v>Roman Comagmatic Province</v>
          </cell>
          <cell r="B830">
            <v>2</v>
          </cell>
          <cell r="C830" t="str">
            <v>E2</v>
          </cell>
          <cell r="D830" t="str">
            <v>Ischia island</v>
          </cell>
          <cell r="E830" t="str">
            <v>Latite</v>
          </cell>
          <cell r="M830">
            <v>4.5599999999999996</v>
          </cell>
          <cell r="AS830">
            <v>243</v>
          </cell>
          <cell r="AT830">
            <v>105</v>
          </cell>
          <cell r="AV830">
            <v>284</v>
          </cell>
          <cell r="BQ830">
            <v>24</v>
          </cell>
          <cell r="DE830">
            <v>10.125</v>
          </cell>
        </row>
        <row r="831">
          <cell r="A831" t="str">
            <v>Roman Comagmatic Province</v>
          </cell>
          <cell r="B831">
            <v>2</v>
          </cell>
          <cell r="C831" t="str">
            <v>E2</v>
          </cell>
          <cell r="D831" t="str">
            <v>Ischia island</v>
          </cell>
          <cell r="E831" t="str">
            <v>Latite</v>
          </cell>
          <cell r="M831">
            <v>4.5199999999999996</v>
          </cell>
        </row>
        <row r="832">
          <cell r="A832" t="str">
            <v>Roman Comagmatic Province</v>
          </cell>
          <cell r="B832">
            <v>2</v>
          </cell>
          <cell r="C832" t="str">
            <v>E2</v>
          </cell>
          <cell r="D832" t="str">
            <v>Ischia island</v>
          </cell>
        </row>
        <row r="833">
          <cell r="A833" t="str">
            <v>Roman Comagmatic Province</v>
          </cell>
          <cell r="B833">
            <v>2</v>
          </cell>
          <cell r="C833" t="str">
            <v>E2</v>
          </cell>
          <cell r="D833" t="str">
            <v>Ischia island</v>
          </cell>
        </row>
        <row r="834">
          <cell r="A834" t="str">
            <v>Roman Comagmatic Province</v>
          </cell>
          <cell r="B834">
            <v>2</v>
          </cell>
          <cell r="C834" t="str">
            <v>E3</v>
          </cell>
          <cell r="D834" t="str">
            <v>Ischia island</v>
          </cell>
        </row>
        <row r="835">
          <cell r="A835" t="str">
            <v>Roman Comagmatic Province</v>
          </cell>
          <cell r="B835">
            <v>2</v>
          </cell>
          <cell r="C835" t="str">
            <v>E3</v>
          </cell>
          <cell r="D835" t="str">
            <v>Ischia island</v>
          </cell>
        </row>
        <row r="836">
          <cell r="A836" t="str">
            <v>Roman Comagmatic Province</v>
          </cell>
          <cell r="B836">
            <v>2</v>
          </cell>
          <cell r="C836" t="str">
            <v>E3</v>
          </cell>
          <cell r="D836" t="str">
            <v>Ischia island</v>
          </cell>
        </row>
        <row r="837">
          <cell r="A837" t="str">
            <v>Roman Comagmatic Province</v>
          </cell>
          <cell r="B837">
            <v>2</v>
          </cell>
          <cell r="C837" t="str">
            <v>E4</v>
          </cell>
          <cell r="D837" t="str">
            <v>Ischia island</v>
          </cell>
          <cell r="E837" t="str">
            <v>Trachyte</v>
          </cell>
        </row>
        <row r="838">
          <cell r="A838" t="str">
            <v>Roman Comagmatic Province</v>
          </cell>
          <cell r="B838">
            <v>2</v>
          </cell>
          <cell r="C838" t="str">
            <v>E4</v>
          </cell>
          <cell r="D838" t="str">
            <v>Ischia island</v>
          </cell>
          <cell r="E838" t="str">
            <v>Phonolite</v>
          </cell>
        </row>
        <row r="839">
          <cell r="A839" t="str">
            <v>Roman Comagmatic Province</v>
          </cell>
          <cell r="B839">
            <v>2</v>
          </cell>
          <cell r="C839" t="str">
            <v>E4</v>
          </cell>
          <cell r="D839" t="str">
            <v>Ischia island</v>
          </cell>
          <cell r="E839" t="str">
            <v>Phonolite</v>
          </cell>
        </row>
        <row r="840">
          <cell r="A840" t="str">
            <v>Roman Comagmatic Province</v>
          </cell>
          <cell r="B840">
            <v>2</v>
          </cell>
          <cell r="C840" t="str">
            <v>E4</v>
          </cell>
          <cell r="D840" t="str">
            <v>Ischia island</v>
          </cell>
          <cell r="E840" t="str">
            <v>Phonolite</v>
          </cell>
        </row>
        <row r="841">
          <cell r="A841" t="str">
            <v>Roman Comagmatic Province</v>
          </cell>
          <cell r="B841">
            <v>2</v>
          </cell>
          <cell r="C841" t="str">
            <v>F1</v>
          </cell>
          <cell r="D841" t="str">
            <v>Procida Island</v>
          </cell>
          <cell r="E841" t="str">
            <v>Shoshonitic Basalt</v>
          </cell>
          <cell r="L841">
            <v>9.56</v>
          </cell>
          <cell r="BP841">
            <v>10</v>
          </cell>
          <cell r="BQ841">
            <v>2.7</v>
          </cell>
          <cell r="BR841">
            <v>0.7</v>
          </cell>
          <cell r="DD841">
            <v>0.25925925925925924</v>
          </cell>
        </row>
        <row r="842">
          <cell r="A842" t="str">
            <v>Roman Comagmatic Province</v>
          </cell>
          <cell r="B842">
            <v>2</v>
          </cell>
          <cell r="C842" t="str">
            <v>F1</v>
          </cell>
          <cell r="D842" t="str">
            <v>Procida Island</v>
          </cell>
          <cell r="E842" t="str">
            <v>Shoshonitic Basalt</v>
          </cell>
          <cell r="L842">
            <v>8.9600000000000009</v>
          </cell>
          <cell r="BP842">
            <v>7</v>
          </cell>
          <cell r="BQ842">
            <v>2.8</v>
          </cell>
        </row>
        <row r="843">
          <cell r="A843" t="str">
            <v>Roman Comagmatic Province</v>
          </cell>
          <cell r="B843">
            <v>2</v>
          </cell>
          <cell r="C843" t="str">
            <v>F1</v>
          </cell>
          <cell r="D843" t="str">
            <v>Procida Island</v>
          </cell>
          <cell r="E843" t="str">
            <v>Potassic Trachybasalt</v>
          </cell>
          <cell r="L843">
            <v>6.38</v>
          </cell>
          <cell r="BP843">
            <v>10.1</v>
          </cell>
          <cell r="BQ843">
            <v>3.3</v>
          </cell>
          <cell r="BR843">
            <v>1.3</v>
          </cell>
          <cell r="DD843">
            <v>0.39393939393939398</v>
          </cell>
        </row>
        <row r="844">
          <cell r="A844" t="str">
            <v>Roman Comagmatic Province</v>
          </cell>
          <cell r="B844">
            <v>2</v>
          </cell>
          <cell r="C844" t="str">
            <v>F1</v>
          </cell>
          <cell r="D844" t="str">
            <v>Procida Island</v>
          </cell>
          <cell r="E844" t="str">
            <v>Potassic Trachybasalt</v>
          </cell>
          <cell r="L844">
            <v>5.59</v>
          </cell>
          <cell r="BP844">
            <v>14.1</v>
          </cell>
        </row>
        <row r="845">
          <cell r="A845" t="str">
            <v>Roman Comagmatic Province</v>
          </cell>
          <cell r="B845">
            <v>2</v>
          </cell>
          <cell r="C845" t="str">
            <v>F1</v>
          </cell>
          <cell r="D845" t="str">
            <v>Procida Island</v>
          </cell>
          <cell r="E845" t="str">
            <v>Potassic Trachybasalt</v>
          </cell>
          <cell r="L845">
            <v>6.31</v>
          </cell>
          <cell r="BP845">
            <v>9.8000000000000007</v>
          </cell>
        </row>
        <row r="846">
          <cell r="A846" t="str">
            <v>Roman Comagmatic Province</v>
          </cell>
          <cell r="B846">
            <v>2</v>
          </cell>
          <cell r="C846" t="str">
            <v>F1</v>
          </cell>
          <cell r="D846" t="str">
            <v>Procida Island</v>
          </cell>
          <cell r="E846" t="str">
            <v>Shoshonite</v>
          </cell>
          <cell r="L846">
            <v>3.23</v>
          </cell>
          <cell r="BP846">
            <v>21.5</v>
          </cell>
        </row>
        <row r="847">
          <cell r="A847" t="str">
            <v>Roman Comagmatic Province</v>
          </cell>
          <cell r="B847">
            <v>2</v>
          </cell>
          <cell r="C847" t="str">
            <v>F2</v>
          </cell>
          <cell r="D847" t="str">
            <v>Procida-Vivara</v>
          </cell>
          <cell r="E847" t="str">
            <v>Lithic</v>
          </cell>
          <cell r="F847">
            <v>47.98</v>
          </cell>
          <cell r="G847">
            <v>1.23</v>
          </cell>
          <cell r="H847">
            <v>15.37</v>
          </cell>
          <cell r="J847">
            <v>9.3309000000000015</v>
          </cell>
          <cell r="K847">
            <v>0.14000000000000001</v>
          </cell>
          <cell r="L847">
            <v>9.4700000000000006</v>
          </cell>
          <cell r="M847">
            <v>11.92</v>
          </cell>
          <cell r="N847">
            <v>2.83</v>
          </cell>
          <cell r="O847">
            <v>1.46</v>
          </cell>
          <cell r="P847">
            <v>0.28000000000000003</v>
          </cell>
          <cell r="R847">
            <v>0.77</v>
          </cell>
          <cell r="U847">
            <v>100.78089999999999</v>
          </cell>
          <cell r="AJ847">
            <v>0.69528509833185637</v>
          </cell>
          <cell r="AK847">
            <v>4.29</v>
          </cell>
          <cell r="AL847">
            <v>0.51590106007067138</v>
          </cell>
          <cell r="AM847">
            <v>0.77553675992192583</v>
          </cell>
          <cell r="AN847">
            <v>37.200000000000003</v>
          </cell>
          <cell r="AO847">
            <v>206</v>
          </cell>
          <cell r="AP847">
            <v>444</v>
          </cell>
          <cell r="AQ847">
            <v>39</v>
          </cell>
          <cell r="AR847">
            <v>154</v>
          </cell>
          <cell r="AS847">
            <v>45</v>
          </cell>
          <cell r="AT847">
            <v>796</v>
          </cell>
          <cell r="AU847">
            <v>20.94</v>
          </cell>
          <cell r="AV847">
            <v>102</v>
          </cell>
          <cell r="AW847">
            <v>12</v>
          </cell>
          <cell r="AY847">
            <v>458</v>
          </cell>
          <cell r="AZ847">
            <v>14.5</v>
          </cell>
          <cell r="BA847">
            <v>30.1</v>
          </cell>
          <cell r="BC847">
            <v>18.100000000000001</v>
          </cell>
          <cell r="BD847">
            <v>4.72</v>
          </cell>
          <cell r="BE847">
            <v>1.52</v>
          </cell>
          <cell r="BF847">
            <v>4.32</v>
          </cell>
          <cell r="BH847">
            <v>3.93</v>
          </cell>
          <cell r="BJ847">
            <v>1.42</v>
          </cell>
          <cell r="BL847">
            <v>1.77</v>
          </cell>
          <cell r="BM847">
            <v>0.23</v>
          </cell>
          <cell r="CD847">
            <v>38.166666666666664</v>
          </cell>
          <cell r="CG847">
            <v>1.2083333333333333</v>
          </cell>
          <cell r="CP847">
            <v>1.4374403056351481</v>
          </cell>
          <cell r="CV847">
            <v>9.5338983050847457</v>
          </cell>
          <cell r="CW847">
            <v>8.5</v>
          </cell>
          <cell r="DI847">
            <v>63.043478260869563</v>
          </cell>
          <cell r="DJ847">
            <v>43.977900552486183</v>
          </cell>
          <cell r="DN847">
            <v>1.0222713351897073</v>
          </cell>
        </row>
        <row r="848">
          <cell r="A848" t="str">
            <v>Roman Comagmatic Province</v>
          </cell>
          <cell r="B848">
            <v>2</v>
          </cell>
          <cell r="C848" t="str">
            <v>F2</v>
          </cell>
          <cell r="D848" t="str">
            <v>Procida-Vivara</v>
          </cell>
          <cell r="E848" t="str">
            <v>Lithic</v>
          </cell>
          <cell r="F848">
            <v>48.89</v>
          </cell>
          <cell r="G848">
            <v>1.23</v>
          </cell>
          <cell r="H848">
            <v>15.65</v>
          </cell>
          <cell r="J848">
            <v>8.9725000000000001</v>
          </cell>
          <cell r="K848">
            <v>0.14000000000000001</v>
          </cell>
          <cell r="L848">
            <v>8.89</v>
          </cell>
          <cell r="M848">
            <v>11.64</v>
          </cell>
          <cell r="N848">
            <v>2.88</v>
          </cell>
          <cell r="O848">
            <v>1.52</v>
          </cell>
          <cell r="P848">
            <v>0.31</v>
          </cell>
          <cell r="R848">
            <v>0.61</v>
          </cell>
          <cell r="U848">
            <v>100.73249999999999</v>
          </cell>
          <cell r="AJ848">
            <v>0.69016924547556346</v>
          </cell>
          <cell r="AK848">
            <v>4.4000000000000004</v>
          </cell>
          <cell r="AL848">
            <v>0.52777777777777779</v>
          </cell>
          <cell r="AM848">
            <v>0.74376996805111828</v>
          </cell>
          <cell r="AN848">
            <v>36.200000000000003</v>
          </cell>
          <cell r="AO848">
            <v>193</v>
          </cell>
          <cell r="AP848">
            <v>406</v>
          </cell>
          <cell r="AQ848">
            <v>36</v>
          </cell>
          <cell r="AR848">
            <v>164</v>
          </cell>
          <cell r="AS848">
            <v>47</v>
          </cell>
          <cell r="AT848">
            <v>474</v>
          </cell>
          <cell r="AU848">
            <v>23.02</v>
          </cell>
          <cell r="AV848">
            <v>104</v>
          </cell>
          <cell r="AW848">
            <v>13</v>
          </cell>
          <cell r="AY848">
            <v>464</v>
          </cell>
          <cell r="AZ848">
            <v>16.100000000000001</v>
          </cell>
          <cell r="BA848">
            <v>33</v>
          </cell>
          <cell r="BC848">
            <v>20.100000000000001</v>
          </cell>
          <cell r="BD848">
            <v>5.56</v>
          </cell>
          <cell r="BE848">
            <v>1.68</v>
          </cell>
          <cell r="BF848">
            <v>5.26</v>
          </cell>
          <cell r="BH848">
            <v>4.3899999999999997</v>
          </cell>
          <cell r="BJ848">
            <v>1.84</v>
          </cell>
          <cell r="BL848">
            <v>1.95</v>
          </cell>
          <cell r="BM848">
            <v>0.26</v>
          </cell>
          <cell r="CD848">
            <v>35.692307692307693</v>
          </cell>
          <cell r="CG848">
            <v>1.2384615384615385</v>
          </cell>
          <cell r="CP848">
            <v>1.4335360556038228</v>
          </cell>
          <cell r="CV848">
            <v>8.4532374100719423</v>
          </cell>
          <cell r="CW848">
            <v>8</v>
          </cell>
          <cell r="DI848">
            <v>61.923076923076927</v>
          </cell>
          <cell r="DJ848">
            <v>23.582089552238806</v>
          </cell>
          <cell r="DN848">
            <v>0.9434404264698909</v>
          </cell>
        </row>
        <row r="849">
          <cell r="A849" t="str">
            <v>Roman Comagmatic Province</v>
          </cell>
          <cell r="B849">
            <v>2</v>
          </cell>
          <cell r="C849" t="str">
            <v>F2</v>
          </cell>
          <cell r="D849" t="str">
            <v>Procida-Vivara</v>
          </cell>
          <cell r="E849" t="str">
            <v>Lithic</v>
          </cell>
          <cell r="F849">
            <v>48.75</v>
          </cell>
          <cell r="G849">
            <v>1.0900000000000001</v>
          </cell>
          <cell r="H849">
            <v>14.1</v>
          </cell>
          <cell r="J849">
            <v>8.8144000000000009</v>
          </cell>
          <cell r="K849">
            <v>0.14000000000000001</v>
          </cell>
          <cell r="L849">
            <v>11.66</v>
          </cell>
          <cell r="M849">
            <v>11.42</v>
          </cell>
          <cell r="N849">
            <v>2.65</v>
          </cell>
          <cell r="O849">
            <v>1.24</v>
          </cell>
          <cell r="P849">
            <v>0.25</v>
          </cell>
          <cell r="R849">
            <v>0.65</v>
          </cell>
          <cell r="U849">
            <v>100.76440000000001</v>
          </cell>
          <cell r="AJ849">
            <v>0.74836767052921072</v>
          </cell>
          <cell r="AK849">
            <v>3.8899999999999997</v>
          </cell>
          <cell r="AL849">
            <v>0.4679245283018868</v>
          </cell>
          <cell r="AM849">
            <v>0.80992907801418446</v>
          </cell>
          <cell r="AN849">
            <v>38.700000000000003</v>
          </cell>
          <cell r="AO849">
            <v>184</v>
          </cell>
          <cell r="AP849">
            <v>610</v>
          </cell>
          <cell r="AQ849">
            <v>44</v>
          </cell>
          <cell r="AR849">
            <v>233</v>
          </cell>
          <cell r="AS849">
            <v>39</v>
          </cell>
          <cell r="AT849">
            <v>469</v>
          </cell>
          <cell r="AU849">
            <v>20.13</v>
          </cell>
          <cell r="AV849">
            <v>92</v>
          </cell>
          <cell r="AW849">
            <v>11</v>
          </cell>
          <cell r="AY849">
            <v>387</v>
          </cell>
          <cell r="AZ849">
            <v>13.1</v>
          </cell>
          <cell r="BA849">
            <v>28.2</v>
          </cell>
          <cell r="BC849">
            <v>17.3</v>
          </cell>
          <cell r="BD849">
            <v>4.91</v>
          </cell>
          <cell r="BE849">
            <v>1.51</v>
          </cell>
          <cell r="BF849">
            <v>4.96</v>
          </cell>
          <cell r="BH849">
            <v>3.82</v>
          </cell>
          <cell r="BJ849">
            <v>1.62</v>
          </cell>
          <cell r="BL849">
            <v>1.68</v>
          </cell>
          <cell r="BM849">
            <v>0.25</v>
          </cell>
          <cell r="CD849">
            <v>35.18181818181818</v>
          </cell>
          <cell r="CG849">
            <v>1.1909090909090909</v>
          </cell>
          <cell r="CP849">
            <v>1.4008941877794336</v>
          </cell>
          <cell r="CV849">
            <v>7.9429735234215881</v>
          </cell>
          <cell r="CW849">
            <v>8.3636363636363633</v>
          </cell>
          <cell r="DI849">
            <v>52.4</v>
          </cell>
          <cell r="DJ849">
            <v>27.109826589595375</v>
          </cell>
          <cell r="DN849">
            <v>0.92924627955755923</v>
          </cell>
        </row>
        <row r="850">
          <cell r="A850" t="str">
            <v>Roman Comagmatic Province</v>
          </cell>
          <cell r="B850">
            <v>2</v>
          </cell>
          <cell r="C850" t="str">
            <v>F2</v>
          </cell>
          <cell r="D850" t="str">
            <v>Procida-Vivara</v>
          </cell>
          <cell r="E850" t="str">
            <v>Lithic</v>
          </cell>
          <cell r="F850">
            <v>47.97</v>
          </cell>
          <cell r="G850">
            <v>1.27</v>
          </cell>
          <cell r="H850">
            <v>15.68</v>
          </cell>
          <cell r="J850">
            <v>9.3659000000000017</v>
          </cell>
          <cell r="K850">
            <v>0.15</v>
          </cell>
          <cell r="L850">
            <v>8.9700000000000006</v>
          </cell>
          <cell r="M850">
            <v>12</v>
          </cell>
          <cell r="N850">
            <v>3.04</v>
          </cell>
          <cell r="O850">
            <v>1.54</v>
          </cell>
          <cell r="P850">
            <v>0.32</v>
          </cell>
          <cell r="R850">
            <v>0.61</v>
          </cell>
          <cell r="U850">
            <v>100.91590000000001</v>
          </cell>
          <cell r="AJ850">
            <v>0.68286252264193636</v>
          </cell>
          <cell r="AK850">
            <v>4.58</v>
          </cell>
          <cell r="AL850">
            <v>0.50657894736842102</v>
          </cell>
          <cell r="AM850">
            <v>0.76530612244897955</v>
          </cell>
          <cell r="AN850">
            <v>36</v>
          </cell>
          <cell r="AO850">
            <v>200</v>
          </cell>
          <cell r="AP850">
            <v>412</v>
          </cell>
          <cell r="AQ850">
            <v>40</v>
          </cell>
          <cell r="AR850">
            <v>134</v>
          </cell>
          <cell r="AS850">
            <v>49</v>
          </cell>
          <cell r="AT850">
            <v>476</v>
          </cell>
          <cell r="AU850">
            <v>20.78</v>
          </cell>
          <cell r="AV850">
            <v>104</v>
          </cell>
          <cell r="AW850">
            <v>11</v>
          </cell>
          <cell r="AY850">
            <v>475</v>
          </cell>
          <cell r="AZ850">
            <v>15.4</v>
          </cell>
          <cell r="BA850">
            <v>30.8</v>
          </cell>
          <cell r="BC850">
            <v>19.5</v>
          </cell>
          <cell r="BD850">
            <v>5.41</v>
          </cell>
          <cell r="BE850">
            <v>1.67</v>
          </cell>
          <cell r="BF850">
            <v>5.32</v>
          </cell>
          <cell r="BH850">
            <v>4.16</v>
          </cell>
          <cell r="BJ850">
            <v>1.82</v>
          </cell>
          <cell r="BL850">
            <v>1.84</v>
          </cell>
          <cell r="BM850">
            <v>0.25</v>
          </cell>
          <cell r="CD850">
            <v>43.18181818181818</v>
          </cell>
          <cell r="CG850">
            <v>1.4000000000000001</v>
          </cell>
          <cell r="CP850">
            <v>1.4821944177093358</v>
          </cell>
          <cell r="CV850">
            <v>9.0573012939001849</v>
          </cell>
          <cell r="CW850">
            <v>9.454545454545455</v>
          </cell>
          <cell r="DI850">
            <v>61.6</v>
          </cell>
          <cell r="DJ850">
            <v>24.410256410256409</v>
          </cell>
          <cell r="DN850">
            <v>0.94536058319422123</v>
          </cell>
        </row>
        <row r="851">
          <cell r="A851" t="str">
            <v>Roman Comagmatic Province</v>
          </cell>
          <cell r="B851">
            <v>2</v>
          </cell>
          <cell r="C851" t="str">
            <v>F2</v>
          </cell>
          <cell r="D851" t="str">
            <v>Procida-Vivara</v>
          </cell>
          <cell r="E851" t="str">
            <v>Lithic</v>
          </cell>
          <cell r="F851">
            <v>47.63</v>
          </cell>
          <cell r="G851">
            <v>1.24</v>
          </cell>
          <cell r="H851">
            <v>15.51</v>
          </cell>
          <cell r="J851">
            <v>8.9875000000000007</v>
          </cell>
          <cell r="K851">
            <v>0.14000000000000001</v>
          </cell>
          <cell r="L851">
            <v>10.01</v>
          </cell>
          <cell r="M851">
            <v>11.81</v>
          </cell>
          <cell r="N851">
            <v>2.88</v>
          </cell>
          <cell r="O851">
            <v>1.49</v>
          </cell>
          <cell r="P851">
            <v>0.32</v>
          </cell>
          <cell r="R851">
            <v>0.67</v>
          </cell>
          <cell r="U851">
            <v>100.6875</v>
          </cell>
          <cell r="AJ851">
            <v>0.7146135785486305</v>
          </cell>
          <cell r="AK851">
            <v>4.37</v>
          </cell>
          <cell r="AL851">
            <v>0.51736111111111116</v>
          </cell>
          <cell r="AM851">
            <v>0.76144422952933599</v>
          </cell>
          <cell r="AN851">
            <v>36.700000000000003</v>
          </cell>
          <cell r="AO851">
            <v>199</v>
          </cell>
          <cell r="AP851">
            <v>426</v>
          </cell>
          <cell r="AQ851">
            <v>38</v>
          </cell>
          <cell r="AR851">
            <v>132</v>
          </cell>
          <cell r="AS851">
            <v>49</v>
          </cell>
          <cell r="AT851">
            <v>476</v>
          </cell>
          <cell r="AU851">
            <v>23.58</v>
          </cell>
          <cell r="AV851">
            <v>103</v>
          </cell>
          <cell r="AW851">
            <v>11</v>
          </cell>
          <cell r="AY851">
            <v>463</v>
          </cell>
          <cell r="AZ851">
            <v>15.55</v>
          </cell>
          <cell r="BA851">
            <v>33.5</v>
          </cell>
          <cell r="BC851">
            <v>20.3</v>
          </cell>
          <cell r="BD851">
            <v>5.27</v>
          </cell>
          <cell r="BE851">
            <v>1.66</v>
          </cell>
          <cell r="BF851">
            <v>5.0999999999999996</v>
          </cell>
          <cell r="BH851">
            <v>4.3</v>
          </cell>
          <cell r="BJ851">
            <v>1.94</v>
          </cell>
          <cell r="BL851">
            <v>1.89</v>
          </cell>
          <cell r="BM851">
            <v>0.26</v>
          </cell>
          <cell r="CD851">
            <v>42.090909090909093</v>
          </cell>
          <cell r="CG851">
            <v>1.4136363636363638</v>
          </cell>
          <cell r="CP851">
            <v>1.4206955046649705</v>
          </cell>
          <cell r="CV851">
            <v>9.2979127134724866</v>
          </cell>
          <cell r="CW851">
            <v>9.3636363636363633</v>
          </cell>
          <cell r="DI851">
            <v>59.807692307692307</v>
          </cell>
          <cell r="DJ851">
            <v>23.448275862068964</v>
          </cell>
          <cell r="DN851">
            <v>0.97241838309851747</v>
          </cell>
        </row>
        <row r="852">
          <cell r="A852" t="str">
            <v>Roman Comagmatic Province</v>
          </cell>
          <cell r="B852">
            <v>2</v>
          </cell>
          <cell r="C852" t="str">
            <v>F2</v>
          </cell>
          <cell r="D852" t="str">
            <v>Procida-Vivara</v>
          </cell>
          <cell r="E852" t="str">
            <v>Scoria</v>
          </cell>
          <cell r="F852">
            <v>48.65</v>
          </cell>
          <cell r="G852">
            <v>1.22</v>
          </cell>
          <cell r="H852">
            <v>18.05</v>
          </cell>
          <cell r="J852">
            <v>8.1071000000000009</v>
          </cell>
          <cell r="K852">
            <v>0.15</v>
          </cell>
          <cell r="L852">
            <v>5.51</v>
          </cell>
          <cell r="M852">
            <v>10.52</v>
          </cell>
          <cell r="N852">
            <v>3.12</v>
          </cell>
          <cell r="O852">
            <v>3.47</v>
          </cell>
          <cell r="P852">
            <v>0.57999999999999996</v>
          </cell>
          <cell r="R852">
            <v>1.25</v>
          </cell>
          <cell r="U852">
            <v>100.62710000000001</v>
          </cell>
          <cell r="AJ852">
            <v>0.60443340704777704</v>
          </cell>
          <cell r="AK852">
            <v>6.59</v>
          </cell>
          <cell r="AL852">
            <v>1.1121794871794872</v>
          </cell>
          <cell r="AM852">
            <v>0.58282548476454288</v>
          </cell>
          <cell r="AN852">
            <v>25.5</v>
          </cell>
          <cell r="AO852">
            <v>228</v>
          </cell>
          <cell r="AP852">
            <v>83</v>
          </cell>
          <cell r="AQ852">
            <v>29</v>
          </cell>
          <cell r="AR852">
            <v>53</v>
          </cell>
          <cell r="AS852">
            <v>123</v>
          </cell>
          <cell r="AT852">
            <v>780</v>
          </cell>
          <cell r="AU852">
            <v>26.77</v>
          </cell>
          <cell r="AV852">
            <v>130</v>
          </cell>
          <cell r="AW852">
            <v>18</v>
          </cell>
          <cell r="AY852">
            <v>1040</v>
          </cell>
          <cell r="AZ852">
            <v>29.1</v>
          </cell>
          <cell r="BA852">
            <v>60.3</v>
          </cell>
          <cell r="BC852">
            <v>33.200000000000003</v>
          </cell>
          <cell r="BD852">
            <v>7.73</v>
          </cell>
          <cell r="BE852">
            <v>2.19</v>
          </cell>
          <cell r="BF852">
            <v>6.42</v>
          </cell>
          <cell r="BH852">
            <v>4.8099999999999996</v>
          </cell>
          <cell r="BJ852">
            <v>2.2000000000000002</v>
          </cell>
          <cell r="BL852">
            <v>1.93</v>
          </cell>
          <cell r="BM852">
            <v>0.28000000000000003</v>
          </cell>
          <cell r="CD852">
            <v>57.777777777777779</v>
          </cell>
          <cell r="CG852">
            <v>1.6166666666666667</v>
          </cell>
          <cell r="CP852">
            <v>2.2525214792678372</v>
          </cell>
          <cell r="CV852">
            <v>15.912031047865458</v>
          </cell>
          <cell r="CW852">
            <v>7.2222222222222223</v>
          </cell>
          <cell r="DI852">
            <v>103.92857142857143</v>
          </cell>
          <cell r="DJ852">
            <v>23.493975903614455</v>
          </cell>
          <cell r="DN852">
            <v>0.94410940030789037</v>
          </cell>
        </row>
        <row r="853">
          <cell r="A853" t="str">
            <v>Roman Comagmatic Province</v>
          </cell>
          <cell r="B853">
            <v>2</v>
          </cell>
          <cell r="C853" t="str">
            <v>F2</v>
          </cell>
          <cell r="D853" t="str">
            <v>Procida-Vivara</v>
          </cell>
          <cell r="E853" t="str">
            <v>Scoria</v>
          </cell>
          <cell r="F853">
            <v>48.74</v>
          </cell>
          <cell r="G853">
            <v>1.22</v>
          </cell>
          <cell r="H853">
            <v>18.13</v>
          </cell>
          <cell r="J853">
            <v>8.5683000000000007</v>
          </cell>
          <cell r="K853">
            <v>0.15</v>
          </cell>
          <cell r="L853">
            <v>5.46</v>
          </cell>
          <cell r="M853">
            <v>10.51</v>
          </cell>
          <cell r="N853">
            <v>3.93</v>
          </cell>
          <cell r="O853">
            <v>1.76</v>
          </cell>
          <cell r="P853">
            <v>0.54</v>
          </cell>
          <cell r="R853">
            <v>1.55</v>
          </cell>
          <cell r="U853">
            <v>100.55830000000002</v>
          </cell>
          <cell r="AJ853">
            <v>0.58892602449104181</v>
          </cell>
          <cell r="AK853">
            <v>5.69</v>
          </cell>
          <cell r="AL853">
            <v>0.44783715012722647</v>
          </cell>
          <cell r="AM853">
            <v>0.57970215113072254</v>
          </cell>
        </row>
        <row r="854">
          <cell r="A854" t="str">
            <v>Roman Comagmatic Province</v>
          </cell>
          <cell r="B854">
            <v>2</v>
          </cell>
          <cell r="C854" t="str">
            <v>F2</v>
          </cell>
          <cell r="D854" t="str">
            <v>Procida-Vivara</v>
          </cell>
          <cell r="E854" t="str">
            <v>Scoria</v>
          </cell>
          <cell r="F854">
            <v>48.06</v>
          </cell>
          <cell r="G854">
            <v>1.28</v>
          </cell>
          <cell r="H854">
            <v>17.48</v>
          </cell>
          <cell r="J854">
            <v>8.7748000000000008</v>
          </cell>
          <cell r="K854">
            <v>0.15</v>
          </cell>
          <cell r="L854">
            <v>6.24</v>
          </cell>
          <cell r="M854">
            <v>11.42</v>
          </cell>
          <cell r="N854">
            <v>3.36</v>
          </cell>
          <cell r="O854">
            <v>2.4900000000000002</v>
          </cell>
          <cell r="P854">
            <v>0.46</v>
          </cell>
          <cell r="R854">
            <v>1</v>
          </cell>
          <cell r="U854">
            <v>100.7148</v>
          </cell>
          <cell r="AJ854">
            <v>0.61520484251442709</v>
          </cell>
          <cell r="AK854">
            <v>5.85</v>
          </cell>
          <cell r="AL854">
            <v>0.74107142857142871</v>
          </cell>
          <cell r="AM854">
            <v>0.65331807780320361</v>
          </cell>
        </row>
        <row r="855">
          <cell r="A855" t="str">
            <v>Roman Comagmatic Province</v>
          </cell>
          <cell r="B855">
            <v>2</v>
          </cell>
          <cell r="C855" t="str">
            <v>F2</v>
          </cell>
          <cell r="D855" t="str">
            <v>Procida-Vivara</v>
          </cell>
          <cell r="E855" t="str">
            <v>Scoria</v>
          </cell>
          <cell r="F855">
            <v>48.88</v>
          </cell>
          <cell r="G855">
            <v>1.25</v>
          </cell>
          <cell r="H855">
            <v>17.32</v>
          </cell>
          <cell r="J855">
            <v>8.3963999999999999</v>
          </cell>
          <cell r="K855">
            <v>0.14000000000000001</v>
          </cell>
          <cell r="L855">
            <v>6.33</v>
          </cell>
          <cell r="M855">
            <v>11.22</v>
          </cell>
          <cell r="N855">
            <v>3.77</v>
          </cell>
          <cell r="O855">
            <v>1.56</v>
          </cell>
          <cell r="P855">
            <v>0.46</v>
          </cell>
          <cell r="R855">
            <v>1.17</v>
          </cell>
          <cell r="U855">
            <v>100.49639999999999</v>
          </cell>
          <cell r="AJ855">
            <v>0.62893371185088465</v>
          </cell>
          <cell r="AK855">
            <v>5.33</v>
          </cell>
          <cell r="AL855">
            <v>0.41379310344827586</v>
          </cell>
          <cell r="AM855">
            <v>0.64780600461893767</v>
          </cell>
        </row>
        <row r="856">
          <cell r="A856" t="str">
            <v>Roman Comagmatic Province</v>
          </cell>
          <cell r="B856">
            <v>2</v>
          </cell>
          <cell r="C856" t="str">
            <v>F2</v>
          </cell>
          <cell r="D856" t="str">
            <v>Procida-Vivara</v>
          </cell>
          <cell r="E856" t="str">
            <v>Scoria</v>
          </cell>
          <cell r="F856">
            <v>48.97</v>
          </cell>
          <cell r="G856">
            <v>1.28</v>
          </cell>
          <cell r="H856">
            <v>17.170000000000002</v>
          </cell>
          <cell r="J856">
            <v>8.6585999999999999</v>
          </cell>
          <cell r="K856">
            <v>0.14000000000000001</v>
          </cell>
          <cell r="L856">
            <v>6.32</v>
          </cell>
          <cell r="M856">
            <v>11.35</v>
          </cell>
          <cell r="N856">
            <v>3.1</v>
          </cell>
          <cell r="O856">
            <v>2.44</v>
          </cell>
          <cell r="P856">
            <v>0.43</v>
          </cell>
          <cell r="R856">
            <v>0.82</v>
          </cell>
          <cell r="U856">
            <v>100.67859999999999</v>
          </cell>
          <cell r="AJ856">
            <v>0.62135749977279953</v>
          </cell>
          <cell r="AK856">
            <v>5.54</v>
          </cell>
          <cell r="AL856">
            <v>0.7870967741935484</v>
          </cell>
          <cell r="AM856">
            <v>0.66103669190448444</v>
          </cell>
          <cell r="AN856">
            <v>30.2</v>
          </cell>
          <cell r="AO856">
            <v>208</v>
          </cell>
          <cell r="AP856">
            <v>113</v>
          </cell>
          <cell r="AQ856">
            <v>29</v>
          </cell>
          <cell r="AR856">
            <v>77</v>
          </cell>
          <cell r="AS856">
            <v>79</v>
          </cell>
          <cell r="AT856">
            <v>659</v>
          </cell>
          <cell r="AU856">
            <v>25.98</v>
          </cell>
          <cell r="AV856">
            <v>119</v>
          </cell>
          <cell r="AW856">
            <v>16</v>
          </cell>
          <cell r="AY856">
            <v>762</v>
          </cell>
          <cell r="AZ856">
            <v>23.7</v>
          </cell>
          <cell r="BA856">
            <v>46.9</v>
          </cell>
          <cell r="BC856">
            <v>27.8</v>
          </cell>
          <cell r="BD856">
            <v>6.77</v>
          </cell>
          <cell r="BE856">
            <v>1.98</v>
          </cell>
          <cell r="BF856">
            <v>5.96</v>
          </cell>
          <cell r="BH856">
            <v>4.78</v>
          </cell>
          <cell r="BJ856">
            <v>2.0299999999999998</v>
          </cell>
          <cell r="BL856">
            <v>2</v>
          </cell>
          <cell r="BM856">
            <v>0.28000000000000003</v>
          </cell>
          <cell r="CD856">
            <v>47.625</v>
          </cell>
          <cell r="CG856">
            <v>1.48125</v>
          </cell>
          <cell r="CP856">
            <v>1.8052347959969206</v>
          </cell>
          <cell r="CV856">
            <v>11.669128508124077</v>
          </cell>
          <cell r="CW856">
            <v>7.4375</v>
          </cell>
          <cell r="DI856">
            <v>84.642857142857139</v>
          </cell>
          <cell r="DJ856">
            <v>23.705035971223023</v>
          </cell>
          <cell r="DN856">
            <v>0.9466363871922806</v>
          </cell>
        </row>
        <row r="857">
          <cell r="A857" t="str">
            <v>Roman Comagmatic Province</v>
          </cell>
          <cell r="B857">
            <v>2</v>
          </cell>
          <cell r="C857" t="str">
            <v>F2</v>
          </cell>
          <cell r="D857" t="str">
            <v>Procida-Vivara</v>
          </cell>
          <cell r="E857" t="str">
            <v>Scoria</v>
          </cell>
          <cell r="F857">
            <v>46.39</v>
          </cell>
          <cell r="G857">
            <v>1.47</v>
          </cell>
          <cell r="H857">
            <v>17.170000000000002</v>
          </cell>
          <cell r="J857">
            <v>10.012</v>
          </cell>
          <cell r="K857">
            <v>0.13</v>
          </cell>
          <cell r="L857">
            <v>4.55</v>
          </cell>
          <cell r="M857">
            <v>9.3699999999999992</v>
          </cell>
          <cell r="N857">
            <v>3.57</v>
          </cell>
          <cell r="O857">
            <v>2.76</v>
          </cell>
          <cell r="P857">
            <v>0.56000000000000005</v>
          </cell>
          <cell r="R857">
            <v>4.75</v>
          </cell>
          <cell r="U857">
            <v>100.732</v>
          </cell>
          <cell r="AJ857">
            <v>0.50537249559392949</v>
          </cell>
          <cell r="AK857">
            <v>6.33</v>
          </cell>
          <cell r="AL857">
            <v>0.77310924369747902</v>
          </cell>
          <cell r="AM857">
            <v>0.54571927781013385</v>
          </cell>
          <cell r="AN857">
            <v>21.7</v>
          </cell>
          <cell r="AO857">
            <v>306</v>
          </cell>
          <cell r="AP857">
            <v>19</v>
          </cell>
          <cell r="AQ857">
            <v>31</v>
          </cell>
          <cell r="AR857">
            <v>24</v>
          </cell>
          <cell r="AS857">
            <v>59</v>
          </cell>
          <cell r="AT857">
            <v>1007</v>
          </cell>
          <cell r="AU857">
            <v>25.55</v>
          </cell>
          <cell r="AV857">
            <v>113</v>
          </cell>
          <cell r="AW857">
            <v>13</v>
          </cell>
          <cell r="AY857">
            <v>944</v>
          </cell>
          <cell r="CD857">
            <v>72.615384615384613</v>
          </cell>
          <cell r="CW857">
            <v>8.6923076923076916</v>
          </cell>
        </row>
        <row r="858">
          <cell r="A858" t="str">
            <v>Roman Comagmatic Province</v>
          </cell>
          <cell r="B858">
            <v>2</v>
          </cell>
          <cell r="C858" t="str">
            <v>F2</v>
          </cell>
          <cell r="D858" t="str">
            <v>Procida-Vivara</v>
          </cell>
          <cell r="E858" t="str">
            <v>Scoria</v>
          </cell>
          <cell r="F858">
            <v>52.12</v>
          </cell>
          <cell r="G858">
            <v>1.43</v>
          </cell>
          <cell r="H858">
            <v>17.82</v>
          </cell>
          <cell r="J858">
            <v>9.1121000000000016</v>
          </cell>
          <cell r="K858">
            <v>0.14000000000000001</v>
          </cell>
          <cell r="L858">
            <v>3.19</v>
          </cell>
          <cell r="M858">
            <v>7.14</v>
          </cell>
          <cell r="N858">
            <v>4.21</v>
          </cell>
          <cell r="O858">
            <v>4.0599999999999996</v>
          </cell>
          <cell r="P858">
            <v>0.52</v>
          </cell>
          <cell r="R858">
            <v>1.04</v>
          </cell>
          <cell r="U858">
            <v>100.7821</v>
          </cell>
          <cell r="AJ858">
            <v>0.44042575499383957</v>
          </cell>
          <cell r="AK858">
            <v>8.27</v>
          </cell>
          <cell r="AL858">
            <v>0.96437054631828967</v>
          </cell>
          <cell r="AM858">
            <v>0.40067340067340063</v>
          </cell>
          <cell r="AN858">
            <v>18.600000000000001</v>
          </cell>
          <cell r="AO858">
            <v>260</v>
          </cell>
          <cell r="AP858">
            <v>5</v>
          </cell>
          <cell r="AQ858">
            <v>24</v>
          </cell>
          <cell r="AR858">
            <v>33</v>
          </cell>
          <cell r="AS858">
            <v>149</v>
          </cell>
          <cell r="AT858">
            <v>597</v>
          </cell>
          <cell r="AU858">
            <v>32.28</v>
          </cell>
          <cell r="AV858">
            <v>182</v>
          </cell>
          <cell r="AW858">
            <v>19</v>
          </cell>
          <cell r="AY858">
            <v>830</v>
          </cell>
          <cell r="AZ858">
            <v>43.2</v>
          </cell>
          <cell r="BA858">
            <v>86.7</v>
          </cell>
          <cell r="BC858">
            <v>42.3</v>
          </cell>
          <cell r="BD858">
            <v>9.19</v>
          </cell>
          <cell r="BE858">
            <v>2.4</v>
          </cell>
          <cell r="BF858">
            <v>7.82</v>
          </cell>
          <cell r="BH858">
            <v>5.74</v>
          </cell>
          <cell r="BJ858">
            <v>2.67</v>
          </cell>
          <cell r="BL858">
            <v>2.46</v>
          </cell>
          <cell r="BM858">
            <v>0.36</v>
          </cell>
          <cell r="CD858">
            <v>43.684210526315788</v>
          </cell>
          <cell r="CG858">
            <v>2.2736842105263158</v>
          </cell>
          <cell r="CP858">
            <v>2.6858736059479553</v>
          </cell>
          <cell r="CV858">
            <v>16.213275299238305</v>
          </cell>
          <cell r="CW858">
            <v>9.5789473684210531</v>
          </cell>
          <cell r="DI858">
            <v>120.00000000000001</v>
          </cell>
          <cell r="DJ858">
            <v>14.113475177304965</v>
          </cell>
          <cell r="DN858">
            <v>0.85977651379950304</v>
          </cell>
        </row>
        <row r="859">
          <cell r="A859" t="str">
            <v>Roman Comagmatic Province</v>
          </cell>
          <cell r="B859">
            <v>2</v>
          </cell>
          <cell r="C859" t="str">
            <v>F3</v>
          </cell>
          <cell r="D859" t="str">
            <v>Procida-Vivara</v>
          </cell>
          <cell r="E859" t="str">
            <v>Scoria</v>
          </cell>
          <cell r="F859">
            <v>51.53</v>
          </cell>
          <cell r="G859">
            <v>1.42</v>
          </cell>
          <cell r="H859">
            <v>18.04</v>
          </cell>
          <cell r="J859">
            <v>9.1352000000000011</v>
          </cell>
          <cell r="K859">
            <v>0.15</v>
          </cell>
          <cell r="L859">
            <v>3.24</v>
          </cell>
          <cell r="M859">
            <v>7.3</v>
          </cell>
          <cell r="N859">
            <v>4.4800000000000004</v>
          </cell>
          <cell r="O859">
            <v>3.93</v>
          </cell>
          <cell r="P859">
            <v>0.53</v>
          </cell>
          <cell r="R859">
            <v>0.95</v>
          </cell>
          <cell r="U859">
            <v>100.70520000000002</v>
          </cell>
          <cell r="AJ859">
            <v>0.44363712215821377</v>
          </cell>
          <cell r="AK859">
            <v>8.41</v>
          </cell>
          <cell r="AL859">
            <v>0.87723214285714279</v>
          </cell>
          <cell r="AM859">
            <v>0.40465631929046564</v>
          </cell>
        </row>
        <row r="860">
          <cell r="A860" t="str">
            <v>Roman Comagmatic Province</v>
          </cell>
          <cell r="B860">
            <v>2</v>
          </cell>
          <cell r="C860" t="str">
            <v>F3</v>
          </cell>
          <cell r="D860" t="str">
            <v>Procida</v>
          </cell>
          <cell r="F860">
            <v>47.3</v>
          </cell>
          <cell r="G860">
            <v>1.08</v>
          </cell>
          <cell r="M860">
            <v>12</v>
          </cell>
          <cell r="O860">
            <v>1.22</v>
          </cell>
          <cell r="AS860">
            <v>39</v>
          </cell>
          <cell r="AT860">
            <v>439</v>
          </cell>
          <cell r="BC860">
            <v>29</v>
          </cell>
          <cell r="BD860">
            <v>4.5</v>
          </cell>
          <cell r="CV860">
            <v>8.6666666666666661</v>
          </cell>
          <cell r="DJ860">
            <v>15.137931034482758</v>
          </cell>
        </row>
        <row r="861">
          <cell r="A861" t="str">
            <v>Roman Comagmatic Province</v>
          </cell>
          <cell r="B861">
            <v>2</v>
          </cell>
          <cell r="C861" t="str">
            <v>F3</v>
          </cell>
          <cell r="D861" t="str">
            <v>Procida</v>
          </cell>
          <cell r="F861">
            <v>47.5</v>
          </cell>
          <cell r="G861">
            <v>1.2</v>
          </cell>
          <cell r="M861">
            <v>11.9</v>
          </cell>
          <cell r="O861">
            <v>1.51</v>
          </cell>
          <cell r="AS861">
            <v>47</v>
          </cell>
          <cell r="AT861">
            <v>474</v>
          </cell>
          <cell r="BC861">
            <v>20</v>
          </cell>
          <cell r="BD861">
            <v>5.0999999999999996</v>
          </cell>
          <cell r="CV861">
            <v>9.2156862745098049</v>
          </cell>
          <cell r="DJ861">
            <v>23.7</v>
          </cell>
        </row>
        <row r="862">
          <cell r="A862" t="str">
            <v>Roman Comagmatic Province</v>
          </cell>
          <cell r="B862">
            <v>2</v>
          </cell>
          <cell r="C862" t="str">
            <v>G1 &amp; 2</v>
          </cell>
          <cell r="D862" t="str">
            <v>Ventotene island</v>
          </cell>
          <cell r="E862" t="str">
            <v>Lithic</v>
          </cell>
          <cell r="F862">
            <v>48.23</v>
          </cell>
          <cell r="G862">
            <v>1.04</v>
          </cell>
          <cell r="H862">
            <v>17.190000000000001</v>
          </cell>
          <cell r="J862">
            <v>10.1791</v>
          </cell>
          <cell r="K862">
            <v>0.15</v>
          </cell>
          <cell r="L862">
            <v>5.76</v>
          </cell>
          <cell r="M862">
            <v>11.69</v>
          </cell>
          <cell r="N862">
            <v>2.8</v>
          </cell>
          <cell r="O862">
            <v>1.52</v>
          </cell>
          <cell r="P862">
            <v>0.24</v>
          </cell>
          <cell r="R862">
            <v>1.79</v>
          </cell>
          <cell r="U862">
            <v>100.06</v>
          </cell>
          <cell r="AJ862">
            <v>0.55989817745745341</v>
          </cell>
          <cell r="AK862">
            <v>4.32</v>
          </cell>
          <cell r="AL862">
            <v>0.54285714285714293</v>
          </cell>
          <cell r="AM862">
            <v>0.68004653868528209</v>
          </cell>
        </row>
        <row r="863">
          <cell r="A863" t="str">
            <v>Roman Comagmatic Province</v>
          </cell>
          <cell r="B863">
            <v>2</v>
          </cell>
          <cell r="C863" t="str">
            <v>G1 &amp; 2</v>
          </cell>
          <cell r="D863" t="str">
            <v>Ventotene island</v>
          </cell>
          <cell r="E863" t="str">
            <v>Lithic</v>
          </cell>
          <cell r="F863">
            <v>48.83</v>
          </cell>
          <cell r="G863">
            <v>1.1399999999999999</v>
          </cell>
          <cell r="H863">
            <v>17.07</v>
          </cell>
          <cell r="J863">
            <v>9.3607000000000014</v>
          </cell>
          <cell r="K863">
            <v>0.15</v>
          </cell>
          <cell r="L863">
            <v>6.42</v>
          </cell>
          <cell r="M863">
            <v>11.59</v>
          </cell>
          <cell r="N863">
            <v>2.8</v>
          </cell>
          <cell r="O863">
            <v>1.67</v>
          </cell>
          <cell r="P863">
            <v>0.23</v>
          </cell>
          <cell r="R863">
            <v>1.04</v>
          </cell>
          <cell r="U863">
            <v>100.04</v>
          </cell>
          <cell r="AJ863">
            <v>0.60660078856546107</v>
          </cell>
          <cell r="AK863">
            <v>4.47</v>
          </cell>
          <cell r="AL863">
            <v>0.59642857142857142</v>
          </cell>
          <cell r="AM863">
            <v>0.67896895137668423</v>
          </cell>
          <cell r="AN863">
            <v>31.2</v>
          </cell>
          <cell r="AO863">
            <v>203</v>
          </cell>
          <cell r="AP863">
            <v>190</v>
          </cell>
          <cell r="AQ863">
            <v>35</v>
          </cell>
          <cell r="AR863">
            <v>57</v>
          </cell>
          <cell r="AS863">
            <v>70</v>
          </cell>
          <cell r="AT863">
            <v>612</v>
          </cell>
          <cell r="AU863">
            <v>25.01</v>
          </cell>
          <cell r="AV863">
            <v>101</v>
          </cell>
          <cell r="AW863">
            <v>8</v>
          </cell>
          <cell r="AY863">
            <v>295</v>
          </cell>
          <cell r="AZ863">
            <v>21.32</v>
          </cell>
          <cell r="BA863">
            <v>44.14</v>
          </cell>
          <cell r="CD863">
            <v>36.875</v>
          </cell>
          <cell r="CG863">
            <v>2.665</v>
          </cell>
          <cell r="CP863">
            <v>1.7648940423830466</v>
          </cell>
          <cell r="CW863">
            <v>12.625</v>
          </cell>
        </row>
        <row r="864">
          <cell r="A864" t="str">
            <v>Roman Comagmatic Province</v>
          </cell>
          <cell r="B864">
            <v>2</v>
          </cell>
          <cell r="C864" t="str">
            <v>G1 &amp; 2</v>
          </cell>
          <cell r="D864" t="str">
            <v>Ventotene island</v>
          </cell>
          <cell r="E864" t="str">
            <v>Lava</v>
          </cell>
          <cell r="F864">
            <v>47.53</v>
          </cell>
          <cell r="G864">
            <v>1.1000000000000001</v>
          </cell>
          <cell r="H864">
            <v>17.600000000000001</v>
          </cell>
          <cell r="J864">
            <v>10.1836</v>
          </cell>
          <cell r="K864">
            <v>0.15</v>
          </cell>
          <cell r="L864">
            <v>6.1</v>
          </cell>
          <cell r="M864">
            <v>11.83</v>
          </cell>
          <cell r="N864">
            <v>2.93</v>
          </cell>
          <cell r="O864">
            <v>1.52</v>
          </cell>
          <cell r="P864">
            <v>0.24</v>
          </cell>
          <cell r="R864">
            <v>1.59</v>
          </cell>
          <cell r="U864">
            <v>100.03</v>
          </cell>
          <cell r="AJ864">
            <v>0.57386992963917127</v>
          </cell>
          <cell r="AK864">
            <v>4.45</v>
          </cell>
          <cell r="AL864">
            <v>0.51877133105802042</v>
          </cell>
          <cell r="AM864">
            <v>0.67215909090909087</v>
          </cell>
        </row>
        <row r="865">
          <cell r="A865" t="str">
            <v>Roman Comagmatic Province</v>
          </cell>
          <cell r="B865">
            <v>2</v>
          </cell>
          <cell r="C865" t="str">
            <v>G1 &amp; 2</v>
          </cell>
          <cell r="D865" t="str">
            <v>Ventotene island</v>
          </cell>
          <cell r="E865" t="str">
            <v>Lava</v>
          </cell>
          <cell r="F865">
            <v>49.25</v>
          </cell>
          <cell r="G865">
            <v>1.1499999999999999</v>
          </cell>
          <cell r="H865">
            <v>17.989999999999998</v>
          </cell>
          <cell r="J865">
            <v>9.554000000000002</v>
          </cell>
          <cell r="K865">
            <v>0.15</v>
          </cell>
          <cell r="L865">
            <v>4.93</v>
          </cell>
          <cell r="M865">
            <v>10.57</v>
          </cell>
          <cell r="N865">
            <v>2.94</v>
          </cell>
          <cell r="O865">
            <v>2.4500000000000002</v>
          </cell>
          <cell r="P865">
            <v>0.34</v>
          </cell>
          <cell r="R865">
            <v>1.41</v>
          </cell>
          <cell r="U865">
            <v>100.03</v>
          </cell>
          <cell r="AJ865">
            <v>0.53706364464264233</v>
          </cell>
          <cell r="AK865">
            <v>5.3900000000000006</v>
          </cell>
          <cell r="AL865">
            <v>0.83333333333333337</v>
          </cell>
          <cell r="AM865">
            <v>0.58754863813229574</v>
          </cell>
          <cell r="AN865">
            <v>24</v>
          </cell>
          <cell r="AO865">
            <v>218</v>
          </cell>
          <cell r="AP865">
            <v>35</v>
          </cell>
          <cell r="AQ865">
            <v>32</v>
          </cell>
          <cell r="AR865">
            <v>34</v>
          </cell>
          <cell r="AS865">
            <v>111</v>
          </cell>
          <cell r="AT865">
            <v>816</v>
          </cell>
          <cell r="AU865">
            <v>23.8</v>
          </cell>
          <cell r="AV865">
            <v>120</v>
          </cell>
          <cell r="AW865">
            <v>10</v>
          </cell>
          <cell r="AY865">
            <v>472</v>
          </cell>
          <cell r="AZ865">
            <v>27.53</v>
          </cell>
          <cell r="BA865">
            <v>56.18</v>
          </cell>
          <cell r="CD865">
            <v>47.2</v>
          </cell>
          <cell r="CG865">
            <v>2.7530000000000001</v>
          </cell>
          <cell r="CP865">
            <v>2.3605042016806723</v>
          </cell>
          <cell r="CW865">
            <v>12</v>
          </cell>
        </row>
        <row r="866">
          <cell r="A866" t="str">
            <v>Roman Comagmatic Province</v>
          </cell>
          <cell r="B866">
            <v>2</v>
          </cell>
          <cell r="C866" t="str">
            <v>G1 &amp; 2</v>
          </cell>
          <cell r="D866" t="str">
            <v>Ventotene island</v>
          </cell>
          <cell r="E866" t="str">
            <v>Lava</v>
          </cell>
          <cell r="F866">
            <v>48.08</v>
          </cell>
          <cell r="G866">
            <v>1.04</v>
          </cell>
          <cell r="H866">
            <v>19.059999999999999</v>
          </cell>
          <cell r="J866">
            <v>9.7368000000000006</v>
          </cell>
          <cell r="K866">
            <v>0.18</v>
          </cell>
          <cell r="L866">
            <v>3.4</v>
          </cell>
          <cell r="M866">
            <v>9.91</v>
          </cell>
          <cell r="N866">
            <v>3.99</v>
          </cell>
          <cell r="O866">
            <v>0.96</v>
          </cell>
          <cell r="P866">
            <v>0.26</v>
          </cell>
          <cell r="R866">
            <v>3.82</v>
          </cell>
          <cell r="U866">
            <v>100.12</v>
          </cell>
          <cell r="AJ866">
            <v>0.43979621685868098</v>
          </cell>
          <cell r="AK866">
            <v>4.95</v>
          </cell>
          <cell r="AL866">
            <v>0.24060150375939848</v>
          </cell>
          <cell r="AM866">
            <v>0.51993704092339987</v>
          </cell>
          <cell r="AN866">
            <v>18.28</v>
          </cell>
          <cell r="AO866">
            <v>270</v>
          </cell>
          <cell r="AP866">
            <v>5</v>
          </cell>
          <cell r="AQ866">
            <v>30</v>
          </cell>
          <cell r="AR866">
            <v>20</v>
          </cell>
          <cell r="AS866">
            <v>107</v>
          </cell>
          <cell r="AT866">
            <v>1034</v>
          </cell>
          <cell r="AU866">
            <v>23.73</v>
          </cell>
          <cell r="AV866">
            <v>119</v>
          </cell>
          <cell r="AW866">
            <v>10</v>
          </cell>
          <cell r="AY866">
            <v>622</v>
          </cell>
          <cell r="AZ866">
            <v>40.25</v>
          </cell>
          <cell r="BA866">
            <v>83.16</v>
          </cell>
          <cell r="CD866">
            <v>62.2</v>
          </cell>
          <cell r="CG866">
            <v>4.0250000000000004</v>
          </cell>
          <cell r="CP866">
            <v>3.5044247787610616</v>
          </cell>
          <cell r="CW866">
            <v>11.9</v>
          </cell>
        </row>
        <row r="867">
          <cell r="A867" t="str">
            <v>Roman Comagmatic Province</v>
          </cell>
          <cell r="B867">
            <v>2</v>
          </cell>
          <cell r="C867" t="str">
            <v>G1 &amp; 2</v>
          </cell>
          <cell r="D867" t="str">
            <v>Ventotene island</v>
          </cell>
          <cell r="E867" t="str">
            <v>Lava</v>
          </cell>
          <cell r="F867">
            <v>46.77</v>
          </cell>
          <cell r="G867">
            <v>1.02</v>
          </cell>
          <cell r="H867">
            <v>18.87</v>
          </cell>
          <cell r="J867">
            <v>9.6867999999999999</v>
          </cell>
          <cell r="K867">
            <v>0.18</v>
          </cell>
          <cell r="L867">
            <v>4.7300000000000004</v>
          </cell>
          <cell r="M867">
            <v>10.210000000000001</v>
          </cell>
          <cell r="N867">
            <v>2.71</v>
          </cell>
          <cell r="O867">
            <v>2.99</v>
          </cell>
          <cell r="P867">
            <v>0.39</v>
          </cell>
          <cell r="R867">
            <v>2.95</v>
          </cell>
          <cell r="U867">
            <v>100.08</v>
          </cell>
          <cell r="AJ867">
            <v>0.52331034433094203</v>
          </cell>
          <cell r="AK867">
            <v>5.7</v>
          </cell>
          <cell r="AL867">
            <v>1.1033210332103323</v>
          </cell>
          <cell r="AM867">
            <v>0.54107048224695287</v>
          </cell>
          <cell r="AN867">
            <v>18.28</v>
          </cell>
          <cell r="AO867">
            <v>263</v>
          </cell>
          <cell r="AP867">
            <v>5</v>
          </cell>
          <cell r="AQ867">
            <v>32</v>
          </cell>
          <cell r="AR867">
            <v>21</v>
          </cell>
          <cell r="AS867">
            <v>152</v>
          </cell>
          <cell r="AT867">
            <v>1028</v>
          </cell>
          <cell r="AU867">
            <v>24.52</v>
          </cell>
          <cell r="AV867">
            <v>118</v>
          </cell>
          <cell r="AW867">
            <v>10</v>
          </cell>
          <cell r="AY867">
            <v>576</v>
          </cell>
          <cell r="AZ867">
            <v>38.5</v>
          </cell>
          <cell r="BA867">
            <v>77.92</v>
          </cell>
          <cell r="CD867">
            <v>57.6</v>
          </cell>
          <cell r="CG867">
            <v>3.85</v>
          </cell>
          <cell r="CP867">
            <v>3.1778140293637849</v>
          </cell>
          <cell r="CW867">
            <v>11.8</v>
          </cell>
        </row>
        <row r="868">
          <cell r="A868" t="str">
            <v>Roman Comagmatic Province</v>
          </cell>
          <cell r="B868">
            <v>2</v>
          </cell>
          <cell r="C868" t="str">
            <v>G1 &amp; 2</v>
          </cell>
          <cell r="D868" t="str">
            <v>Ventotene island</v>
          </cell>
          <cell r="E868" t="str">
            <v>Lava</v>
          </cell>
          <cell r="F868">
            <v>48.79</v>
          </cell>
          <cell r="G868">
            <v>1.1200000000000001</v>
          </cell>
          <cell r="H868">
            <v>17.420000000000002</v>
          </cell>
          <cell r="J868">
            <v>9.4971000000000014</v>
          </cell>
          <cell r="K868">
            <v>0.15</v>
          </cell>
          <cell r="L868">
            <v>6</v>
          </cell>
          <cell r="M868">
            <v>11.29</v>
          </cell>
          <cell r="N868">
            <v>2.99</v>
          </cell>
          <cell r="O868">
            <v>2.04</v>
          </cell>
          <cell r="P868">
            <v>0.27</v>
          </cell>
          <cell r="R868">
            <v>1.18</v>
          </cell>
          <cell r="U868">
            <v>100.02</v>
          </cell>
          <cell r="AJ868">
            <v>0.58684088432683423</v>
          </cell>
          <cell r="AK868">
            <v>5.03</v>
          </cell>
          <cell r="AL868">
            <v>0.68227424749163879</v>
          </cell>
          <cell r="AM868">
            <v>0.64810562571756591</v>
          </cell>
          <cell r="AN868">
            <v>28.5</v>
          </cell>
          <cell r="AO868">
            <v>222</v>
          </cell>
          <cell r="AP868">
            <v>105</v>
          </cell>
          <cell r="AQ868">
            <v>32</v>
          </cell>
          <cell r="AR868">
            <v>43</v>
          </cell>
          <cell r="AS868">
            <v>115</v>
          </cell>
          <cell r="AT868">
            <v>704</v>
          </cell>
          <cell r="AU868">
            <v>21.97</v>
          </cell>
          <cell r="AV868">
            <v>117</v>
          </cell>
          <cell r="AW868">
            <v>10</v>
          </cell>
          <cell r="AY868">
            <v>352</v>
          </cell>
          <cell r="AZ868">
            <v>25.01</v>
          </cell>
          <cell r="BA868">
            <v>52.86</v>
          </cell>
          <cell r="CD868">
            <v>35.200000000000003</v>
          </cell>
          <cell r="CG868">
            <v>2.5010000000000003</v>
          </cell>
          <cell r="CP868">
            <v>2.4060081929904418</v>
          </cell>
          <cell r="CW868">
            <v>11.7</v>
          </cell>
        </row>
        <row r="869">
          <cell r="A869" t="str">
            <v>Roman Comagmatic Province</v>
          </cell>
          <cell r="B869">
            <v>2</v>
          </cell>
          <cell r="C869" t="str">
            <v>G1 &amp; 2</v>
          </cell>
          <cell r="D869" t="str">
            <v>Ventotene island</v>
          </cell>
          <cell r="E869" t="str">
            <v>Lava</v>
          </cell>
          <cell r="F869">
            <v>49.18</v>
          </cell>
          <cell r="G869">
            <v>1.1599999999999999</v>
          </cell>
          <cell r="H869">
            <v>17.82</v>
          </cell>
          <cell r="J869">
            <v>9.6678999999999995</v>
          </cell>
          <cell r="K869">
            <v>0.16</v>
          </cell>
          <cell r="L869">
            <v>5.31</v>
          </cell>
          <cell r="M869">
            <v>10.83</v>
          </cell>
          <cell r="N869">
            <v>3.04</v>
          </cell>
          <cell r="O869">
            <v>2.1</v>
          </cell>
          <cell r="P869">
            <v>0.28000000000000003</v>
          </cell>
          <cell r="R869">
            <v>1.1200000000000001</v>
          </cell>
          <cell r="U869">
            <v>100.02</v>
          </cell>
          <cell r="AJ869">
            <v>0.55253752395175482</v>
          </cell>
          <cell r="AK869">
            <v>5.1400000000000006</v>
          </cell>
          <cell r="AL869">
            <v>0.69078947368421051</v>
          </cell>
          <cell r="AM869">
            <v>0.6077441077441077</v>
          </cell>
          <cell r="AN869">
            <v>26</v>
          </cell>
          <cell r="AO869">
            <v>219</v>
          </cell>
          <cell r="AP869">
            <v>67</v>
          </cell>
          <cell r="AQ869">
            <v>33</v>
          </cell>
          <cell r="AR869">
            <v>39</v>
          </cell>
          <cell r="AS869">
            <v>111</v>
          </cell>
          <cell r="AT869">
            <v>715</v>
          </cell>
          <cell r="AU869">
            <v>22.93</v>
          </cell>
          <cell r="AV869">
            <v>125</v>
          </cell>
          <cell r="AW869">
            <v>9</v>
          </cell>
          <cell r="AY869">
            <v>375</v>
          </cell>
          <cell r="AZ869">
            <v>26.31</v>
          </cell>
          <cell r="BA869">
            <v>52.79</v>
          </cell>
          <cell r="CD869">
            <v>41.666666666666664</v>
          </cell>
          <cell r="CG869">
            <v>2.9233333333333333</v>
          </cell>
          <cell r="CP869">
            <v>2.3022241604884432</v>
          </cell>
          <cell r="CW869">
            <v>13.888888888888889</v>
          </cell>
        </row>
        <row r="870">
          <cell r="A870" t="str">
            <v>Roman Comagmatic Province</v>
          </cell>
          <cell r="B870">
            <v>2</v>
          </cell>
          <cell r="C870" t="str">
            <v>G1 &amp; 2</v>
          </cell>
          <cell r="D870" t="str">
            <v>Ventotene island</v>
          </cell>
          <cell r="E870" t="str">
            <v>Lava</v>
          </cell>
          <cell r="F870">
            <v>49.45</v>
          </cell>
          <cell r="G870">
            <v>1.1599999999999999</v>
          </cell>
          <cell r="H870">
            <v>17.8</v>
          </cell>
          <cell r="J870">
            <v>9.5716999999999999</v>
          </cell>
          <cell r="K870">
            <v>0.16</v>
          </cell>
          <cell r="L870">
            <v>4.87</v>
          </cell>
          <cell r="M870">
            <v>10.46</v>
          </cell>
          <cell r="N870">
            <v>4.22</v>
          </cell>
          <cell r="O870">
            <v>1.41</v>
          </cell>
          <cell r="P870">
            <v>0.32</v>
          </cell>
          <cell r="R870">
            <v>1.32</v>
          </cell>
          <cell r="U870">
            <v>100.03</v>
          </cell>
          <cell r="AJ870">
            <v>0.53355724357605394</v>
          </cell>
          <cell r="AK870">
            <v>5.63</v>
          </cell>
          <cell r="AL870">
            <v>0.33412322274881517</v>
          </cell>
          <cell r="AM870">
            <v>0.58764044943820226</v>
          </cell>
          <cell r="AN870">
            <v>21.78</v>
          </cell>
          <cell r="AO870">
            <v>218</v>
          </cell>
          <cell r="AP870">
            <v>16</v>
          </cell>
          <cell r="AQ870">
            <v>30</v>
          </cell>
          <cell r="AR870">
            <v>25</v>
          </cell>
          <cell r="AS870">
            <v>95</v>
          </cell>
          <cell r="AT870">
            <v>838</v>
          </cell>
          <cell r="AU870">
            <v>25.17</v>
          </cell>
          <cell r="AV870">
            <v>128</v>
          </cell>
          <cell r="AW870">
            <v>12</v>
          </cell>
          <cell r="AY870">
            <v>5</v>
          </cell>
          <cell r="AZ870">
            <v>31.93</v>
          </cell>
          <cell r="BA870">
            <v>65.739999999999995</v>
          </cell>
          <cell r="CD870">
            <v>0.41666666666666669</v>
          </cell>
          <cell r="CG870">
            <v>2.6608333333333332</v>
          </cell>
          <cell r="CP870">
            <v>2.6118394914580847</v>
          </cell>
          <cell r="CW870">
            <v>10.666666666666666</v>
          </cell>
        </row>
        <row r="871">
          <cell r="A871" t="str">
            <v>Roman Comagmatic Province</v>
          </cell>
          <cell r="B871">
            <v>2</v>
          </cell>
          <cell r="C871" t="str">
            <v>G1 &amp; 2</v>
          </cell>
          <cell r="D871" t="str">
            <v>Ventotene island</v>
          </cell>
          <cell r="E871" t="str">
            <v>Lava</v>
          </cell>
          <cell r="F871">
            <v>48.93</v>
          </cell>
          <cell r="G871">
            <v>1.1200000000000001</v>
          </cell>
          <cell r="H871">
            <v>17.18</v>
          </cell>
          <cell r="J871">
            <v>9.4924999999999997</v>
          </cell>
          <cell r="K871">
            <v>0.16</v>
          </cell>
          <cell r="L871">
            <v>6.07</v>
          </cell>
          <cell r="M871">
            <v>11.41</v>
          </cell>
          <cell r="N871">
            <v>3.6</v>
          </cell>
          <cell r="O871">
            <v>1.79</v>
          </cell>
          <cell r="P871">
            <v>0.27</v>
          </cell>
          <cell r="R871">
            <v>0.71</v>
          </cell>
          <cell r="U871">
            <v>99.99</v>
          </cell>
          <cell r="AJ871">
            <v>0.58976755388863422</v>
          </cell>
          <cell r="AK871">
            <v>5.3900000000000006</v>
          </cell>
          <cell r="AL871">
            <v>0.49722222222222223</v>
          </cell>
          <cell r="AM871">
            <v>0.66414435389988358</v>
          </cell>
          <cell r="AN871">
            <v>29</v>
          </cell>
          <cell r="AO871">
            <v>217</v>
          </cell>
          <cell r="AP871">
            <v>93</v>
          </cell>
          <cell r="AQ871">
            <v>21</v>
          </cell>
          <cell r="AR871">
            <v>9</v>
          </cell>
          <cell r="AS871">
            <v>90</v>
          </cell>
          <cell r="AT871">
            <v>692</v>
          </cell>
          <cell r="AU871">
            <v>24.1</v>
          </cell>
          <cell r="AV871">
            <v>115</v>
          </cell>
          <cell r="AW871">
            <v>6</v>
          </cell>
          <cell r="AY871">
            <v>346</v>
          </cell>
          <cell r="AZ871">
            <v>25.56</v>
          </cell>
          <cell r="BA871">
            <v>51.67</v>
          </cell>
          <cell r="CD871">
            <v>57.666666666666664</v>
          </cell>
          <cell r="CG871">
            <v>4.26</v>
          </cell>
          <cell r="CP871">
            <v>2.1439834024896265</v>
          </cell>
          <cell r="CW871">
            <v>19.166666666666668</v>
          </cell>
        </row>
        <row r="872">
          <cell r="A872" t="str">
            <v>Roman Comagmatic Province</v>
          </cell>
          <cell r="B872">
            <v>2</v>
          </cell>
          <cell r="C872" t="str">
            <v>G1 &amp; 2</v>
          </cell>
          <cell r="D872" t="str">
            <v>Ventotene island</v>
          </cell>
          <cell r="E872" t="str">
            <v>Lava</v>
          </cell>
          <cell r="F872">
            <v>47.93</v>
          </cell>
          <cell r="G872">
            <v>1.1100000000000001</v>
          </cell>
          <cell r="H872">
            <v>17.329999999999998</v>
          </cell>
          <cell r="J872">
            <v>10.221300000000001</v>
          </cell>
          <cell r="K872">
            <v>0.15</v>
          </cell>
          <cell r="L872">
            <v>6.26</v>
          </cell>
          <cell r="M872">
            <v>11.9</v>
          </cell>
          <cell r="N872">
            <v>3.1</v>
          </cell>
          <cell r="O872">
            <v>1.43</v>
          </cell>
          <cell r="P872">
            <v>0.23</v>
          </cell>
          <cell r="R872">
            <v>1.1000000000000001</v>
          </cell>
          <cell r="U872">
            <v>100.01</v>
          </cell>
          <cell r="AJ872">
            <v>0.57928875740914809</v>
          </cell>
          <cell r="AK872">
            <v>4.53</v>
          </cell>
          <cell r="AL872">
            <v>0.46129032258064512</v>
          </cell>
          <cell r="AM872">
            <v>0.68667051356030018</v>
          </cell>
          <cell r="AN872">
            <v>29.28</v>
          </cell>
          <cell r="AO872">
            <v>208</v>
          </cell>
          <cell r="AP872">
            <v>147</v>
          </cell>
          <cell r="AQ872">
            <v>37</v>
          </cell>
          <cell r="AR872">
            <v>65</v>
          </cell>
          <cell r="AS872">
            <v>70</v>
          </cell>
          <cell r="AT872">
            <v>617</v>
          </cell>
          <cell r="AU872">
            <v>21.56</v>
          </cell>
          <cell r="AV872">
            <v>95</v>
          </cell>
          <cell r="AW872">
            <v>7</v>
          </cell>
          <cell r="AY872">
            <v>265</v>
          </cell>
          <cell r="AZ872">
            <v>17.850000000000001</v>
          </cell>
          <cell r="BA872">
            <v>35.99</v>
          </cell>
          <cell r="CD872">
            <v>37.857142857142854</v>
          </cell>
          <cell r="CG872">
            <v>2.5500000000000003</v>
          </cell>
          <cell r="CP872">
            <v>1.6692949907235624</v>
          </cell>
          <cell r="CW872">
            <v>13.571428571428571</v>
          </cell>
        </row>
        <row r="873">
          <cell r="A873" t="str">
            <v>Roman Comagmatic Province</v>
          </cell>
          <cell r="B873">
            <v>2</v>
          </cell>
          <cell r="C873" t="str">
            <v>G1 &amp; 2</v>
          </cell>
          <cell r="D873" t="str">
            <v>Ventotene island</v>
          </cell>
          <cell r="E873" t="str">
            <v>Lava</v>
          </cell>
          <cell r="F873">
            <v>47.45</v>
          </cell>
          <cell r="G873">
            <v>1.1100000000000001</v>
          </cell>
          <cell r="H873">
            <v>18.23</v>
          </cell>
          <cell r="J873">
            <v>9.7102000000000004</v>
          </cell>
          <cell r="K873">
            <v>0.17</v>
          </cell>
          <cell r="L873">
            <v>5.84</v>
          </cell>
          <cell r="M873">
            <v>12.15</v>
          </cell>
          <cell r="N873">
            <v>3.03</v>
          </cell>
          <cell r="O873">
            <v>1.08</v>
          </cell>
          <cell r="P873">
            <v>0.28000000000000003</v>
          </cell>
          <cell r="R873">
            <v>1.62</v>
          </cell>
          <cell r="U873">
            <v>100.03</v>
          </cell>
          <cell r="AJ873">
            <v>0.57485849966736724</v>
          </cell>
          <cell r="AK873">
            <v>4.1099999999999994</v>
          </cell>
          <cell r="AL873">
            <v>0.35643564356435647</v>
          </cell>
          <cell r="AM873">
            <v>0.66648381788261113</v>
          </cell>
          <cell r="AN873">
            <v>29.7</v>
          </cell>
          <cell r="AO873">
            <v>265</v>
          </cell>
          <cell r="AP873">
            <v>38</v>
          </cell>
          <cell r="AQ873">
            <v>28</v>
          </cell>
          <cell r="AR873">
            <v>13</v>
          </cell>
          <cell r="AS873">
            <v>17</v>
          </cell>
          <cell r="AT873">
            <v>841</v>
          </cell>
          <cell r="AU873">
            <v>20.9</v>
          </cell>
          <cell r="AV873">
            <v>96</v>
          </cell>
          <cell r="AW873">
            <v>5</v>
          </cell>
          <cell r="AY873">
            <v>381</v>
          </cell>
          <cell r="AZ873">
            <v>23.38</v>
          </cell>
          <cell r="BA873">
            <v>48.27</v>
          </cell>
          <cell r="CD873">
            <v>76.2</v>
          </cell>
          <cell r="CG873">
            <v>4.6760000000000002</v>
          </cell>
          <cell r="CP873">
            <v>2.3095693779904307</v>
          </cell>
          <cell r="CW873">
            <v>19.2</v>
          </cell>
        </row>
        <row r="874">
          <cell r="A874" t="str">
            <v>Roman Comagmatic Province</v>
          </cell>
          <cell r="B874">
            <v>2</v>
          </cell>
          <cell r="C874" t="str">
            <v>G1 &amp; 2</v>
          </cell>
          <cell r="D874" t="str">
            <v>Ventotene island</v>
          </cell>
          <cell r="E874" t="str">
            <v>Lava</v>
          </cell>
          <cell r="F874">
            <v>47.23</v>
          </cell>
          <cell r="G874">
            <v>1.0900000000000001</v>
          </cell>
          <cell r="H874">
            <v>18.170000000000002</v>
          </cell>
          <cell r="J874">
            <v>9.5124999999999993</v>
          </cell>
          <cell r="K874">
            <v>0.15</v>
          </cell>
          <cell r="L874">
            <v>6.19</v>
          </cell>
          <cell r="M874">
            <v>11.83</v>
          </cell>
          <cell r="N874">
            <v>2.73</v>
          </cell>
          <cell r="O874">
            <v>1.03</v>
          </cell>
          <cell r="P874">
            <v>0.27</v>
          </cell>
          <cell r="R874">
            <v>2.54</v>
          </cell>
          <cell r="U874">
            <v>100.11</v>
          </cell>
          <cell r="AJ874">
            <v>0.59398797884151677</v>
          </cell>
          <cell r="AK874">
            <v>3.76</v>
          </cell>
          <cell r="AL874">
            <v>0.37728937728937728</v>
          </cell>
          <cell r="AM874">
            <v>0.65107319757842597</v>
          </cell>
          <cell r="AN874">
            <v>29.7</v>
          </cell>
          <cell r="AO874">
            <v>270</v>
          </cell>
          <cell r="AP874">
            <v>50</v>
          </cell>
          <cell r="AQ874">
            <v>36</v>
          </cell>
          <cell r="AR874">
            <v>50</v>
          </cell>
          <cell r="AS874">
            <v>19</v>
          </cell>
          <cell r="AT874">
            <v>834</v>
          </cell>
          <cell r="AU874">
            <v>22.81</v>
          </cell>
          <cell r="AV874">
            <v>98</v>
          </cell>
          <cell r="AW874">
            <v>7</v>
          </cell>
          <cell r="AY874">
            <v>378</v>
          </cell>
          <cell r="AZ874">
            <v>23.24</v>
          </cell>
          <cell r="BA874">
            <v>44.23</v>
          </cell>
          <cell r="CD874">
            <v>54</v>
          </cell>
          <cell r="CG874">
            <v>3.32</v>
          </cell>
          <cell r="CP874">
            <v>1.939061814993424</v>
          </cell>
          <cell r="CW874">
            <v>14</v>
          </cell>
        </row>
        <row r="875">
          <cell r="A875" t="str">
            <v>Roman Comagmatic Province</v>
          </cell>
          <cell r="B875">
            <v>2</v>
          </cell>
          <cell r="C875" t="str">
            <v>G3</v>
          </cell>
          <cell r="D875" t="str">
            <v>Ventotene island</v>
          </cell>
          <cell r="E875" t="str">
            <v>Shoshonitic Basalt</v>
          </cell>
          <cell r="L875">
            <v>6.75</v>
          </cell>
          <cell r="BP875">
            <v>7.3</v>
          </cell>
          <cell r="BQ875">
            <v>4.3</v>
          </cell>
          <cell r="BR875">
            <v>1</v>
          </cell>
          <cell r="DD875">
            <v>0.23255813953488372</v>
          </cell>
        </row>
        <row r="876">
          <cell r="A876" t="str">
            <v>Roman Comagmatic Province</v>
          </cell>
          <cell r="B876">
            <v>2</v>
          </cell>
          <cell r="C876" t="str">
            <v>G3</v>
          </cell>
          <cell r="D876" t="str">
            <v>Ventotene island</v>
          </cell>
          <cell r="E876" t="str">
            <v>Shoshonitic Basalt</v>
          </cell>
          <cell r="L876">
            <v>6.53</v>
          </cell>
          <cell r="BP876">
            <v>13.1</v>
          </cell>
          <cell r="BQ876">
            <v>4.7</v>
          </cell>
          <cell r="BR876">
            <v>1.1000000000000001</v>
          </cell>
          <cell r="DD876">
            <v>0.23404255319148937</v>
          </cell>
        </row>
        <row r="877">
          <cell r="A877" t="str">
            <v>Roman Comagmatic Province</v>
          </cell>
          <cell r="B877">
            <v>2</v>
          </cell>
          <cell r="C877" t="str">
            <v>G3</v>
          </cell>
          <cell r="D877" t="str">
            <v>Ventotene island</v>
          </cell>
          <cell r="E877" t="str">
            <v>Shoshonitic Basalt</v>
          </cell>
          <cell r="L877">
            <v>6.36</v>
          </cell>
          <cell r="BP877">
            <v>7.3</v>
          </cell>
        </row>
        <row r="878">
          <cell r="A878" t="str">
            <v>Roman Comagmatic Province</v>
          </cell>
          <cell r="B878">
            <v>2</v>
          </cell>
          <cell r="C878" t="str">
            <v>G3</v>
          </cell>
          <cell r="D878" t="str">
            <v>Ventotene island</v>
          </cell>
          <cell r="E878" t="str">
            <v>Potassic Trachybasalt</v>
          </cell>
          <cell r="L878">
            <v>5.01</v>
          </cell>
          <cell r="BP878">
            <v>10.199999999999999</v>
          </cell>
        </row>
        <row r="879">
          <cell r="A879" t="str">
            <v>Roman Comagmatic Province</v>
          </cell>
          <cell r="B879">
            <v>2</v>
          </cell>
          <cell r="C879" t="str">
            <v>G3</v>
          </cell>
          <cell r="D879" t="str">
            <v>Ventotene island</v>
          </cell>
          <cell r="E879" t="str">
            <v>Potassic Trachybasalt</v>
          </cell>
          <cell r="L879">
            <v>4.9000000000000004</v>
          </cell>
          <cell r="BP879">
            <v>15.8</v>
          </cell>
        </row>
        <row r="880">
          <cell r="A880" t="str">
            <v>Roman Comagmatic Province</v>
          </cell>
          <cell r="B880">
            <v>2</v>
          </cell>
          <cell r="C880" t="str">
            <v>G3</v>
          </cell>
          <cell r="D880" t="str">
            <v>Ventotene island</v>
          </cell>
          <cell r="E880" t="str">
            <v>Potassic Trachybasalt</v>
          </cell>
          <cell r="L880">
            <v>6.13</v>
          </cell>
          <cell r="BP880">
            <v>8.6999999999999993</v>
          </cell>
          <cell r="BQ880">
            <v>7.6</v>
          </cell>
          <cell r="BR880">
            <v>1.6</v>
          </cell>
          <cell r="DD880">
            <v>0.2105263157894737</v>
          </cell>
        </row>
        <row r="881">
          <cell r="A881" t="str">
            <v>Roman Comagmatic Province</v>
          </cell>
          <cell r="B881">
            <v>2</v>
          </cell>
          <cell r="C881" t="str">
            <v>G3</v>
          </cell>
          <cell r="D881" t="str">
            <v>Ventotene island</v>
          </cell>
          <cell r="E881" t="str">
            <v>Leucitic Basanite</v>
          </cell>
          <cell r="L881">
            <v>8.8699999999999992</v>
          </cell>
          <cell r="BP881">
            <v>36.9</v>
          </cell>
          <cell r="BQ881">
            <v>17</v>
          </cell>
          <cell r="BR881">
            <v>3.8</v>
          </cell>
          <cell r="DD881">
            <v>0.22352941176470587</v>
          </cell>
        </row>
        <row r="882">
          <cell r="A882" t="str">
            <v>Roman Comagmatic Province</v>
          </cell>
          <cell r="B882">
            <v>2</v>
          </cell>
          <cell r="C882" t="str">
            <v>G4</v>
          </cell>
          <cell r="D882" t="str">
            <v>Ventotene</v>
          </cell>
          <cell r="F882">
            <v>49.2</v>
          </cell>
          <cell r="G882">
            <v>0.81</v>
          </cell>
          <cell r="M882">
            <v>12.3</v>
          </cell>
          <cell r="O882">
            <v>0.39</v>
          </cell>
          <cell r="AS882">
            <v>157</v>
          </cell>
          <cell r="AT882">
            <v>1231</v>
          </cell>
          <cell r="BC882">
            <v>67</v>
          </cell>
          <cell r="BD882">
            <v>13.8</v>
          </cell>
          <cell r="CV882">
            <v>11.376811594202898</v>
          </cell>
          <cell r="DJ882">
            <v>18.373134328358208</v>
          </cell>
        </row>
        <row r="883">
          <cell r="A883" t="str">
            <v>Roman Comagmatic Province</v>
          </cell>
          <cell r="B883">
            <v>2</v>
          </cell>
          <cell r="C883" t="str">
            <v>G5</v>
          </cell>
          <cell r="D883" t="str">
            <v>Ponza</v>
          </cell>
          <cell r="E883" t="str">
            <v>Trachyte</v>
          </cell>
          <cell r="F883">
            <v>58.7</v>
          </cell>
          <cell r="G883">
            <v>0.71</v>
          </cell>
          <cell r="H883">
            <v>19.260000000000002</v>
          </cell>
          <cell r="J883">
            <v>4.9741999999999997</v>
          </cell>
          <cell r="K883">
            <v>0.12</v>
          </cell>
          <cell r="L883">
            <v>1.46</v>
          </cell>
          <cell r="M883">
            <v>3.19</v>
          </cell>
          <cell r="N883">
            <v>4.74</v>
          </cell>
          <cell r="O883">
            <v>6.73</v>
          </cell>
          <cell r="P883">
            <v>0.2</v>
          </cell>
          <cell r="R883">
            <v>0.56000000000000005</v>
          </cell>
          <cell r="U883">
            <v>100.6442</v>
          </cell>
          <cell r="AJ883">
            <v>0.39755090871741822</v>
          </cell>
          <cell r="AK883">
            <v>11.47</v>
          </cell>
          <cell r="AL883">
            <v>1.4198312236286921</v>
          </cell>
          <cell r="AM883">
            <v>0.16562824506749738</v>
          </cell>
          <cell r="AS883">
            <v>255</v>
          </cell>
          <cell r="AT883">
            <v>582</v>
          </cell>
          <cell r="AU883">
            <v>27</v>
          </cell>
          <cell r="AV883">
            <v>266</v>
          </cell>
          <cell r="AW883">
            <v>27</v>
          </cell>
          <cell r="AX883">
            <v>17</v>
          </cell>
          <cell r="AY883">
            <v>572</v>
          </cell>
          <cell r="AZ883">
            <v>49.5</v>
          </cell>
          <cell r="BA883">
            <v>95.1</v>
          </cell>
          <cell r="BC883">
            <v>41.4</v>
          </cell>
          <cell r="BD883">
            <v>7.2</v>
          </cell>
          <cell r="BE883">
            <v>2.13</v>
          </cell>
          <cell r="BF883">
            <v>5.77</v>
          </cell>
          <cell r="BG883">
            <v>0.82</v>
          </cell>
          <cell r="BL883">
            <v>2.76</v>
          </cell>
          <cell r="BM883">
            <v>0.38</v>
          </cell>
          <cell r="BN883">
            <v>5.0999999999999996</v>
          </cell>
          <cell r="BO883">
            <v>2.1</v>
          </cell>
          <cell r="BQ883">
            <v>18</v>
          </cell>
          <cell r="BR883">
            <v>4.5999999999999996</v>
          </cell>
          <cell r="CD883">
            <v>21.185185185185187</v>
          </cell>
          <cell r="CG883">
            <v>1.8333333333333333</v>
          </cell>
          <cell r="CP883">
            <v>3.5222222222222221</v>
          </cell>
          <cell r="CQ883">
            <v>5.8695652173913047</v>
          </cell>
          <cell r="CV883">
            <v>35.416666666666664</v>
          </cell>
          <cell r="CW883">
            <v>9.8518518518518512</v>
          </cell>
          <cell r="CZ883">
            <v>8.5714285714285712</v>
          </cell>
          <cell r="DA883">
            <v>0.76086956521739135</v>
          </cell>
          <cell r="DB883">
            <v>6.5217391304347831</v>
          </cell>
          <cell r="DD883">
            <v>0.25555555555555554</v>
          </cell>
          <cell r="DE883">
            <v>14.166666666666666</v>
          </cell>
          <cell r="DI883">
            <v>130.26315789473685</v>
          </cell>
          <cell r="DJ883">
            <v>14.057971014492754</v>
          </cell>
          <cell r="DN883">
            <v>1.0036006100561763</v>
          </cell>
        </row>
        <row r="884">
          <cell r="A884" t="str">
            <v>Roman Comagmatic Province</v>
          </cell>
          <cell r="B884">
            <v>2</v>
          </cell>
          <cell r="C884" t="str">
            <v>G5</v>
          </cell>
          <cell r="D884" t="str">
            <v>Ponza</v>
          </cell>
          <cell r="E884" t="str">
            <v>Trachyte</v>
          </cell>
          <cell r="F884">
            <v>60</v>
          </cell>
          <cell r="G884">
            <v>0.52</v>
          </cell>
          <cell r="H884">
            <v>18.45</v>
          </cell>
          <cell r="J884">
            <v>4.2519</v>
          </cell>
          <cell r="K884">
            <v>0.15</v>
          </cell>
          <cell r="L884">
            <v>1.49</v>
          </cell>
          <cell r="M884">
            <v>2.82</v>
          </cell>
          <cell r="N884">
            <v>5.13</v>
          </cell>
          <cell r="O884">
            <v>6.28</v>
          </cell>
          <cell r="P884">
            <v>0.04</v>
          </cell>
          <cell r="R884">
            <v>0.42</v>
          </cell>
          <cell r="U884">
            <v>99.551900000000003</v>
          </cell>
          <cell r="AJ884">
            <v>0.44067036258024694</v>
          </cell>
          <cell r="AK884">
            <v>11.41</v>
          </cell>
          <cell r="AL884">
            <v>1.2241715399610138</v>
          </cell>
          <cell r="AM884">
            <v>0.15284552845528454</v>
          </cell>
          <cell r="AS884">
            <v>299</v>
          </cell>
          <cell r="AT884">
            <v>278</v>
          </cell>
          <cell r="AU884">
            <v>27</v>
          </cell>
          <cell r="AV884">
            <v>237</v>
          </cell>
          <cell r="AW884">
            <v>33</v>
          </cell>
          <cell r="AX884">
            <v>11</v>
          </cell>
          <cell r="AY884">
            <v>259</v>
          </cell>
          <cell r="AZ884">
            <v>59.2</v>
          </cell>
          <cell r="BA884">
            <v>102</v>
          </cell>
          <cell r="BC884">
            <v>45</v>
          </cell>
          <cell r="BD884">
            <v>7.3</v>
          </cell>
          <cell r="BE884">
            <v>1.57</v>
          </cell>
          <cell r="BF884">
            <v>5.51</v>
          </cell>
          <cell r="BG884">
            <v>0.71</v>
          </cell>
          <cell r="BL884">
            <v>2.7</v>
          </cell>
          <cell r="BM884">
            <v>0.4</v>
          </cell>
          <cell r="BN884">
            <v>4.3</v>
          </cell>
          <cell r="BQ884">
            <v>20</v>
          </cell>
          <cell r="BR884">
            <v>4.9000000000000004</v>
          </cell>
          <cell r="CD884">
            <v>7.8484848484848486</v>
          </cell>
          <cell r="CG884">
            <v>1.7939393939393939</v>
          </cell>
          <cell r="CP884">
            <v>3.7777777777777777</v>
          </cell>
          <cell r="CQ884">
            <v>6.7346938775510203</v>
          </cell>
          <cell r="CV884">
            <v>40.958904109589042</v>
          </cell>
          <cell r="CW884">
            <v>7.1818181818181817</v>
          </cell>
          <cell r="DB884">
            <v>7.4074074074074066</v>
          </cell>
          <cell r="DD884">
            <v>0.24500000000000002</v>
          </cell>
          <cell r="DE884">
            <v>14.95</v>
          </cell>
          <cell r="DI884">
            <v>148</v>
          </cell>
          <cell r="DJ884">
            <v>6.177777777777778</v>
          </cell>
          <cell r="DN884">
            <v>0.75179233053650796</v>
          </cell>
        </row>
        <row r="885">
          <cell r="A885" t="str">
            <v>Roman Comagmatic Province</v>
          </cell>
          <cell r="B885">
            <v>2</v>
          </cell>
          <cell r="C885" t="str">
            <v>G5</v>
          </cell>
          <cell r="D885" t="str">
            <v>Ponza</v>
          </cell>
          <cell r="E885" t="str">
            <v>Trachyte</v>
          </cell>
          <cell r="F885">
            <v>62.23</v>
          </cell>
          <cell r="G885">
            <v>0.39</v>
          </cell>
          <cell r="H885">
            <v>18.850000000000001</v>
          </cell>
          <cell r="J885">
            <v>3.1764999999999999</v>
          </cell>
          <cell r="K885">
            <v>0.12</v>
          </cell>
          <cell r="L885">
            <v>0.34</v>
          </cell>
          <cell r="M885">
            <v>1.37</v>
          </cell>
          <cell r="N885">
            <v>5.93</v>
          </cell>
          <cell r="O885">
            <v>7.03</v>
          </cell>
          <cell r="P885">
            <v>0.03</v>
          </cell>
          <cell r="R885">
            <v>0.48</v>
          </cell>
          <cell r="U885">
            <v>99.946500000000029</v>
          </cell>
          <cell r="AJ885">
            <v>0.1939662136042726</v>
          </cell>
          <cell r="AK885">
            <v>12.96</v>
          </cell>
          <cell r="AL885">
            <v>1.1854974704890389</v>
          </cell>
          <cell r="AM885">
            <v>7.2679045092838193E-2</v>
          </cell>
          <cell r="AS885">
            <v>361</v>
          </cell>
          <cell r="AT885">
            <v>121</v>
          </cell>
          <cell r="AU885">
            <v>33</v>
          </cell>
          <cell r="AV885">
            <v>382</v>
          </cell>
          <cell r="AW885">
            <v>43</v>
          </cell>
          <cell r="AX885">
            <v>21</v>
          </cell>
          <cell r="AY885">
            <v>163</v>
          </cell>
          <cell r="AZ885">
            <v>65</v>
          </cell>
          <cell r="BA885">
            <v>114</v>
          </cell>
          <cell r="BC885">
            <v>43.8</v>
          </cell>
          <cell r="BD885">
            <v>7.7</v>
          </cell>
          <cell r="BE885">
            <v>1.35</v>
          </cell>
          <cell r="BF885">
            <v>6.18</v>
          </cell>
          <cell r="BG885">
            <v>0.83</v>
          </cell>
          <cell r="BL885">
            <v>3.26</v>
          </cell>
          <cell r="BM885">
            <v>0.5</v>
          </cell>
          <cell r="BN885">
            <v>6.8</v>
          </cell>
          <cell r="BO885">
            <v>3.1</v>
          </cell>
          <cell r="BQ885">
            <v>32</v>
          </cell>
          <cell r="BR885">
            <v>4.3</v>
          </cell>
          <cell r="CD885">
            <v>3.7906976744186047</v>
          </cell>
          <cell r="CG885">
            <v>1.5116279069767442</v>
          </cell>
          <cell r="CP885">
            <v>3.4545454545454546</v>
          </cell>
          <cell r="CQ885">
            <v>10</v>
          </cell>
          <cell r="CV885">
            <v>46.883116883116884</v>
          </cell>
          <cell r="CW885">
            <v>8.8837209302325579</v>
          </cell>
          <cell r="CZ885">
            <v>10.32258064516129</v>
          </cell>
          <cell r="DA885">
            <v>0.95092024539877307</v>
          </cell>
          <cell r="DB885">
            <v>9.8159509202453989</v>
          </cell>
          <cell r="DD885">
            <v>0.13437499999999999</v>
          </cell>
          <cell r="DE885">
            <v>11.28125</v>
          </cell>
          <cell r="DI885">
            <v>130</v>
          </cell>
          <cell r="DJ885">
            <v>2.762557077625571</v>
          </cell>
          <cell r="DN885">
            <v>0.59433271463283266</v>
          </cell>
        </row>
        <row r="886">
          <cell r="A886" t="str">
            <v>Roman Comagmatic Province</v>
          </cell>
          <cell r="B886">
            <v>2</v>
          </cell>
          <cell r="C886" t="str">
            <v>G5</v>
          </cell>
          <cell r="D886" t="str">
            <v>Ponza</v>
          </cell>
          <cell r="E886" t="str">
            <v>Trachyte</v>
          </cell>
          <cell r="F886">
            <v>63.09</v>
          </cell>
          <cell r="G886">
            <v>0.37</v>
          </cell>
          <cell r="H886">
            <v>18.91</v>
          </cell>
          <cell r="J886">
            <v>2.6204999999999998</v>
          </cell>
          <cell r="K886">
            <v>0.1</v>
          </cell>
          <cell r="L886">
            <v>0.41</v>
          </cell>
          <cell r="M886">
            <v>1.33</v>
          </cell>
          <cell r="N886">
            <v>5.45</v>
          </cell>
          <cell r="O886">
            <v>6.9</v>
          </cell>
          <cell r="P886">
            <v>0.03</v>
          </cell>
          <cell r="R886">
            <v>0.81</v>
          </cell>
          <cell r="U886">
            <v>100.0205</v>
          </cell>
          <cell r="AJ886">
            <v>0.26022194607425392</v>
          </cell>
          <cell r="AK886">
            <v>12.350000000000001</v>
          </cell>
          <cell r="AL886">
            <v>1.2660550458715596</v>
          </cell>
          <cell r="AM886">
            <v>7.0333157059756748E-2</v>
          </cell>
          <cell r="AS886">
            <v>367</v>
          </cell>
          <cell r="AT886">
            <v>120</v>
          </cell>
          <cell r="AU886">
            <v>47</v>
          </cell>
          <cell r="AV886">
            <v>345</v>
          </cell>
          <cell r="AW886">
            <v>50</v>
          </cell>
          <cell r="AX886">
            <v>26</v>
          </cell>
          <cell r="AY886">
            <v>161</v>
          </cell>
          <cell r="AZ886">
            <v>70</v>
          </cell>
          <cell r="BA886">
            <v>130</v>
          </cell>
          <cell r="BC886">
            <v>48</v>
          </cell>
          <cell r="BD886">
            <v>8.4</v>
          </cell>
          <cell r="BE886">
            <v>1.4</v>
          </cell>
          <cell r="BG886">
            <v>0.94</v>
          </cell>
          <cell r="BL886">
            <v>3.6</v>
          </cell>
          <cell r="BM886">
            <v>0.68</v>
          </cell>
          <cell r="BN886">
            <v>7.5</v>
          </cell>
          <cell r="BO886">
            <v>3.3</v>
          </cell>
          <cell r="BQ886">
            <v>34</v>
          </cell>
          <cell r="CD886">
            <v>3.22</v>
          </cell>
          <cell r="CG886">
            <v>1.4</v>
          </cell>
          <cell r="CP886">
            <v>2.7659574468085109</v>
          </cell>
          <cell r="CV886">
            <v>43.69047619047619</v>
          </cell>
          <cell r="CW886">
            <v>6.9</v>
          </cell>
          <cell r="CZ886">
            <v>10.303030303030303</v>
          </cell>
          <cell r="DA886">
            <v>0.91666666666666663</v>
          </cell>
          <cell r="DB886">
            <v>9.4444444444444446</v>
          </cell>
          <cell r="DD886">
            <v>0</v>
          </cell>
          <cell r="DE886">
            <v>10.794117647058824</v>
          </cell>
          <cell r="DI886">
            <v>102.94117647058823</v>
          </cell>
          <cell r="DJ886">
            <v>2.5</v>
          </cell>
        </row>
        <row r="887">
          <cell r="A887" t="str">
            <v>Roman Comagmatic Province</v>
          </cell>
          <cell r="B887">
            <v>2</v>
          </cell>
          <cell r="C887" t="str">
            <v>G5</v>
          </cell>
          <cell r="D887" t="str">
            <v>Ponza</v>
          </cell>
          <cell r="E887" t="str">
            <v>Trachyte</v>
          </cell>
          <cell r="F887">
            <v>59.64</v>
          </cell>
          <cell r="G887">
            <v>0.3</v>
          </cell>
          <cell r="H887">
            <v>17.55</v>
          </cell>
          <cell r="J887">
            <v>3.4324000000000003</v>
          </cell>
          <cell r="K887">
            <v>0.13</v>
          </cell>
          <cell r="L887">
            <v>0.56999999999999995</v>
          </cell>
          <cell r="M887">
            <v>1.28</v>
          </cell>
          <cell r="N887">
            <v>4.88</v>
          </cell>
          <cell r="O887">
            <v>5.91</v>
          </cell>
          <cell r="P887">
            <v>0.05</v>
          </cell>
          <cell r="R887">
            <v>6.25</v>
          </cell>
          <cell r="U887">
            <v>99.992399999999975</v>
          </cell>
          <cell r="AJ887">
            <v>0.27185513366476155</v>
          </cell>
          <cell r="AK887">
            <v>10.79</v>
          </cell>
          <cell r="AL887">
            <v>1.2110655737704918</v>
          </cell>
          <cell r="AM887">
            <v>7.293447293447293E-2</v>
          </cell>
          <cell r="AS887">
            <v>363</v>
          </cell>
          <cell r="AT887">
            <v>53</v>
          </cell>
          <cell r="AU887">
            <v>36</v>
          </cell>
          <cell r="AV887">
            <v>448</v>
          </cell>
          <cell r="AW887">
            <v>46</v>
          </cell>
          <cell r="AX887">
            <v>37</v>
          </cell>
          <cell r="AY887">
            <v>15</v>
          </cell>
          <cell r="AZ887">
            <v>75.400000000000006</v>
          </cell>
          <cell r="BA887">
            <v>134</v>
          </cell>
          <cell r="BC887">
            <v>25.4</v>
          </cell>
          <cell r="BD887">
            <v>9</v>
          </cell>
          <cell r="BE887">
            <v>1.04</v>
          </cell>
          <cell r="BF887">
            <v>7.06</v>
          </cell>
          <cell r="BG887">
            <v>1.04</v>
          </cell>
          <cell r="BL887">
            <v>3.8</v>
          </cell>
          <cell r="BM887">
            <v>0.56000000000000005</v>
          </cell>
          <cell r="BN887">
            <v>8.4</v>
          </cell>
          <cell r="BO887">
            <v>2.5</v>
          </cell>
          <cell r="BQ887">
            <v>37</v>
          </cell>
          <cell r="BR887">
            <v>8.5</v>
          </cell>
          <cell r="CD887">
            <v>0.32608695652173914</v>
          </cell>
          <cell r="CG887">
            <v>1.6391304347826088</v>
          </cell>
          <cell r="CP887">
            <v>3.7222222222222223</v>
          </cell>
          <cell r="CQ887">
            <v>5.4117647058823533</v>
          </cell>
          <cell r="CV887">
            <v>40.333333333333336</v>
          </cell>
          <cell r="CW887">
            <v>9.7391304347826093</v>
          </cell>
          <cell r="CZ887">
            <v>14.8</v>
          </cell>
          <cell r="DA887">
            <v>0.65789473684210531</v>
          </cell>
          <cell r="DB887">
            <v>9.7368421052631575</v>
          </cell>
          <cell r="DD887">
            <v>0.22972972972972974</v>
          </cell>
          <cell r="DE887">
            <v>9.8108108108108105</v>
          </cell>
          <cell r="DI887">
            <v>134.64285714285714</v>
          </cell>
          <cell r="DJ887">
            <v>2.0866141732283467</v>
          </cell>
          <cell r="DN887">
            <v>0.39622803625358294</v>
          </cell>
        </row>
        <row r="888">
          <cell r="A888" t="str">
            <v>Roman Comagmatic Province</v>
          </cell>
          <cell r="B888">
            <v>2</v>
          </cell>
          <cell r="C888" t="str">
            <v>G5</v>
          </cell>
          <cell r="D888" t="str">
            <v>Ponza</v>
          </cell>
          <cell r="E888" t="str">
            <v>Trachyte</v>
          </cell>
          <cell r="F888">
            <v>63.06</v>
          </cell>
          <cell r="G888">
            <v>0.16</v>
          </cell>
          <cell r="H888">
            <v>18.510000000000002</v>
          </cell>
          <cell r="J888">
            <v>3.593</v>
          </cell>
          <cell r="K888">
            <v>0.06</v>
          </cell>
          <cell r="L888">
            <v>0.21</v>
          </cell>
          <cell r="M888">
            <v>0.83</v>
          </cell>
          <cell r="N888">
            <v>7.97</v>
          </cell>
          <cell r="O888">
            <v>5.35</v>
          </cell>
          <cell r="P888">
            <v>0.01</v>
          </cell>
          <cell r="R888">
            <v>0.72</v>
          </cell>
          <cell r="U888">
            <v>100.473</v>
          </cell>
          <cell r="AJ888">
            <v>0.11614154109485664</v>
          </cell>
          <cell r="AK888">
            <v>13.32</v>
          </cell>
          <cell r="AL888">
            <v>0.67126725219573402</v>
          </cell>
          <cell r="AM888">
            <v>4.4840626688276604E-2</v>
          </cell>
          <cell r="AS888">
            <v>627</v>
          </cell>
          <cell r="AT888">
            <v>13</v>
          </cell>
          <cell r="AU888">
            <v>75</v>
          </cell>
          <cell r="AV888">
            <v>1080</v>
          </cell>
          <cell r="AW888">
            <v>95</v>
          </cell>
          <cell r="AY888">
            <v>28</v>
          </cell>
          <cell r="AZ888">
            <v>153.19999999999999</v>
          </cell>
          <cell r="BA888">
            <v>243</v>
          </cell>
          <cell r="BC888">
            <v>96.2</v>
          </cell>
          <cell r="BD888">
            <v>20.2</v>
          </cell>
          <cell r="BE888">
            <v>0.43</v>
          </cell>
          <cell r="BG888">
            <v>1.55</v>
          </cell>
          <cell r="BL888">
            <v>9.7200000000000006</v>
          </cell>
          <cell r="BM888">
            <v>1.06</v>
          </cell>
          <cell r="BN888">
            <v>17</v>
          </cell>
          <cell r="BO888">
            <v>10.4</v>
          </cell>
          <cell r="BQ888">
            <v>80</v>
          </cell>
          <cell r="CD888">
            <v>0.29473684210526313</v>
          </cell>
          <cell r="CG888">
            <v>1.6126315789473682</v>
          </cell>
          <cell r="CP888">
            <v>3.24</v>
          </cell>
          <cell r="CV888">
            <v>31.03960396039604</v>
          </cell>
          <cell r="CW888">
            <v>11.368421052631579</v>
          </cell>
          <cell r="CZ888">
            <v>7.6923076923076916</v>
          </cell>
          <cell r="DA888">
            <v>1.0699588477366255</v>
          </cell>
          <cell r="DB888">
            <v>8.2304526748971192</v>
          </cell>
          <cell r="DD888">
            <v>0</v>
          </cell>
          <cell r="DE888">
            <v>7.8375000000000004</v>
          </cell>
          <cell r="DI888">
            <v>144.52830188679243</v>
          </cell>
          <cell r="DJ888">
            <v>0.13513513513513514</v>
          </cell>
        </row>
        <row r="889">
          <cell r="A889" t="str">
            <v>Roman Comagmatic Province</v>
          </cell>
          <cell r="B889">
            <v>2</v>
          </cell>
          <cell r="C889" t="str">
            <v>G5</v>
          </cell>
          <cell r="D889" t="str">
            <v>Ponza</v>
          </cell>
          <cell r="E889" t="str">
            <v>Trachyte</v>
          </cell>
          <cell r="F889">
            <v>64.209999999999994</v>
          </cell>
          <cell r="G889">
            <v>0.28999999999999998</v>
          </cell>
          <cell r="H889">
            <v>18.34</v>
          </cell>
          <cell r="J889">
            <v>2.8891999999999998</v>
          </cell>
          <cell r="K889">
            <v>0.15</v>
          </cell>
          <cell r="L889">
            <v>0.28000000000000003</v>
          </cell>
          <cell r="M889">
            <v>0.81</v>
          </cell>
          <cell r="N889">
            <v>6.63</v>
          </cell>
          <cell r="O889">
            <v>5.46</v>
          </cell>
          <cell r="P889">
            <v>0.04</v>
          </cell>
          <cell r="R889">
            <v>0.92</v>
          </cell>
          <cell r="U889">
            <v>100.01920000000001</v>
          </cell>
          <cell r="AJ889">
            <v>0.17890301742590134</v>
          </cell>
          <cell r="AK889">
            <v>12.09</v>
          </cell>
          <cell r="AL889">
            <v>0.82352941176470584</v>
          </cell>
          <cell r="AM889">
            <v>4.4165757906215922E-2</v>
          </cell>
          <cell r="AS889">
            <v>558</v>
          </cell>
          <cell r="AT889">
            <v>30</v>
          </cell>
          <cell r="AU889">
            <v>69</v>
          </cell>
          <cell r="AV889">
            <v>897</v>
          </cell>
          <cell r="AW889">
            <v>104</v>
          </cell>
          <cell r="AX889">
            <v>63</v>
          </cell>
          <cell r="AY889">
            <v>6</v>
          </cell>
          <cell r="AZ889">
            <v>157</v>
          </cell>
          <cell r="BA889">
            <v>232</v>
          </cell>
          <cell r="BC889">
            <v>96.4</v>
          </cell>
          <cell r="BD889">
            <v>16.100000000000001</v>
          </cell>
          <cell r="BE889">
            <v>1.1200000000000001</v>
          </cell>
          <cell r="BF889">
            <v>12.4</v>
          </cell>
          <cell r="BG889">
            <v>1.96</v>
          </cell>
          <cell r="BL889">
            <v>8.01</v>
          </cell>
          <cell r="BM889">
            <v>1.17</v>
          </cell>
          <cell r="BN889">
            <v>16.100000000000001</v>
          </cell>
          <cell r="BO889">
            <v>11</v>
          </cell>
          <cell r="BQ889">
            <v>84</v>
          </cell>
          <cell r="BR889">
            <v>23</v>
          </cell>
          <cell r="CD889">
            <v>5.7692307692307696E-2</v>
          </cell>
          <cell r="CG889">
            <v>1.5096153846153846</v>
          </cell>
          <cell r="CP889">
            <v>3.36231884057971</v>
          </cell>
          <cell r="CQ889">
            <v>4.5217391304347823</v>
          </cell>
          <cell r="CV889">
            <v>34.658385093167702</v>
          </cell>
          <cell r="CW889">
            <v>8.625</v>
          </cell>
          <cell r="CZ889">
            <v>7.6363636363636367</v>
          </cell>
          <cell r="DA889">
            <v>1.3732833957553059</v>
          </cell>
          <cell r="DB889">
            <v>10.486891385767791</v>
          </cell>
          <cell r="DD889">
            <v>0.27380952380952384</v>
          </cell>
          <cell r="DE889">
            <v>6.6428571428571432</v>
          </cell>
          <cell r="DI889">
            <v>134.18803418803421</v>
          </cell>
          <cell r="DJ889">
            <v>0.31120331950207469</v>
          </cell>
          <cell r="DN889">
            <v>0.24072971964995812</v>
          </cell>
        </row>
        <row r="890">
          <cell r="A890" t="str">
            <v>Roman Comagmatic Province</v>
          </cell>
          <cell r="B890">
            <v>2</v>
          </cell>
          <cell r="C890" t="str">
            <v>G5</v>
          </cell>
          <cell r="D890" t="str">
            <v>Ponza</v>
          </cell>
          <cell r="E890" t="str">
            <v>Trachyte</v>
          </cell>
          <cell r="F890">
            <v>70.48</v>
          </cell>
          <cell r="G890">
            <v>0.15</v>
          </cell>
          <cell r="H890">
            <v>12.58</v>
          </cell>
          <cell r="J890">
            <v>5.1796999999999995</v>
          </cell>
          <cell r="K890">
            <v>0.28000000000000003</v>
          </cell>
          <cell r="L890">
            <v>0.08</v>
          </cell>
          <cell r="M890">
            <v>0.27</v>
          </cell>
          <cell r="N890">
            <v>5.81</v>
          </cell>
          <cell r="O890">
            <v>4.4400000000000004</v>
          </cell>
          <cell r="P890">
            <v>0.02</v>
          </cell>
          <cell r="R890">
            <v>0.72</v>
          </cell>
          <cell r="U890">
            <v>100.0097</v>
          </cell>
          <cell r="AJ890">
            <v>3.3558589216317186E-2</v>
          </cell>
          <cell r="AK890">
            <v>10.25</v>
          </cell>
          <cell r="AL890">
            <v>0.76419965576592097</v>
          </cell>
          <cell r="AM890">
            <v>2.1462639109697933E-2</v>
          </cell>
          <cell r="AS890">
            <v>1750</v>
          </cell>
          <cell r="AT890">
            <v>10</v>
          </cell>
          <cell r="AU890">
            <v>241</v>
          </cell>
          <cell r="AV890">
            <v>2600</v>
          </cell>
          <cell r="AW890">
            <v>511</v>
          </cell>
          <cell r="AX890">
            <v>150</v>
          </cell>
          <cell r="AY890">
            <v>15</v>
          </cell>
          <cell r="AZ890">
            <v>315</v>
          </cell>
          <cell r="BA890">
            <v>490</v>
          </cell>
          <cell r="BC890">
            <v>141</v>
          </cell>
          <cell r="BD890">
            <v>27</v>
          </cell>
          <cell r="BE890">
            <v>0.73</v>
          </cell>
          <cell r="BF890">
            <v>23.8</v>
          </cell>
          <cell r="BG890">
            <v>4.12</v>
          </cell>
          <cell r="BL890">
            <v>26.6</v>
          </cell>
          <cell r="BM890">
            <v>3.52</v>
          </cell>
          <cell r="BN890">
            <v>64.8</v>
          </cell>
          <cell r="BO890">
            <v>35.6</v>
          </cell>
          <cell r="BQ890">
            <v>359</v>
          </cell>
          <cell r="BR890">
            <v>57.3</v>
          </cell>
          <cell r="CD890">
            <v>2.9354207436399216E-2</v>
          </cell>
          <cell r="CG890">
            <v>0.61643835616438358</v>
          </cell>
          <cell r="CP890">
            <v>2.0331950207468878</v>
          </cell>
          <cell r="CQ890">
            <v>8.9179755671902274</v>
          </cell>
          <cell r="CV890">
            <v>64.81481481481481</v>
          </cell>
          <cell r="CW890">
            <v>5.0880626223091978</v>
          </cell>
          <cell r="CZ890">
            <v>10.084269662921347</v>
          </cell>
          <cell r="DA890">
            <v>1.3383458646616542</v>
          </cell>
          <cell r="DB890">
            <v>13.496240601503759</v>
          </cell>
          <cell r="DD890">
            <v>0.15961002785515319</v>
          </cell>
          <cell r="DE890">
            <v>4.8746518105849583</v>
          </cell>
          <cell r="DI890">
            <v>89.48863636363636</v>
          </cell>
          <cell r="DJ890">
            <v>7.0921985815602842E-2</v>
          </cell>
          <cell r="DN890">
            <v>8.7455669240579334E-2</v>
          </cell>
        </row>
        <row r="891">
          <cell r="A891" t="str">
            <v>Roman Comagmatic Province</v>
          </cell>
          <cell r="B891">
            <v>2</v>
          </cell>
          <cell r="C891" t="str">
            <v>G5</v>
          </cell>
          <cell r="D891" t="str">
            <v>Ponza</v>
          </cell>
          <cell r="E891" t="str">
            <v>Rhyolite</v>
          </cell>
          <cell r="F891">
            <v>68.69</v>
          </cell>
          <cell r="G891">
            <v>0.33</v>
          </cell>
          <cell r="H891">
            <v>14.84</v>
          </cell>
          <cell r="J891">
            <v>2.9546000000000006</v>
          </cell>
          <cell r="K891">
            <v>0.04</v>
          </cell>
          <cell r="L891">
            <v>0.67</v>
          </cell>
          <cell r="M891">
            <v>2.37</v>
          </cell>
          <cell r="N891">
            <v>2.99</v>
          </cell>
          <cell r="O891">
            <v>4.62</v>
          </cell>
          <cell r="P891">
            <v>0.04</v>
          </cell>
          <cell r="R891">
            <v>3.23</v>
          </cell>
          <cell r="U891">
            <v>100.77460000000002</v>
          </cell>
          <cell r="AJ891">
            <v>0.33767043377541911</v>
          </cell>
          <cell r="AK891">
            <v>7.61</v>
          </cell>
          <cell r="AL891">
            <v>1.5451505016722407</v>
          </cell>
          <cell r="AM891">
            <v>0.15970350404312669</v>
          </cell>
          <cell r="AS891">
            <v>219</v>
          </cell>
          <cell r="AT891">
            <v>324</v>
          </cell>
          <cell r="AU891">
            <v>27</v>
          </cell>
          <cell r="AV891">
            <v>153</v>
          </cell>
          <cell r="AW891">
            <v>15</v>
          </cell>
          <cell r="AX891">
            <v>22</v>
          </cell>
          <cell r="AY891">
            <v>420</v>
          </cell>
          <cell r="AZ891">
            <v>42.9</v>
          </cell>
          <cell r="BA891">
            <v>71.3</v>
          </cell>
          <cell r="BC891">
            <v>29</v>
          </cell>
          <cell r="BD891">
            <v>5.3</v>
          </cell>
          <cell r="BE891">
            <v>1.38</v>
          </cell>
          <cell r="BF891">
            <v>4.7</v>
          </cell>
          <cell r="BG891">
            <v>0.73</v>
          </cell>
          <cell r="BL891">
            <v>3.08</v>
          </cell>
          <cell r="BM891">
            <v>0.43</v>
          </cell>
          <cell r="BN891">
            <v>3.6</v>
          </cell>
          <cell r="BO891">
            <v>2.4</v>
          </cell>
          <cell r="BQ891">
            <v>19</v>
          </cell>
          <cell r="BR891">
            <v>6.3</v>
          </cell>
          <cell r="CD891">
            <v>28</v>
          </cell>
          <cell r="CG891">
            <v>2.86</v>
          </cell>
          <cell r="CP891">
            <v>2.6407407407407408</v>
          </cell>
          <cell r="CQ891">
            <v>2.3809523809523809</v>
          </cell>
          <cell r="CV891">
            <v>41.320754716981135</v>
          </cell>
          <cell r="CW891">
            <v>10.199999999999999</v>
          </cell>
          <cell r="CZ891">
            <v>7.916666666666667</v>
          </cell>
          <cell r="DA891">
            <v>0.77922077922077915</v>
          </cell>
          <cell r="DB891">
            <v>6.1688311688311686</v>
          </cell>
          <cell r="DD891">
            <v>0.33157894736842103</v>
          </cell>
          <cell r="DE891">
            <v>11.526315789473685</v>
          </cell>
          <cell r="DI891">
            <v>99.767441860465112</v>
          </cell>
          <cell r="DJ891">
            <v>11.172413793103448</v>
          </cell>
          <cell r="DN891">
            <v>0.8397068395960946</v>
          </cell>
        </row>
        <row r="892">
          <cell r="A892" t="str">
            <v>Roman Comagmatic Province</v>
          </cell>
          <cell r="B892">
            <v>2</v>
          </cell>
          <cell r="C892" t="str">
            <v>G5</v>
          </cell>
          <cell r="D892" t="str">
            <v>Ponza</v>
          </cell>
          <cell r="E892" t="str">
            <v>Rhyolite</v>
          </cell>
          <cell r="F892">
            <v>70.09</v>
          </cell>
          <cell r="G892">
            <v>0.21</v>
          </cell>
          <cell r="H892">
            <v>13.99</v>
          </cell>
          <cell r="J892">
            <v>2.1344000000000003</v>
          </cell>
          <cell r="K892">
            <v>0.04</v>
          </cell>
          <cell r="L892">
            <v>0.32</v>
          </cell>
          <cell r="M892">
            <v>1.52</v>
          </cell>
          <cell r="N892">
            <v>2.73</v>
          </cell>
          <cell r="O892">
            <v>5.25</v>
          </cell>
          <cell r="P892">
            <v>0.01</v>
          </cell>
          <cell r="R892">
            <v>3.8</v>
          </cell>
          <cell r="U892">
            <v>100.09439999999999</v>
          </cell>
          <cell r="AJ892">
            <v>0.25209463311719577</v>
          </cell>
          <cell r="AK892">
            <v>7.98</v>
          </cell>
          <cell r="AL892">
            <v>1.9230769230769231</v>
          </cell>
          <cell r="AM892">
            <v>0.10864903502501787</v>
          </cell>
          <cell r="AS892">
            <v>229</v>
          </cell>
          <cell r="AT892">
            <v>183</v>
          </cell>
          <cell r="AU892">
            <v>23</v>
          </cell>
          <cell r="AV892">
            <v>146</v>
          </cell>
          <cell r="AW892">
            <v>13</v>
          </cell>
          <cell r="AX892">
            <v>30</v>
          </cell>
          <cell r="AY892">
            <v>440</v>
          </cell>
          <cell r="AZ892">
            <v>38.299999999999997</v>
          </cell>
          <cell r="BA892">
            <v>66.599999999999994</v>
          </cell>
          <cell r="BC892">
            <v>22.7</v>
          </cell>
          <cell r="BD892">
            <v>3.8</v>
          </cell>
          <cell r="BE892">
            <v>0.69</v>
          </cell>
          <cell r="BF892">
            <v>3.13</v>
          </cell>
          <cell r="BG892">
            <v>0.5</v>
          </cell>
          <cell r="BL892">
            <v>2.36</v>
          </cell>
          <cell r="BM892">
            <v>0.31</v>
          </cell>
          <cell r="BN892">
            <v>3.2</v>
          </cell>
          <cell r="BO892">
            <v>2.1</v>
          </cell>
          <cell r="BQ892">
            <v>22</v>
          </cell>
          <cell r="BR892">
            <v>6.4</v>
          </cell>
          <cell r="CD892">
            <v>33.846153846153847</v>
          </cell>
          <cell r="CG892">
            <v>2.9461538461538459</v>
          </cell>
          <cell r="CP892">
            <v>2.8956521739130432</v>
          </cell>
          <cell r="CQ892">
            <v>2.03125</v>
          </cell>
          <cell r="CV892">
            <v>60.263157894736842</v>
          </cell>
          <cell r="CW892">
            <v>11.23076923076923</v>
          </cell>
          <cell r="CZ892">
            <v>10.476190476190476</v>
          </cell>
          <cell r="DA892">
            <v>0.88983050847457634</v>
          </cell>
          <cell r="DB892">
            <v>9.3220338983050848</v>
          </cell>
          <cell r="DD892">
            <v>0.29090909090909095</v>
          </cell>
          <cell r="DE892">
            <v>10.409090909090908</v>
          </cell>
          <cell r="DI892">
            <v>123.54838709677419</v>
          </cell>
          <cell r="DJ892">
            <v>8.0616740088105736</v>
          </cell>
          <cell r="DN892">
            <v>0.60760395436782089</v>
          </cell>
        </row>
        <row r="893">
          <cell r="A893" t="str">
            <v>Roman Comagmatic Province</v>
          </cell>
          <cell r="B893">
            <v>2</v>
          </cell>
          <cell r="C893" t="str">
            <v>G5</v>
          </cell>
          <cell r="D893" t="str">
            <v>Ponza</v>
          </cell>
          <cell r="E893" t="str">
            <v>Rhyolite</v>
          </cell>
          <cell r="F893">
            <v>71.11</v>
          </cell>
          <cell r="G893">
            <v>0.19</v>
          </cell>
          <cell r="H893">
            <v>13.87</v>
          </cell>
          <cell r="J893">
            <v>2.0818000000000003</v>
          </cell>
          <cell r="K893">
            <v>0.05</v>
          </cell>
          <cell r="L893">
            <v>0.3</v>
          </cell>
          <cell r="M893">
            <v>1.48</v>
          </cell>
          <cell r="N893">
            <v>3.67</v>
          </cell>
          <cell r="O893">
            <v>4.43</v>
          </cell>
          <cell r="P893">
            <v>0</v>
          </cell>
          <cell r="R893">
            <v>3.13</v>
          </cell>
          <cell r="U893">
            <v>100.31180000000001</v>
          </cell>
          <cell r="AJ893">
            <v>0.24470448981891516</v>
          </cell>
          <cell r="AK893">
            <v>8.1</v>
          </cell>
          <cell r="AL893">
            <v>1.2070844686648501</v>
          </cell>
          <cell r="AM893">
            <v>0.10670511896178804</v>
          </cell>
          <cell r="AS893">
            <v>234</v>
          </cell>
          <cell r="AT893">
            <v>158</v>
          </cell>
          <cell r="AU893">
            <v>23</v>
          </cell>
          <cell r="AV893">
            <v>133</v>
          </cell>
          <cell r="AW893">
            <v>14</v>
          </cell>
          <cell r="AX893">
            <v>31</v>
          </cell>
          <cell r="AY893">
            <v>453</v>
          </cell>
          <cell r="AZ893">
            <v>40</v>
          </cell>
          <cell r="BA893">
            <v>71.599999999999994</v>
          </cell>
          <cell r="BC893">
            <v>25.2</v>
          </cell>
          <cell r="BD893">
            <v>4.0999999999999996</v>
          </cell>
          <cell r="BE893">
            <v>0.73</v>
          </cell>
          <cell r="BF893">
            <v>3.45</v>
          </cell>
          <cell r="BG893">
            <v>0.51</v>
          </cell>
          <cell r="BL893">
            <v>2.52</v>
          </cell>
          <cell r="BM893">
            <v>0.31</v>
          </cell>
          <cell r="BN893">
            <v>3</v>
          </cell>
          <cell r="BO893">
            <v>1.7</v>
          </cell>
          <cell r="BQ893">
            <v>22</v>
          </cell>
          <cell r="BR893">
            <v>5.8</v>
          </cell>
          <cell r="CD893">
            <v>32.357142857142854</v>
          </cell>
          <cell r="CG893">
            <v>2.8571428571428572</v>
          </cell>
          <cell r="CP893">
            <v>3.1130434782608694</v>
          </cell>
          <cell r="CQ893">
            <v>2.4137931034482758</v>
          </cell>
          <cell r="CV893">
            <v>57.073170731707322</v>
          </cell>
          <cell r="CW893">
            <v>9.5</v>
          </cell>
          <cell r="CZ893">
            <v>12.941176470588236</v>
          </cell>
          <cell r="DA893">
            <v>0.67460317460317454</v>
          </cell>
          <cell r="DB893">
            <v>8.7301587301587293</v>
          </cell>
          <cell r="DD893">
            <v>0.26363636363636361</v>
          </cell>
          <cell r="DE893">
            <v>10.636363636363637</v>
          </cell>
          <cell r="DI893">
            <v>129.03225806451613</v>
          </cell>
          <cell r="DJ893">
            <v>6.2698412698412698</v>
          </cell>
          <cell r="DN893">
            <v>0.58946341011351855</v>
          </cell>
        </row>
        <row r="894">
          <cell r="A894" t="str">
            <v>Roman Comagmatic Province</v>
          </cell>
          <cell r="B894">
            <v>2</v>
          </cell>
          <cell r="C894" t="str">
            <v>G5</v>
          </cell>
          <cell r="D894" t="str">
            <v>Ponza</v>
          </cell>
          <cell r="E894" t="str">
            <v>Rhyolite</v>
          </cell>
          <cell r="F894">
            <v>73.19</v>
          </cell>
          <cell r="G894">
            <v>0.04</v>
          </cell>
          <cell r="H894">
            <v>12.89</v>
          </cell>
          <cell r="J894">
            <v>1.2446000000000002</v>
          </cell>
          <cell r="K894">
            <v>0.04</v>
          </cell>
          <cell r="L894">
            <v>0</v>
          </cell>
          <cell r="M894">
            <v>0.73</v>
          </cell>
          <cell r="N894">
            <v>3.69</v>
          </cell>
          <cell r="O894">
            <v>4.1500000000000004</v>
          </cell>
          <cell r="P894">
            <v>0</v>
          </cell>
          <cell r="R894">
            <v>3.24</v>
          </cell>
          <cell r="U894">
            <v>99.214600000000019</v>
          </cell>
          <cell r="AJ894">
            <v>0</v>
          </cell>
          <cell r="AK894">
            <v>7.84</v>
          </cell>
          <cell r="AL894">
            <v>1.1246612466124661</v>
          </cell>
          <cell r="AM894">
            <v>5.6633048875096972E-2</v>
          </cell>
          <cell r="AS894">
            <v>249</v>
          </cell>
          <cell r="AT894">
            <v>99</v>
          </cell>
          <cell r="AU894">
            <v>21</v>
          </cell>
          <cell r="AV894">
            <v>112</v>
          </cell>
          <cell r="AW894">
            <v>12</v>
          </cell>
          <cell r="AX894">
            <v>40</v>
          </cell>
          <cell r="AY894">
            <v>483</v>
          </cell>
          <cell r="AZ894">
            <v>34.700000000000003</v>
          </cell>
          <cell r="BA894">
            <v>59</v>
          </cell>
          <cell r="BC894">
            <v>19</v>
          </cell>
          <cell r="BD894">
            <v>3</v>
          </cell>
          <cell r="BE894">
            <v>0.43</v>
          </cell>
          <cell r="BF894">
            <v>2.83</v>
          </cell>
          <cell r="BG894">
            <v>0.42</v>
          </cell>
          <cell r="BL894">
            <v>2.06</v>
          </cell>
          <cell r="BM894">
            <v>0.28000000000000003</v>
          </cell>
          <cell r="BN894">
            <v>3.2</v>
          </cell>
          <cell r="BO894">
            <v>1.7</v>
          </cell>
          <cell r="BQ894">
            <v>25</v>
          </cell>
          <cell r="BR894">
            <v>5.6</v>
          </cell>
          <cell r="CD894">
            <v>40.25</v>
          </cell>
          <cell r="CG894">
            <v>2.8916666666666671</v>
          </cell>
          <cell r="CP894">
            <v>2.8095238095238093</v>
          </cell>
          <cell r="CQ894">
            <v>2.1428571428571428</v>
          </cell>
          <cell r="CV894">
            <v>83</v>
          </cell>
          <cell r="CW894">
            <v>9.3333333333333339</v>
          </cell>
          <cell r="CZ894">
            <v>14.705882352941178</v>
          </cell>
          <cell r="DA894">
            <v>0.82524271844660191</v>
          </cell>
          <cell r="DB894">
            <v>12.135922330097086</v>
          </cell>
          <cell r="DD894">
            <v>0.22399999999999998</v>
          </cell>
          <cell r="DE894">
            <v>9.9600000000000009</v>
          </cell>
          <cell r="DI894">
            <v>123.92857142857143</v>
          </cell>
          <cell r="DJ894">
            <v>5.2105263157894735</v>
          </cell>
          <cell r="DN894">
            <v>0.44817752964691643</v>
          </cell>
        </row>
        <row r="895">
          <cell r="A895" t="str">
            <v>Roman Comagmatic Province</v>
          </cell>
          <cell r="B895">
            <v>2</v>
          </cell>
          <cell r="C895" t="str">
            <v>G5</v>
          </cell>
          <cell r="D895" t="str">
            <v>Ponza</v>
          </cell>
          <cell r="E895" t="str">
            <v>Rhyolite</v>
          </cell>
          <cell r="F895">
            <v>73.709999999999994</v>
          </cell>
          <cell r="G895">
            <v>0.06</v>
          </cell>
          <cell r="H895">
            <v>12.67</v>
          </cell>
          <cell r="J895">
            <v>1.2569000000000001</v>
          </cell>
          <cell r="K895">
            <v>0.04</v>
          </cell>
          <cell r="L895">
            <v>0</v>
          </cell>
          <cell r="M895">
            <v>0.76</v>
          </cell>
          <cell r="N895">
            <v>3.42</v>
          </cell>
          <cell r="O895">
            <v>3.87</v>
          </cell>
          <cell r="P895">
            <v>0.01</v>
          </cell>
          <cell r="R895">
            <v>4.1500000000000004</v>
          </cell>
          <cell r="U895">
            <v>99.946900000000028</v>
          </cell>
          <cell r="AJ895">
            <v>0</v>
          </cell>
          <cell r="AK895">
            <v>7.29</v>
          </cell>
          <cell r="AL895">
            <v>1.131578947368421</v>
          </cell>
          <cell r="AM895">
            <v>5.9984214680347279E-2</v>
          </cell>
          <cell r="AS895">
            <v>254</v>
          </cell>
          <cell r="AT895">
            <v>90</v>
          </cell>
          <cell r="AU895">
            <v>20</v>
          </cell>
          <cell r="AV895">
            <v>107</v>
          </cell>
          <cell r="AW895">
            <v>12</v>
          </cell>
          <cell r="AX895">
            <v>51</v>
          </cell>
          <cell r="AY895">
            <v>413</v>
          </cell>
          <cell r="AZ895">
            <v>32.799999999999997</v>
          </cell>
          <cell r="BA895">
            <v>56.1</v>
          </cell>
          <cell r="BC895">
            <v>17.600000000000001</v>
          </cell>
          <cell r="BD895">
            <v>3.3</v>
          </cell>
          <cell r="BE895">
            <v>0.39</v>
          </cell>
          <cell r="BF895">
            <v>2.5499999999999998</v>
          </cell>
          <cell r="BG895">
            <v>0.41</v>
          </cell>
          <cell r="BL895">
            <v>2.13</v>
          </cell>
          <cell r="BM895">
            <v>0.28999999999999998</v>
          </cell>
          <cell r="BN895">
            <v>2.9</v>
          </cell>
          <cell r="BO895">
            <v>1.7</v>
          </cell>
          <cell r="BQ895">
            <v>26</v>
          </cell>
          <cell r="BR895">
            <v>5.4</v>
          </cell>
          <cell r="CD895">
            <v>34.416666666666664</v>
          </cell>
          <cell r="CG895">
            <v>2.7333333333333329</v>
          </cell>
          <cell r="CP895">
            <v>2.8050000000000002</v>
          </cell>
          <cell r="CQ895">
            <v>2.2222222222222219</v>
          </cell>
          <cell r="CV895">
            <v>76.969696969696969</v>
          </cell>
          <cell r="CW895">
            <v>8.9166666666666661</v>
          </cell>
          <cell r="CZ895">
            <v>15.294117647058824</v>
          </cell>
          <cell r="DA895">
            <v>0.7981220657276995</v>
          </cell>
          <cell r="DB895">
            <v>12.206572769953052</v>
          </cell>
          <cell r="DD895">
            <v>0.2076923076923077</v>
          </cell>
          <cell r="DE895">
            <v>9.7692307692307701</v>
          </cell>
          <cell r="DI895">
            <v>113.10344827586206</v>
          </cell>
          <cell r="DJ895">
            <v>5.1136363636363633</v>
          </cell>
          <cell r="DN895">
            <v>0.40829401595995674</v>
          </cell>
        </row>
        <row r="896">
          <cell r="A896" t="str">
            <v>Roman Comagmatic Province</v>
          </cell>
          <cell r="B896">
            <v>2</v>
          </cell>
          <cell r="C896" t="str">
            <v>G5</v>
          </cell>
          <cell r="D896" t="str">
            <v>Ponza</v>
          </cell>
          <cell r="E896" t="str">
            <v>Rhyolite</v>
          </cell>
          <cell r="F896">
            <v>81.2</v>
          </cell>
          <cell r="G896">
            <v>0.06</v>
          </cell>
          <cell r="H896">
            <v>10.24</v>
          </cell>
          <cell r="J896">
            <v>0.68430000000000002</v>
          </cell>
          <cell r="K896">
            <v>0.01</v>
          </cell>
          <cell r="L896">
            <v>0.09</v>
          </cell>
          <cell r="M896">
            <v>0.75</v>
          </cell>
          <cell r="N896">
            <v>2.46</v>
          </cell>
          <cell r="O896">
            <v>3.78</v>
          </cell>
          <cell r="P896">
            <v>0.01</v>
          </cell>
          <cell r="R896">
            <v>0.69</v>
          </cell>
          <cell r="U896">
            <v>99.974299999999999</v>
          </cell>
          <cell r="AJ896">
            <v>0.22821130989524549</v>
          </cell>
          <cell r="AK896">
            <v>6.24</v>
          </cell>
          <cell r="AL896">
            <v>1.5365853658536586</v>
          </cell>
          <cell r="AM896">
            <v>7.32421875E-2</v>
          </cell>
          <cell r="AS896">
            <v>165</v>
          </cell>
          <cell r="AT896">
            <v>110</v>
          </cell>
          <cell r="AU896">
            <v>20</v>
          </cell>
          <cell r="AV896">
            <v>83</v>
          </cell>
          <cell r="AW896">
            <v>12</v>
          </cell>
          <cell r="AX896">
            <v>6</v>
          </cell>
          <cell r="AY896">
            <v>519</v>
          </cell>
          <cell r="AZ896">
            <v>35.1</v>
          </cell>
          <cell r="BA896">
            <v>62.5</v>
          </cell>
          <cell r="BC896">
            <v>20.5</v>
          </cell>
          <cell r="BD896">
            <v>3.7</v>
          </cell>
          <cell r="BE896">
            <v>0.57999999999999996</v>
          </cell>
          <cell r="BF896">
            <v>3.02</v>
          </cell>
          <cell r="BG896">
            <v>0.49</v>
          </cell>
          <cell r="BL896">
            <v>2.98</v>
          </cell>
          <cell r="BM896">
            <v>0.41</v>
          </cell>
          <cell r="BN896">
            <v>2.5</v>
          </cell>
          <cell r="BO896">
            <v>1.3</v>
          </cell>
          <cell r="BQ896">
            <v>22</v>
          </cell>
          <cell r="BR896">
            <v>6.1</v>
          </cell>
          <cell r="CD896">
            <v>43.25</v>
          </cell>
          <cell r="CG896">
            <v>2.9250000000000003</v>
          </cell>
          <cell r="CP896">
            <v>3.125</v>
          </cell>
          <cell r="CQ896">
            <v>1.9672131147540985</v>
          </cell>
          <cell r="CV896">
            <v>44.594594594594589</v>
          </cell>
          <cell r="CW896">
            <v>6.916666666666667</v>
          </cell>
          <cell r="CZ896">
            <v>16.923076923076923</v>
          </cell>
          <cell r="DA896">
            <v>0.43624161073825507</v>
          </cell>
          <cell r="DB896">
            <v>7.3825503355704702</v>
          </cell>
          <cell r="DD896">
            <v>0.27727272727272728</v>
          </cell>
          <cell r="DE896">
            <v>7.5</v>
          </cell>
          <cell r="DI896">
            <v>85.609756097560989</v>
          </cell>
          <cell r="DJ896">
            <v>5.3658536585365857</v>
          </cell>
          <cell r="DN896">
            <v>0.52693752596040111</v>
          </cell>
        </row>
      </sheetData>
      <sheetData sheetId="5" refreshError="1"/>
      <sheetData sheetId="6" refreshError="1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16DBD-6D7E-874C-9F6C-0AFAB78FF8C4}">
  <dimension ref="A1:BZ31"/>
  <sheetViews>
    <sheetView tabSelected="1" topLeftCell="AD1" workbookViewId="0">
      <selection activeCell="P17" sqref="P17"/>
    </sheetView>
  </sheetViews>
  <sheetFormatPr baseColWidth="10" defaultRowHeight="13" x14ac:dyDescent="0.15"/>
  <cols>
    <col min="1" max="1" width="18.6640625" bestFit="1" customWidth="1"/>
    <col min="2" max="2" width="8" style="15" bestFit="1" customWidth="1"/>
    <col min="3" max="3" width="7.6640625" bestFit="1" customWidth="1"/>
    <col min="4" max="4" width="6.83203125" bestFit="1" customWidth="1"/>
    <col min="5" max="5" width="7.83203125" bestFit="1" customWidth="1"/>
    <col min="6" max="6" width="7.6640625" style="15" bestFit="1" customWidth="1"/>
    <col min="7" max="7" width="7.1640625" bestFit="1" customWidth="1"/>
    <col min="8" max="8" width="7" bestFit="1" customWidth="1"/>
    <col min="9" max="11" width="7.6640625" bestFit="1" customWidth="1"/>
    <col min="12" max="12" width="7.1640625" style="15" bestFit="1" customWidth="1"/>
    <col min="13" max="13" width="7" bestFit="1" customWidth="1"/>
    <col min="14" max="14" width="5.83203125" bestFit="1" customWidth="1"/>
    <col min="15" max="15" width="6" bestFit="1" customWidth="1"/>
    <col min="16" max="16" width="7" bestFit="1" customWidth="1"/>
    <col min="17" max="17" width="5.83203125" bestFit="1" customWidth="1"/>
    <col min="18" max="18" width="7" bestFit="1" customWidth="1"/>
    <col min="19" max="19" width="5.83203125" bestFit="1" customWidth="1"/>
    <col min="20" max="22" width="11.5" bestFit="1" customWidth="1"/>
    <col min="23" max="23" width="13" bestFit="1" customWidth="1"/>
    <col min="24" max="26" width="11.5" bestFit="1" customWidth="1"/>
    <col min="27" max="27" width="13" bestFit="1" customWidth="1"/>
    <col min="28" max="37" width="11.5" bestFit="1" customWidth="1"/>
    <col min="38" max="38" width="7" bestFit="1" customWidth="1"/>
    <col min="39" max="39" width="5" bestFit="1" customWidth="1"/>
    <col min="40" max="40" width="7" bestFit="1" customWidth="1"/>
    <col min="41" max="41" width="5.5" bestFit="1" customWidth="1"/>
    <col min="42" max="43" width="7" bestFit="1" customWidth="1"/>
    <col min="44" max="44" width="5.5" bestFit="1" customWidth="1"/>
    <col min="45" max="45" width="7" bestFit="1" customWidth="1"/>
    <col min="46" max="46" width="5.5" bestFit="1" customWidth="1"/>
    <col min="47" max="47" width="7" bestFit="1" customWidth="1"/>
    <col min="48" max="48" width="7" customWidth="1"/>
    <col min="49" max="49" width="5.83203125" bestFit="1" customWidth="1"/>
    <col min="50" max="50" width="7" bestFit="1" customWidth="1"/>
    <col min="51" max="51" width="5.5" bestFit="1" customWidth="1"/>
    <col min="52" max="52" width="7" bestFit="1" customWidth="1"/>
    <col min="53" max="53" width="5.83203125" bestFit="1" customWidth="1"/>
    <col min="54" max="54" width="7" bestFit="1" customWidth="1"/>
    <col min="55" max="55" width="5.5" bestFit="1" customWidth="1"/>
    <col min="56" max="57" width="7.83203125" bestFit="1" customWidth="1"/>
    <col min="58" max="58" width="5.5" bestFit="1" customWidth="1"/>
    <col min="59" max="59" width="7.83203125" bestFit="1" customWidth="1"/>
    <col min="60" max="60" width="5.5" bestFit="1" customWidth="1"/>
    <col min="61" max="61" width="7.83203125" bestFit="1" customWidth="1"/>
    <col min="62" max="62" width="5.5" bestFit="1" customWidth="1"/>
    <col min="63" max="63" width="7.83203125" bestFit="1" customWidth="1"/>
    <col min="64" max="64" width="5.5" bestFit="1" customWidth="1"/>
    <col min="65" max="65" width="7.83203125" bestFit="1" customWidth="1"/>
    <col min="66" max="66" width="5.83203125" bestFit="1" customWidth="1"/>
    <col min="67" max="67" width="7.5" bestFit="1" customWidth="1"/>
    <col min="68" max="68" width="5.5" bestFit="1" customWidth="1"/>
    <col min="69" max="69" width="7.83203125" bestFit="1" customWidth="1"/>
    <col min="70" max="70" width="5.83203125" bestFit="1" customWidth="1"/>
    <col min="71" max="71" width="7.83203125" bestFit="1" customWidth="1"/>
    <col min="72" max="72" width="5.5" bestFit="1" customWidth="1"/>
  </cols>
  <sheetData>
    <row r="1" spans="1:78" ht="14" x14ac:dyDescent="0.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 t="s">
        <v>1</v>
      </c>
      <c r="AM1" s="2"/>
      <c r="AN1" s="2" t="s">
        <v>1</v>
      </c>
      <c r="AO1" s="2"/>
      <c r="AP1" s="2" t="s">
        <v>1</v>
      </c>
      <c r="AQ1" s="2" t="s">
        <v>1</v>
      </c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</row>
    <row r="2" spans="1:78" s="4" customFormat="1" ht="14" x14ac:dyDescent="0.2">
      <c r="A2" s="3"/>
      <c r="B2" s="2" t="s">
        <v>2</v>
      </c>
      <c r="C2" s="2" t="s">
        <v>2</v>
      </c>
      <c r="D2" s="2" t="s">
        <v>2</v>
      </c>
      <c r="E2" s="2" t="s">
        <v>2</v>
      </c>
      <c r="F2" s="2" t="s">
        <v>2</v>
      </c>
      <c r="G2" s="2" t="s">
        <v>2</v>
      </c>
      <c r="H2" s="2" t="s">
        <v>2</v>
      </c>
      <c r="I2" s="2" t="s">
        <v>2</v>
      </c>
      <c r="J2" s="17" t="s">
        <v>2</v>
      </c>
      <c r="K2" s="2" t="s">
        <v>3</v>
      </c>
      <c r="L2" s="2" t="s">
        <v>3</v>
      </c>
      <c r="M2" s="2" t="s">
        <v>3</v>
      </c>
      <c r="N2" s="2" t="s">
        <v>3</v>
      </c>
      <c r="O2" s="2" t="s">
        <v>3</v>
      </c>
      <c r="P2" s="2" t="s">
        <v>3</v>
      </c>
      <c r="Q2" s="2" t="s">
        <v>3</v>
      </c>
      <c r="R2" s="2" t="s">
        <v>3</v>
      </c>
      <c r="S2" s="17" t="s">
        <v>3</v>
      </c>
      <c r="T2" s="2" t="s">
        <v>4</v>
      </c>
      <c r="U2" s="2" t="s">
        <v>4</v>
      </c>
      <c r="V2" s="2" t="s">
        <v>4</v>
      </c>
      <c r="W2" s="2" t="s">
        <v>4</v>
      </c>
      <c r="X2" s="2" t="s">
        <v>4</v>
      </c>
      <c r="Y2" s="2" t="s">
        <v>4</v>
      </c>
      <c r="Z2" s="2" t="s">
        <v>4</v>
      </c>
      <c r="AA2" s="2" t="s">
        <v>4</v>
      </c>
      <c r="AB2" s="2" t="s">
        <v>4</v>
      </c>
      <c r="AC2" s="2" t="s">
        <v>4</v>
      </c>
      <c r="AD2" s="2" t="s">
        <v>4</v>
      </c>
      <c r="AE2" s="2" t="s">
        <v>4</v>
      </c>
      <c r="AF2" s="2" t="s">
        <v>4</v>
      </c>
      <c r="AG2" s="2" t="s">
        <v>4</v>
      </c>
      <c r="AH2" s="2" t="s">
        <v>4</v>
      </c>
      <c r="AI2" s="2" t="s">
        <v>4</v>
      </c>
      <c r="AJ2" s="2" t="s">
        <v>4</v>
      </c>
      <c r="AK2" s="2" t="s">
        <v>4</v>
      </c>
      <c r="AL2" s="2">
        <v>2015</v>
      </c>
      <c r="AM2" s="2">
        <v>2015</v>
      </c>
      <c r="AN2" s="2">
        <v>2015</v>
      </c>
      <c r="AO2" s="2">
        <v>2015</v>
      </c>
      <c r="AP2" s="2">
        <v>2015</v>
      </c>
      <c r="AQ2" s="2">
        <v>2015</v>
      </c>
      <c r="AR2" s="2">
        <v>2015</v>
      </c>
      <c r="AS2" s="2">
        <v>2015</v>
      </c>
      <c r="AT2" s="2">
        <v>2015</v>
      </c>
      <c r="AU2" s="2">
        <v>2015</v>
      </c>
      <c r="AV2" s="2"/>
      <c r="AW2" s="2">
        <v>2015</v>
      </c>
      <c r="AX2" s="2">
        <v>2015</v>
      </c>
      <c r="AY2" s="2">
        <v>2015</v>
      </c>
      <c r="AZ2" s="2">
        <v>2015</v>
      </c>
      <c r="BA2" s="2">
        <v>2015</v>
      </c>
      <c r="BB2" s="2">
        <v>2015</v>
      </c>
      <c r="BC2" s="2">
        <v>2015</v>
      </c>
      <c r="BD2" s="2">
        <v>2015</v>
      </c>
      <c r="BE2" s="2">
        <v>2015</v>
      </c>
      <c r="BF2" s="2">
        <v>2015</v>
      </c>
      <c r="BG2" s="2">
        <v>2015</v>
      </c>
      <c r="BH2" s="2">
        <v>2015</v>
      </c>
      <c r="BI2" s="2">
        <v>2015</v>
      </c>
      <c r="BJ2" s="2">
        <v>2015</v>
      </c>
      <c r="BK2" s="2">
        <v>2015</v>
      </c>
      <c r="BL2" s="2">
        <v>2015</v>
      </c>
      <c r="BM2" s="2">
        <v>2015</v>
      </c>
      <c r="BN2" s="2">
        <v>2015</v>
      </c>
      <c r="BO2" s="2">
        <v>2015</v>
      </c>
      <c r="BP2" s="2">
        <v>2015</v>
      </c>
      <c r="BQ2" s="2">
        <v>2015</v>
      </c>
      <c r="BR2" s="2">
        <v>2015</v>
      </c>
      <c r="BS2" s="2">
        <v>2015</v>
      </c>
      <c r="BT2" s="2">
        <v>2015</v>
      </c>
    </row>
    <row r="3" spans="1:78" ht="14" x14ac:dyDescent="0.2">
      <c r="A3" s="1"/>
      <c r="B3" s="2" t="s">
        <v>5</v>
      </c>
      <c r="C3" s="2"/>
      <c r="D3" s="2"/>
      <c r="E3" s="2" t="s">
        <v>6</v>
      </c>
      <c r="F3" s="2"/>
      <c r="G3" s="2"/>
      <c r="H3" s="2" t="s">
        <v>7</v>
      </c>
      <c r="I3" s="2"/>
      <c r="J3" s="17" t="s">
        <v>8</v>
      </c>
      <c r="K3" s="2" t="s">
        <v>9</v>
      </c>
      <c r="L3" s="2"/>
      <c r="M3" s="2" t="s">
        <v>10</v>
      </c>
      <c r="N3" s="2"/>
      <c r="O3" s="2"/>
      <c r="P3" s="2" t="s">
        <v>11</v>
      </c>
      <c r="Q3" s="2"/>
      <c r="R3" s="2" t="s">
        <v>12</v>
      </c>
      <c r="S3" s="17"/>
      <c r="T3" s="2" t="s">
        <v>13</v>
      </c>
      <c r="U3" s="2" t="s">
        <v>14</v>
      </c>
      <c r="V3" s="2"/>
      <c r="W3" s="2" t="s">
        <v>15</v>
      </c>
      <c r="X3" s="2" t="s">
        <v>16</v>
      </c>
      <c r="Y3" s="2"/>
      <c r="Z3" s="2" t="s">
        <v>17</v>
      </c>
      <c r="AA3" s="2"/>
      <c r="AB3" s="2" t="s">
        <v>18</v>
      </c>
      <c r="AC3" s="2"/>
      <c r="AD3" s="2" t="s">
        <v>19</v>
      </c>
      <c r="AE3" s="2" t="s">
        <v>20</v>
      </c>
      <c r="AF3" s="2"/>
      <c r="AG3" s="2" t="s">
        <v>21</v>
      </c>
      <c r="AH3" s="2"/>
      <c r="AI3" s="2" t="s">
        <v>22</v>
      </c>
      <c r="AJ3" s="2"/>
      <c r="AK3" s="2"/>
      <c r="AL3" s="2" t="s">
        <v>5</v>
      </c>
      <c r="AM3" s="2"/>
      <c r="AN3" s="2" t="s">
        <v>6</v>
      </c>
      <c r="AO3" s="2"/>
      <c r="AP3" s="2" t="s">
        <v>7</v>
      </c>
      <c r="AQ3" s="2" t="s">
        <v>8</v>
      </c>
      <c r="AR3" s="2"/>
      <c r="AS3" s="2" t="s">
        <v>9</v>
      </c>
      <c r="AT3" s="2"/>
      <c r="AU3" s="2" t="s">
        <v>10</v>
      </c>
      <c r="AV3" s="2"/>
      <c r="AW3" s="2"/>
      <c r="AX3" s="2" t="s">
        <v>11</v>
      </c>
      <c r="AY3" s="2"/>
      <c r="AZ3" s="2" t="s">
        <v>12</v>
      </c>
      <c r="BA3" s="2"/>
      <c r="BB3" s="2" t="s">
        <v>13</v>
      </c>
      <c r="BC3" s="2"/>
      <c r="BD3" s="2" t="s">
        <v>14</v>
      </c>
      <c r="BE3" s="2" t="s">
        <v>15</v>
      </c>
      <c r="BF3" s="2"/>
      <c r="BG3" s="2" t="s">
        <v>16</v>
      </c>
      <c r="BH3" s="2"/>
      <c r="BI3" s="2" t="s">
        <v>18</v>
      </c>
      <c r="BJ3" s="2"/>
      <c r="BK3" s="2" t="s">
        <v>19</v>
      </c>
      <c r="BL3" s="2"/>
      <c r="BM3" s="2" t="s">
        <v>23</v>
      </c>
      <c r="BN3" s="2"/>
      <c r="BO3" s="2" t="s">
        <v>24</v>
      </c>
      <c r="BP3" s="2"/>
      <c r="BQ3" s="2" t="s">
        <v>25</v>
      </c>
      <c r="BR3" s="2"/>
      <c r="BS3" s="2" t="s">
        <v>26</v>
      </c>
      <c r="BT3" s="2"/>
    </row>
    <row r="4" spans="1:78" ht="15" thickBot="1" x14ac:dyDescent="0.25">
      <c r="A4" s="5"/>
      <c r="B4" s="6" t="s">
        <v>27</v>
      </c>
      <c r="C4" s="6" t="s">
        <v>27</v>
      </c>
      <c r="D4" s="6" t="s">
        <v>27</v>
      </c>
      <c r="E4" s="6" t="s">
        <v>27</v>
      </c>
      <c r="F4" s="6" t="s">
        <v>28</v>
      </c>
      <c r="G4" s="6" t="s">
        <v>29</v>
      </c>
      <c r="H4" s="6" t="s">
        <v>27</v>
      </c>
      <c r="I4" s="6" t="s">
        <v>28</v>
      </c>
      <c r="J4" s="18" t="s">
        <v>28</v>
      </c>
      <c r="K4" s="6" t="s">
        <v>28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32</v>
      </c>
      <c r="Q4" s="6" t="s">
        <v>33</v>
      </c>
      <c r="R4" s="6" t="s">
        <v>32</v>
      </c>
      <c r="S4" s="18" t="s">
        <v>33</v>
      </c>
      <c r="T4" s="6" t="s">
        <v>32</v>
      </c>
      <c r="U4" s="6" t="s">
        <v>33</v>
      </c>
      <c r="V4" s="6" t="s">
        <v>32</v>
      </c>
      <c r="W4" s="6" t="s">
        <v>32</v>
      </c>
      <c r="X4" s="6" t="s">
        <v>32</v>
      </c>
      <c r="Y4" s="6" t="s">
        <v>33</v>
      </c>
      <c r="Z4" s="6" t="s">
        <v>32</v>
      </c>
      <c r="AA4" s="6" t="s">
        <v>33</v>
      </c>
      <c r="AB4" s="6" t="s">
        <v>32</v>
      </c>
      <c r="AC4" s="6" t="s">
        <v>33</v>
      </c>
      <c r="AD4" s="6" t="s">
        <v>32</v>
      </c>
      <c r="AE4" s="6" t="s">
        <v>32</v>
      </c>
      <c r="AF4" s="6" t="s">
        <v>33</v>
      </c>
      <c r="AG4" s="6" t="s">
        <v>32</v>
      </c>
      <c r="AH4" s="6" t="s">
        <v>33</v>
      </c>
      <c r="AI4" s="6" t="s">
        <v>32</v>
      </c>
      <c r="AJ4" s="6" t="s">
        <v>33</v>
      </c>
      <c r="AK4" s="6" t="s">
        <v>34</v>
      </c>
      <c r="AL4" s="6" t="s">
        <v>32</v>
      </c>
      <c r="AM4" s="6" t="s">
        <v>35</v>
      </c>
      <c r="AN4" s="6" t="s">
        <v>32</v>
      </c>
      <c r="AO4" s="6" t="s">
        <v>33</v>
      </c>
      <c r="AP4" s="6" t="s">
        <v>32</v>
      </c>
      <c r="AQ4" s="6" t="s">
        <v>32</v>
      </c>
      <c r="AR4" s="6" t="s">
        <v>33</v>
      </c>
      <c r="AS4" s="6" t="s">
        <v>32</v>
      </c>
      <c r="AT4" s="6" t="s">
        <v>33</v>
      </c>
      <c r="AU4" s="6" t="s">
        <v>32</v>
      </c>
      <c r="AV4" s="6" t="s">
        <v>62</v>
      </c>
      <c r="AW4" s="6" t="s">
        <v>33</v>
      </c>
      <c r="AX4" s="6" t="s">
        <v>32</v>
      </c>
      <c r="AY4" s="6" t="s">
        <v>33</v>
      </c>
      <c r="AZ4" s="6" t="s">
        <v>32</v>
      </c>
      <c r="BA4" s="6" t="s">
        <v>33</v>
      </c>
      <c r="BB4" s="6" t="s">
        <v>32</v>
      </c>
      <c r="BC4" s="6" t="s">
        <v>33</v>
      </c>
      <c r="BD4" s="6" t="s">
        <v>32</v>
      </c>
      <c r="BE4" s="6" t="s">
        <v>32</v>
      </c>
      <c r="BF4" s="6" t="s">
        <v>33</v>
      </c>
      <c r="BG4" s="6" t="s">
        <v>32</v>
      </c>
      <c r="BH4" s="6" t="s">
        <v>33</v>
      </c>
      <c r="BI4" s="6" t="s">
        <v>32</v>
      </c>
      <c r="BJ4" s="6" t="s">
        <v>33</v>
      </c>
      <c r="BK4" s="6" t="s">
        <v>32</v>
      </c>
      <c r="BL4" s="6" t="s">
        <v>33</v>
      </c>
      <c r="BM4" s="6" t="s">
        <v>32</v>
      </c>
      <c r="BN4" s="6" t="s">
        <v>33</v>
      </c>
      <c r="BO4" s="6" t="s">
        <v>36</v>
      </c>
      <c r="BP4" s="6" t="s">
        <v>33</v>
      </c>
      <c r="BQ4" s="6" t="s">
        <v>32</v>
      </c>
      <c r="BR4" s="6" t="s">
        <v>33</v>
      </c>
      <c r="BS4" s="6" t="s">
        <v>32</v>
      </c>
      <c r="BT4" s="6" t="s">
        <v>33</v>
      </c>
    </row>
    <row r="5" spans="1:78" ht="18" x14ac:dyDescent="0.25">
      <c r="A5" s="7" t="s">
        <v>37</v>
      </c>
      <c r="B5" s="8">
        <v>40.42</v>
      </c>
      <c r="C5" s="8">
        <v>40.29</v>
      </c>
      <c r="D5" s="8">
        <v>40.26</v>
      </c>
      <c r="E5" s="8">
        <v>40.479999999999997</v>
      </c>
      <c r="F5" s="8">
        <v>40.520000000000003</v>
      </c>
      <c r="G5" s="8">
        <v>40.83</v>
      </c>
      <c r="H5" s="8">
        <v>40.57</v>
      </c>
      <c r="I5" s="8">
        <v>40.11</v>
      </c>
      <c r="J5" s="19">
        <v>40.06</v>
      </c>
      <c r="K5" s="8">
        <v>38.340000000000003</v>
      </c>
      <c r="L5" s="8">
        <v>39.15</v>
      </c>
      <c r="M5" s="8">
        <v>39.21</v>
      </c>
      <c r="N5" s="8">
        <v>39.24</v>
      </c>
      <c r="O5" s="8">
        <v>37.39</v>
      </c>
      <c r="P5" s="8">
        <v>39.43</v>
      </c>
      <c r="Q5" s="8">
        <v>37.39</v>
      </c>
      <c r="R5" s="8">
        <v>38.229999999999997</v>
      </c>
      <c r="S5" s="19">
        <v>36.950000000000003</v>
      </c>
      <c r="T5" s="8">
        <v>39.47</v>
      </c>
      <c r="U5" s="8">
        <v>36.979999999999997</v>
      </c>
      <c r="V5" s="8">
        <v>38.119999999999997</v>
      </c>
      <c r="W5" s="8">
        <v>39.58</v>
      </c>
      <c r="X5" s="8">
        <v>37.94</v>
      </c>
      <c r="Y5" s="8">
        <v>34.31</v>
      </c>
      <c r="Z5" s="8">
        <v>38.31</v>
      </c>
      <c r="AA5" s="8">
        <v>36.49</v>
      </c>
      <c r="AB5" s="8">
        <v>38.36</v>
      </c>
      <c r="AC5" s="8">
        <v>38.31</v>
      </c>
      <c r="AD5" s="8">
        <v>38.06</v>
      </c>
      <c r="AE5" s="8">
        <v>38.5</v>
      </c>
      <c r="AF5" s="8">
        <v>38.380000000000003</v>
      </c>
      <c r="AG5" s="8">
        <v>38.53</v>
      </c>
      <c r="AH5" s="8">
        <v>39.229999999999997</v>
      </c>
      <c r="AI5" s="8">
        <v>38.46</v>
      </c>
      <c r="AJ5" s="8">
        <v>39.29</v>
      </c>
      <c r="AK5" s="8">
        <v>37.18</v>
      </c>
      <c r="AL5" s="8">
        <v>37.44</v>
      </c>
      <c r="AM5" s="8">
        <v>39.07</v>
      </c>
      <c r="AN5" s="8">
        <v>39.4</v>
      </c>
      <c r="AO5" s="8">
        <v>38.93</v>
      </c>
      <c r="AP5" s="8">
        <v>39.119999999999997</v>
      </c>
      <c r="AQ5" s="8">
        <v>38.159999999999997</v>
      </c>
      <c r="AR5" s="8">
        <v>37.46</v>
      </c>
      <c r="AS5" s="8">
        <v>38.229999999999997</v>
      </c>
      <c r="AT5" s="8">
        <v>38.11</v>
      </c>
      <c r="AU5" s="8">
        <v>39.53</v>
      </c>
      <c r="AV5" s="8">
        <v>38.96</v>
      </c>
      <c r="AW5" s="8">
        <v>39.200000000000003</v>
      </c>
      <c r="AX5" s="8">
        <v>39.86</v>
      </c>
      <c r="AY5" s="8">
        <v>39.46</v>
      </c>
      <c r="AZ5" s="8">
        <v>38.700000000000003</v>
      </c>
      <c r="BA5" s="8">
        <v>39.54</v>
      </c>
      <c r="BB5" s="8">
        <v>39.159999999999997</v>
      </c>
      <c r="BC5" s="8">
        <v>39.58</v>
      </c>
      <c r="BD5" s="8">
        <v>39.78</v>
      </c>
      <c r="BE5" s="8">
        <v>40.54</v>
      </c>
      <c r="BF5" s="8">
        <v>39.86</v>
      </c>
      <c r="BG5" s="8">
        <v>39.07</v>
      </c>
      <c r="BH5" s="8">
        <v>38.92</v>
      </c>
      <c r="BI5" s="8">
        <v>39.729999999999997</v>
      </c>
      <c r="BJ5" s="8">
        <v>39.159999999999997</v>
      </c>
      <c r="BK5" s="8">
        <v>39.28</v>
      </c>
      <c r="BL5" s="8">
        <v>38.69</v>
      </c>
      <c r="BM5" s="8">
        <v>38.450000000000003</v>
      </c>
      <c r="BN5" s="8">
        <v>38.78</v>
      </c>
      <c r="BO5" s="8">
        <v>38.89</v>
      </c>
      <c r="BP5" s="8">
        <v>38.47</v>
      </c>
      <c r="BQ5" s="8">
        <v>40.15</v>
      </c>
      <c r="BR5" s="8">
        <v>40.159999999999997</v>
      </c>
      <c r="BS5" s="8">
        <v>39.96</v>
      </c>
      <c r="BT5" s="8">
        <v>38.270000000000003</v>
      </c>
      <c r="BW5" s="9"/>
      <c r="BZ5" s="10"/>
    </row>
    <row r="6" spans="1:78" ht="18" x14ac:dyDescent="0.25">
      <c r="A6" s="7" t="s">
        <v>38</v>
      </c>
      <c r="B6" s="8">
        <v>0.04</v>
      </c>
      <c r="C6" s="8">
        <v>0.06</v>
      </c>
      <c r="D6" s="8">
        <v>0.02</v>
      </c>
      <c r="E6" s="8">
        <v>0.04</v>
      </c>
      <c r="F6" s="8">
        <v>0.05</v>
      </c>
      <c r="G6" s="8">
        <v>7.0000000000000007E-2</v>
      </c>
      <c r="H6" s="8">
        <v>0.06</v>
      </c>
      <c r="I6" s="8">
        <v>0.05</v>
      </c>
      <c r="J6" s="19">
        <v>0.05</v>
      </c>
      <c r="K6" s="8">
        <v>0.05</v>
      </c>
      <c r="L6" s="8">
        <v>0.01</v>
      </c>
      <c r="M6" s="8">
        <v>0.02</v>
      </c>
      <c r="N6" s="8">
        <v>0.02</v>
      </c>
      <c r="O6" s="8">
        <v>7.0000000000000007E-2</v>
      </c>
      <c r="P6" s="8">
        <v>0.04</v>
      </c>
      <c r="Q6" s="8">
        <v>0.06</v>
      </c>
      <c r="R6" s="8">
        <v>0.02</v>
      </c>
      <c r="S6" s="19">
        <v>0.02</v>
      </c>
      <c r="T6" s="8">
        <v>0.06</v>
      </c>
      <c r="U6" s="8">
        <v>0.04</v>
      </c>
      <c r="V6" s="8">
        <v>0.01</v>
      </c>
      <c r="W6" s="8">
        <v>0.03</v>
      </c>
      <c r="X6" s="8">
        <v>0.05</v>
      </c>
      <c r="Y6" s="8">
        <v>0.04</v>
      </c>
      <c r="Z6" s="8">
        <v>0.03</v>
      </c>
      <c r="AA6" s="8">
        <v>0.03</v>
      </c>
      <c r="AB6" s="8">
        <v>0.03</v>
      </c>
      <c r="AC6" s="8">
        <v>0.04</v>
      </c>
      <c r="AD6" s="8">
        <v>0.01</v>
      </c>
      <c r="AE6" s="8">
        <v>0.01</v>
      </c>
      <c r="AF6" s="8">
        <v>0.02</v>
      </c>
      <c r="AG6" s="8">
        <v>0.03</v>
      </c>
      <c r="AH6" s="8">
        <v>0.01</v>
      </c>
      <c r="AI6" s="8">
        <v>0.02</v>
      </c>
      <c r="AJ6" s="8">
        <v>0</v>
      </c>
      <c r="AK6" s="8">
        <v>0.03</v>
      </c>
      <c r="AL6" s="8">
        <v>7.0000000000000007E-2</v>
      </c>
      <c r="AM6" s="8">
        <v>0.05</v>
      </c>
      <c r="AN6" s="8">
        <v>0.02</v>
      </c>
      <c r="AO6" s="8">
        <v>0.04</v>
      </c>
      <c r="AP6" s="8">
        <v>0.01</v>
      </c>
      <c r="AQ6" s="8">
        <v>0.03</v>
      </c>
      <c r="AR6" s="8">
        <v>0.01</v>
      </c>
      <c r="AS6" s="8">
        <v>0.04</v>
      </c>
      <c r="AT6" s="8">
        <v>0.05</v>
      </c>
      <c r="AU6" s="8">
        <v>0.1</v>
      </c>
      <c r="AV6" s="8">
        <v>0.01</v>
      </c>
      <c r="AW6" s="8">
        <v>0.06</v>
      </c>
      <c r="AX6" s="8">
        <v>0</v>
      </c>
      <c r="AY6" s="8">
        <v>0.03</v>
      </c>
      <c r="AZ6" s="8">
        <v>0.05</v>
      </c>
      <c r="BA6" s="8">
        <v>7.0000000000000007E-2</v>
      </c>
      <c r="BB6" s="8">
        <v>0.02</v>
      </c>
      <c r="BC6" s="8">
        <v>0.05</v>
      </c>
      <c r="BD6" s="8">
        <v>0.03</v>
      </c>
      <c r="BE6" s="8">
        <v>0.01</v>
      </c>
      <c r="BF6" s="8">
        <v>0.02</v>
      </c>
      <c r="BG6" s="8">
        <v>0.02</v>
      </c>
      <c r="BH6" s="8">
        <v>0.06</v>
      </c>
      <c r="BI6" s="8">
        <v>0.03</v>
      </c>
      <c r="BJ6" s="8">
        <v>0.05</v>
      </c>
      <c r="BK6" s="8">
        <v>0.05</v>
      </c>
      <c r="BL6" s="8">
        <v>0.04</v>
      </c>
      <c r="BM6" s="8">
        <v>0.03</v>
      </c>
      <c r="BN6" s="8">
        <v>0.03</v>
      </c>
      <c r="BO6" s="8">
        <v>0.04</v>
      </c>
      <c r="BP6" s="8">
        <v>0.02</v>
      </c>
      <c r="BQ6" s="8">
        <v>0.06</v>
      </c>
      <c r="BR6" s="8">
        <v>0.05</v>
      </c>
      <c r="BS6" s="8">
        <v>0.05</v>
      </c>
      <c r="BT6" s="8">
        <v>0.03</v>
      </c>
      <c r="BW6" s="9"/>
      <c r="BZ6" s="10"/>
    </row>
    <row r="7" spans="1:78" ht="18" x14ac:dyDescent="0.25">
      <c r="A7" s="7" t="s">
        <v>39</v>
      </c>
      <c r="B7" s="8">
        <v>0.01</v>
      </c>
      <c r="C7" s="8">
        <v>0.01</v>
      </c>
      <c r="D7" s="8">
        <v>0.01</v>
      </c>
      <c r="E7" s="8">
        <v>0.01</v>
      </c>
      <c r="F7" s="8">
        <v>0.03</v>
      </c>
      <c r="G7" s="8">
        <v>0.04</v>
      </c>
      <c r="H7" s="8">
        <v>0.01</v>
      </c>
      <c r="I7" s="8">
        <v>0.02</v>
      </c>
      <c r="J7" s="19">
        <v>0.02</v>
      </c>
      <c r="K7" s="8">
        <v>0.02</v>
      </c>
      <c r="L7" s="8">
        <v>0.03</v>
      </c>
      <c r="M7" s="8">
        <v>0.05</v>
      </c>
      <c r="N7" s="8">
        <v>0.02</v>
      </c>
      <c r="O7" s="8">
        <v>0.02</v>
      </c>
      <c r="P7" s="8">
        <v>0.01</v>
      </c>
      <c r="Q7" s="8">
        <v>0.01</v>
      </c>
      <c r="R7" s="8">
        <v>0.01</v>
      </c>
      <c r="S7" s="19">
        <v>0.05</v>
      </c>
      <c r="T7" s="8">
        <v>0.03</v>
      </c>
      <c r="U7" s="8">
        <v>0.02</v>
      </c>
      <c r="V7" s="8">
        <v>0.04</v>
      </c>
      <c r="W7" s="8">
        <v>0</v>
      </c>
      <c r="X7" s="8">
        <v>0.01</v>
      </c>
      <c r="Y7" s="8">
        <v>0</v>
      </c>
      <c r="Z7" s="8">
        <v>0.02</v>
      </c>
      <c r="AA7" s="8">
        <v>0.05</v>
      </c>
      <c r="AB7" s="8">
        <v>0.03</v>
      </c>
      <c r="AC7" s="8">
        <v>0</v>
      </c>
      <c r="AD7" s="8">
        <v>0.02</v>
      </c>
      <c r="AE7" s="8">
        <v>0.04</v>
      </c>
      <c r="AF7" s="8">
        <v>0.04</v>
      </c>
      <c r="AG7" s="8">
        <v>0.01</v>
      </c>
      <c r="AH7" s="8">
        <v>0</v>
      </c>
      <c r="AI7" s="8">
        <v>0.05</v>
      </c>
      <c r="AJ7" s="8">
        <v>0.01</v>
      </c>
      <c r="AK7" s="8">
        <v>7.0000000000000007E-2</v>
      </c>
      <c r="AL7" s="8">
        <v>0</v>
      </c>
      <c r="AM7" s="8">
        <v>0.02</v>
      </c>
      <c r="AN7" s="8">
        <v>0.03</v>
      </c>
      <c r="AO7" s="8">
        <v>0.03</v>
      </c>
      <c r="AP7" s="8">
        <v>0.01</v>
      </c>
      <c r="AQ7" s="8">
        <v>0.03</v>
      </c>
      <c r="AR7" s="8">
        <v>0.03</v>
      </c>
      <c r="AS7" s="8">
        <v>0.02</v>
      </c>
      <c r="AT7" s="8">
        <v>0.06</v>
      </c>
      <c r="AU7" s="2">
        <v>0.08</v>
      </c>
      <c r="AV7" s="8">
        <v>0.02</v>
      </c>
      <c r="AW7" s="8">
        <v>0.03</v>
      </c>
      <c r="AX7" s="8">
        <v>0.05</v>
      </c>
      <c r="AY7" s="8">
        <v>0.03</v>
      </c>
      <c r="AZ7" s="8">
        <v>0.01</v>
      </c>
      <c r="BA7" s="8">
        <v>0.03</v>
      </c>
      <c r="BB7" s="8">
        <v>0.02</v>
      </c>
      <c r="BC7" s="8">
        <v>0.01</v>
      </c>
      <c r="BD7" s="8">
        <v>0.04</v>
      </c>
      <c r="BE7" s="8">
        <v>0.02</v>
      </c>
      <c r="BF7" s="8">
        <v>0.02</v>
      </c>
      <c r="BG7" s="8">
        <v>0.03</v>
      </c>
      <c r="BH7" s="8">
        <v>0.02</v>
      </c>
      <c r="BI7" s="8">
        <v>0</v>
      </c>
      <c r="BJ7" s="8">
        <v>0.03</v>
      </c>
      <c r="BK7" s="8">
        <v>0.01</v>
      </c>
      <c r="BL7" s="8">
        <v>0</v>
      </c>
      <c r="BM7" s="8">
        <v>0.01</v>
      </c>
      <c r="BN7" s="8">
        <v>0.01</v>
      </c>
      <c r="BO7" s="8">
        <v>0</v>
      </c>
      <c r="BP7" s="8">
        <v>0.03</v>
      </c>
      <c r="BQ7" s="8">
        <v>0.03</v>
      </c>
      <c r="BR7" s="8">
        <v>0</v>
      </c>
      <c r="BS7" s="8">
        <v>0.04</v>
      </c>
      <c r="BT7" s="8">
        <v>0.01</v>
      </c>
      <c r="BW7" s="9"/>
      <c r="BZ7" s="10"/>
    </row>
    <row r="8" spans="1:78" ht="16" x14ac:dyDescent="0.2">
      <c r="A8" s="7" t="s">
        <v>40</v>
      </c>
      <c r="B8" s="8">
        <v>14.53</v>
      </c>
      <c r="C8" s="8">
        <v>14.67</v>
      </c>
      <c r="D8" s="8">
        <v>14.72</v>
      </c>
      <c r="E8" s="8">
        <v>13.86</v>
      </c>
      <c r="F8" s="8">
        <v>13.64</v>
      </c>
      <c r="G8" s="8">
        <v>15.16</v>
      </c>
      <c r="H8" s="8">
        <v>14.77</v>
      </c>
      <c r="I8" s="8">
        <v>14.95</v>
      </c>
      <c r="J8" s="19">
        <v>15.51</v>
      </c>
      <c r="K8" s="8">
        <v>27.32</v>
      </c>
      <c r="L8" s="8">
        <v>24</v>
      </c>
      <c r="M8" s="8">
        <v>20.7</v>
      </c>
      <c r="N8" s="8">
        <v>23.14</v>
      </c>
      <c r="O8" s="8">
        <v>28.45</v>
      </c>
      <c r="P8" s="8">
        <v>21.26</v>
      </c>
      <c r="Q8" s="8">
        <v>22.39</v>
      </c>
      <c r="R8" s="8">
        <v>26.02</v>
      </c>
      <c r="S8" s="19">
        <v>25.72</v>
      </c>
      <c r="T8" s="8">
        <v>20.7</v>
      </c>
      <c r="U8" s="8">
        <v>25.3</v>
      </c>
      <c r="V8" s="8">
        <v>23.64</v>
      </c>
      <c r="W8" s="8">
        <v>19.62</v>
      </c>
      <c r="X8" s="8">
        <v>26.06</v>
      </c>
      <c r="Y8" s="8">
        <v>25.85</v>
      </c>
      <c r="Z8" s="8">
        <v>26.06</v>
      </c>
      <c r="AA8" s="8">
        <v>26.07</v>
      </c>
      <c r="AB8" s="8">
        <v>24.1</v>
      </c>
      <c r="AC8" s="8">
        <v>25.34</v>
      </c>
      <c r="AD8" s="8">
        <v>25.52</v>
      </c>
      <c r="AE8" s="8">
        <v>24.37</v>
      </c>
      <c r="AF8" s="8">
        <v>24.24</v>
      </c>
      <c r="AG8" s="8">
        <v>24.15</v>
      </c>
      <c r="AH8" s="8">
        <v>23.8</v>
      </c>
      <c r="AI8" s="8">
        <v>24.85</v>
      </c>
      <c r="AJ8" s="8">
        <v>24.61</v>
      </c>
      <c r="AK8" s="8">
        <v>25.1</v>
      </c>
      <c r="AL8" s="8">
        <v>29.14</v>
      </c>
      <c r="AM8" s="8">
        <v>27.52</v>
      </c>
      <c r="AN8" s="8">
        <v>18.48</v>
      </c>
      <c r="AO8" s="8">
        <v>19.88</v>
      </c>
      <c r="AP8" s="8">
        <v>20.51</v>
      </c>
      <c r="AQ8" s="8">
        <v>24.16</v>
      </c>
      <c r="AR8" s="8">
        <v>23.35</v>
      </c>
      <c r="AS8" s="8">
        <v>23.7</v>
      </c>
      <c r="AT8" s="8">
        <v>24.88</v>
      </c>
      <c r="AU8" s="2">
        <v>11.26</v>
      </c>
      <c r="AV8" s="8">
        <v>20.03</v>
      </c>
      <c r="AW8" s="8">
        <v>20.89</v>
      </c>
      <c r="AX8" s="8">
        <v>18.89</v>
      </c>
      <c r="AY8" s="8">
        <v>18.940000000000001</v>
      </c>
      <c r="AZ8" s="8">
        <v>21.29</v>
      </c>
      <c r="BA8" s="8">
        <v>22.15</v>
      </c>
      <c r="BB8" s="8">
        <v>20.97</v>
      </c>
      <c r="BC8" s="8">
        <v>20.51</v>
      </c>
      <c r="BD8" s="8">
        <v>17.47</v>
      </c>
      <c r="BE8" s="8">
        <v>16.43</v>
      </c>
      <c r="BF8" s="8">
        <v>16.37</v>
      </c>
      <c r="BG8" s="8">
        <v>22.44</v>
      </c>
      <c r="BH8" s="8">
        <v>19.8</v>
      </c>
      <c r="BI8" s="8">
        <v>18.8</v>
      </c>
      <c r="BJ8" s="8">
        <v>18.59</v>
      </c>
      <c r="BK8" s="8">
        <v>20.91</v>
      </c>
      <c r="BL8" s="8">
        <v>20.89</v>
      </c>
      <c r="BM8" s="8">
        <v>25.28</v>
      </c>
      <c r="BN8" s="8">
        <v>23.09</v>
      </c>
      <c r="BO8" s="8">
        <v>21.36</v>
      </c>
      <c r="BP8" s="8">
        <v>22.4</v>
      </c>
      <c r="BQ8" s="8">
        <v>17.489999999999998</v>
      </c>
      <c r="BR8" s="8">
        <v>17.09</v>
      </c>
      <c r="BS8" s="8">
        <v>20.52</v>
      </c>
      <c r="BT8" s="8">
        <v>20.63</v>
      </c>
      <c r="BW8" s="9"/>
      <c r="BZ8" s="10"/>
    </row>
    <row r="9" spans="1:78" ht="16" x14ac:dyDescent="0.2">
      <c r="A9" s="7" t="s">
        <v>41</v>
      </c>
      <c r="B9" s="8">
        <v>43.76</v>
      </c>
      <c r="C9" s="8">
        <v>44.3</v>
      </c>
      <c r="D9" s="8">
        <v>44.27</v>
      </c>
      <c r="E9" s="8">
        <v>44.35</v>
      </c>
      <c r="F9" s="8">
        <v>44.35</v>
      </c>
      <c r="G9" s="8">
        <v>42.53</v>
      </c>
      <c r="H9" s="8">
        <v>43.47</v>
      </c>
      <c r="I9" s="8">
        <v>43.81</v>
      </c>
      <c r="J9" s="19">
        <v>43.95</v>
      </c>
      <c r="K9" s="8">
        <v>33.020000000000003</v>
      </c>
      <c r="L9" s="8">
        <v>36.25</v>
      </c>
      <c r="M9" s="8">
        <v>38.81</v>
      </c>
      <c r="N9" s="8">
        <v>37.299999999999997</v>
      </c>
      <c r="O9" s="8">
        <v>32.700000000000003</v>
      </c>
      <c r="P9" s="8">
        <v>38.340000000000003</v>
      </c>
      <c r="Q9" s="8">
        <v>39.22</v>
      </c>
      <c r="R9" s="8">
        <v>34.57</v>
      </c>
      <c r="S9" s="19">
        <v>36.35</v>
      </c>
      <c r="T9" s="8">
        <v>38.81</v>
      </c>
      <c r="U9" s="8">
        <v>36.06</v>
      </c>
      <c r="V9" s="8">
        <v>36.56</v>
      </c>
      <c r="W9" s="8">
        <v>39.57</v>
      </c>
      <c r="X9" s="8">
        <v>35.159999999999997</v>
      </c>
      <c r="Y9" s="8">
        <v>37.49</v>
      </c>
      <c r="Z9" s="8">
        <v>34.590000000000003</v>
      </c>
      <c r="AA9" s="8">
        <v>35.369999999999997</v>
      </c>
      <c r="AB9" s="8">
        <v>36.520000000000003</v>
      </c>
      <c r="AC9" s="8">
        <v>36.729999999999997</v>
      </c>
      <c r="AD9" s="8">
        <v>35.76</v>
      </c>
      <c r="AE9" s="8">
        <v>36.92</v>
      </c>
      <c r="AF9" s="8">
        <v>35.42</v>
      </c>
      <c r="AG9" s="8">
        <v>36.26</v>
      </c>
      <c r="AH9" s="8">
        <v>36.299999999999997</v>
      </c>
      <c r="AI9" s="8">
        <v>35.869999999999997</v>
      </c>
      <c r="AJ9" s="8">
        <v>33.68</v>
      </c>
      <c r="AK9" s="8">
        <v>34.99</v>
      </c>
      <c r="AL9" s="8">
        <v>31.88</v>
      </c>
      <c r="AM9" s="8">
        <v>31.77</v>
      </c>
      <c r="AN9" s="8">
        <v>40.840000000000003</v>
      </c>
      <c r="AO9" s="8">
        <v>39.67</v>
      </c>
      <c r="AP9" s="8">
        <v>39.26</v>
      </c>
      <c r="AQ9" s="8">
        <v>36.19</v>
      </c>
      <c r="AR9" s="8">
        <v>37.020000000000003</v>
      </c>
      <c r="AS9" s="8">
        <v>36.4</v>
      </c>
      <c r="AT9" s="8">
        <v>35.450000000000003</v>
      </c>
      <c r="AU9" s="2">
        <v>47.32</v>
      </c>
      <c r="AV9" s="8">
        <v>39.33</v>
      </c>
      <c r="AW9" s="8">
        <v>39.75</v>
      </c>
      <c r="AX9" s="8">
        <v>40.549999999999997</v>
      </c>
      <c r="AY9" s="8">
        <v>40.450000000000003</v>
      </c>
      <c r="AZ9" s="8">
        <v>37.94</v>
      </c>
      <c r="BA9" s="8">
        <v>38.04</v>
      </c>
      <c r="BB9" s="8">
        <v>39.15</v>
      </c>
      <c r="BC9" s="8">
        <v>38.229999999999997</v>
      </c>
      <c r="BD9" s="8">
        <v>41.62</v>
      </c>
      <c r="BE9" s="8">
        <v>42.05</v>
      </c>
      <c r="BF9" s="8">
        <v>42.91</v>
      </c>
      <c r="BG9" s="8">
        <v>38</v>
      </c>
      <c r="BH9" s="8">
        <v>39.96</v>
      </c>
      <c r="BI9" s="8">
        <v>40.64</v>
      </c>
      <c r="BJ9" s="8">
        <v>40.96</v>
      </c>
      <c r="BK9" s="8">
        <v>38.92</v>
      </c>
      <c r="BL9" s="8">
        <v>39.200000000000003</v>
      </c>
      <c r="BM9" s="8">
        <v>35.03</v>
      </c>
      <c r="BN9" s="8">
        <v>37.4</v>
      </c>
      <c r="BO9" s="8">
        <v>38.409999999999997</v>
      </c>
      <c r="BP9" s="8">
        <v>38.229999999999997</v>
      </c>
      <c r="BQ9" s="8">
        <v>41.43</v>
      </c>
      <c r="BR9" s="8">
        <v>42.55</v>
      </c>
      <c r="BS9" s="8">
        <v>38.46</v>
      </c>
      <c r="BT9" s="8">
        <v>39.57</v>
      </c>
      <c r="BW9" s="9"/>
      <c r="BZ9" s="10"/>
    </row>
    <row r="10" spans="1:78" ht="16" x14ac:dyDescent="0.2">
      <c r="A10" s="7" t="s">
        <v>42</v>
      </c>
      <c r="B10" s="8">
        <v>0.19</v>
      </c>
      <c r="C10" s="8">
        <v>0.24</v>
      </c>
      <c r="D10" s="8">
        <v>0.24</v>
      </c>
      <c r="E10" s="8">
        <v>0.4</v>
      </c>
      <c r="F10" s="8">
        <v>0.23</v>
      </c>
      <c r="G10" s="8">
        <v>0.21</v>
      </c>
      <c r="H10" s="8">
        <v>0.24</v>
      </c>
      <c r="I10" s="8">
        <v>0.24</v>
      </c>
      <c r="J10" s="19">
        <v>0.23</v>
      </c>
      <c r="K10" s="8">
        <v>0.33</v>
      </c>
      <c r="L10" s="8">
        <v>0.31</v>
      </c>
      <c r="M10" s="8">
        <v>0.35</v>
      </c>
      <c r="N10" s="8">
        <v>0.32</v>
      </c>
      <c r="O10" s="8">
        <v>0.24</v>
      </c>
      <c r="P10" s="8">
        <v>0.21</v>
      </c>
      <c r="Q10" s="8">
        <v>0.28999999999999998</v>
      </c>
      <c r="R10" s="8">
        <v>0.34</v>
      </c>
      <c r="S10" s="19">
        <v>0.37</v>
      </c>
      <c r="T10" s="8">
        <v>0.23</v>
      </c>
      <c r="U10" s="8">
        <v>0.32</v>
      </c>
      <c r="V10" s="8">
        <v>0.3</v>
      </c>
      <c r="W10" s="8">
        <v>0.3</v>
      </c>
      <c r="X10" s="8">
        <v>0.41</v>
      </c>
      <c r="Y10" s="8">
        <v>0.33</v>
      </c>
      <c r="Z10" s="8">
        <v>0.32</v>
      </c>
      <c r="AA10" s="8">
        <v>0.36</v>
      </c>
      <c r="AB10" s="8">
        <v>0.35</v>
      </c>
      <c r="AC10" s="8">
        <v>0.41</v>
      </c>
      <c r="AD10" s="8">
        <v>0.18</v>
      </c>
      <c r="AE10" s="8">
        <v>0.19</v>
      </c>
      <c r="AF10" s="8">
        <v>0.22</v>
      </c>
      <c r="AG10" s="8">
        <v>0.2</v>
      </c>
      <c r="AH10" s="8">
        <v>0.25</v>
      </c>
      <c r="AI10" s="8">
        <v>0.21</v>
      </c>
      <c r="AJ10" s="8">
        <v>0.2</v>
      </c>
      <c r="AK10" s="8">
        <v>0.26</v>
      </c>
      <c r="AL10" s="8">
        <v>0.34</v>
      </c>
      <c r="AM10" s="8">
        <v>0.31</v>
      </c>
      <c r="AN10" s="8">
        <v>0.19</v>
      </c>
      <c r="AO10" s="8">
        <v>0.25</v>
      </c>
      <c r="AP10" s="8">
        <v>0.28000000000000003</v>
      </c>
      <c r="AQ10" s="8">
        <v>0.26</v>
      </c>
      <c r="AR10" s="8">
        <v>0.33</v>
      </c>
      <c r="AS10" s="8">
        <v>0.3</v>
      </c>
      <c r="AT10" s="8">
        <v>0.34</v>
      </c>
      <c r="AU10" s="2">
        <v>0.5</v>
      </c>
      <c r="AV10" s="8">
        <v>0.25</v>
      </c>
      <c r="AW10" s="8">
        <v>0.27</v>
      </c>
      <c r="AX10" s="8">
        <v>0.28000000000000003</v>
      </c>
      <c r="AY10" s="8">
        <v>0.28000000000000003</v>
      </c>
      <c r="AZ10" s="8">
        <v>0.43</v>
      </c>
      <c r="BA10" s="8">
        <v>0.37</v>
      </c>
      <c r="BB10" s="8">
        <v>0.27</v>
      </c>
      <c r="BC10" s="8">
        <v>0.26</v>
      </c>
      <c r="BD10" s="8">
        <v>0.19</v>
      </c>
      <c r="BE10" s="8">
        <v>0.2</v>
      </c>
      <c r="BF10" s="8">
        <v>0.24</v>
      </c>
      <c r="BG10" s="8">
        <v>0.2</v>
      </c>
      <c r="BH10" s="8">
        <v>0.26</v>
      </c>
      <c r="BI10" s="8">
        <v>0.22</v>
      </c>
      <c r="BJ10" s="8">
        <v>0.22</v>
      </c>
      <c r="BK10" s="8">
        <v>0.27</v>
      </c>
      <c r="BL10" s="8">
        <v>0.24</v>
      </c>
      <c r="BM10" s="8">
        <v>0.3</v>
      </c>
      <c r="BN10" s="8">
        <v>0.26</v>
      </c>
      <c r="BO10" s="8">
        <v>0.25</v>
      </c>
      <c r="BP10" s="8">
        <v>0.28000000000000003</v>
      </c>
      <c r="BQ10" s="8">
        <v>0.18</v>
      </c>
      <c r="BR10" s="8">
        <v>0.24</v>
      </c>
      <c r="BS10" s="8">
        <v>0.18</v>
      </c>
      <c r="BT10" s="8">
        <v>0.2</v>
      </c>
      <c r="BW10" s="9"/>
      <c r="BZ10" s="10"/>
    </row>
    <row r="11" spans="1:78" ht="18" x14ac:dyDescent="0.25">
      <c r="A11" s="7" t="s">
        <v>43</v>
      </c>
      <c r="B11" s="8">
        <v>0.04</v>
      </c>
      <c r="C11" s="8">
        <v>0.03</v>
      </c>
      <c r="D11" s="8">
        <v>0.02</v>
      </c>
      <c r="E11" s="8">
        <v>0.02</v>
      </c>
      <c r="F11" s="8">
        <v>0.02</v>
      </c>
      <c r="G11" s="8">
        <v>0.02</v>
      </c>
      <c r="H11" s="8">
        <v>0.01</v>
      </c>
      <c r="I11" s="8">
        <v>0.02</v>
      </c>
      <c r="J11" s="19">
        <v>0.01</v>
      </c>
      <c r="K11" s="8">
        <v>0.01</v>
      </c>
      <c r="L11" s="8">
        <v>0.01</v>
      </c>
      <c r="M11" s="8">
        <v>0.01</v>
      </c>
      <c r="N11" s="8">
        <v>0.01</v>
      </c>
      <c r="O11" s="8">
        <v>0.03</v>
      </c>
      <c r="P11" s="8">
        <v>0.02</v>
      </c>
      <c r="Q11" s="8">
        <v>0</v>
      </c>
      <c r="R11" s="8">
        <v>0.04</v>
      </c>
      <c r="S11" s="19">
        <v>0.01</v>
      </c>
      <c r="T11" s="8">
        <v>0.02</v>
      </c>
      <c r="U11" s="8">
        <v>0.02</v>
      </c>
      <c r="V11" s="8">
        <v>0.02</v>
      </c>
      <c r="W11" s="8">
        <v>0.01</v>
      </c>
      <c r="X11" s="8">
        <v>0.01</v>
      </c>
      <c r="Y11" s="8">
        <v>0.01</v>
      </c>
      <c r="Z11" s="8">
        <v>0.01</v>
      </c>
      <c r="AA11" s="8">
        <v>0.01</v>
      </c>
      <c r="AB11" s="8">
        <v>0.01</v>
      </c>
      <c r="AC11" s="8">
        <v>0.03</v>
      </c>
      <c r="AD11" s="8">
        <v>0.01</v>
      </c>
      <c r="AE11" s="8">
        <v>0.02</v>
      </c>
      <c r="AF11" s="8">
        <v>0.01</v>
      </c>
      <c r="AG11" s="8">
        <v>0.02</v>
      </c>
      <c r="AH11" s="8">
        <v>0.03</v>
      </c>
      <c r="AI11" s="8">
        <v>0.03</v>
      </c>
      <c r="AJ11" s="8">
        <v>0.01</v>
      </c>
      <c r="AK11" s="8">
        <v>0.04</v>
      </c>
      <c r="AL11" s="8">
        <v>0</v>
      </c>
      <c r="AM11" s="8">
        <v>0.02</v>
      </c>
      <c r="AN11" s="8">
        <v>0</v>
      </c>
      <c r="AO11" s="8">
        <v>0.01</v>
      </c>
      <c r="AP11" s="8">
        <v>0</v>
      </c>
      <c r="AQ11" s="8">
        <v>0.01</v>
      </c>
      <c r="AR11" s="8">
        <v>0.01</v>
      </c>
      <c r="AS11" s="8">
        <v>0.03</v>
      </c>
      <c r="AT11" s="8">
        <v>0.04</v>
      </c>
      <c r="AU11" s="2">
        <v>0.01</v>
      </c>
      <c r="AV11" s="8">
        <v>0.04</v>
      </c>
      <c r="AW11" s="8">
        <v>0.03</v>
      </c>
      <c r="AX11" s="8">
        <v>0</v>
      </c>
      <c r="AY11" s="8">
        <v>0.02</v>
      </c>
      <c r="AZ11" s="8">
        <v>0.03</v>
      </c>
      <c r="BA11" s="8">
        <v>0.01</v>
      </c>
      <c r="BB11" s="8">
        <v>0.04</v>
      </c>
      <c r="BC11" s="8">
        <v>0.01</v>
      </c>
      <c r="BD11" s="8">
        <v>0.02</v>
      </c>
      <c r="BE11" s="8">
        <v>0.01</v>
      </c>
      <c r="BF11" s="8">
        <v>0.01</v>
      </c>
      <c r="BG11" s="8">
        <v>0.03</v>
      </c>
      <c r="BH11" s="8">
        <v>0.02</v>
      </c>
      <c r="BI11" s="8">
        <v>0.03</v>
      </c>
      <c r="BJ11" s="8">
        <v>0</v>
      </c>
      <c r="BK11" s="8">
        <v>0.02</v>
      </c>
      <c r="BL11" s="8">
        <v>0.01</v>
      </c>
      <c r="BM11" s="8">
        <v>0.02</v>
      </c>
      <c r="BN11" s="8">
        <v>0.01</v>
      </c>
      <c r="BO11" s="8">
        <v>0</v>
      </c>
      <c r="BP11" s="8">
        <v>0.03</v>
      </c>
      <c r="BQ11" s="8">
        <v>0.01</v>
      </c>
      <c r="BR11" s="8">
        <v>0.01</v>
      </c>
      <c r="BS11" s="8">
        <v>0.01</v>
      </c>
      <c r="BT11" s="8">
        <v>0</v>
      </c>
      <c r="BW11" s="9"/>
      <c r="BZ11" s="10"/>
    </row>
    <row r="12" spans="1:78" ht="18" x14ac:dyDescent="0.25">
      <c r="A12" s="7" t="s">
        <v>44</v>
      </c>
      <c r="B12" s="8">
        <v>0.01</v>
      </c>
      <c r="C12" s="8">
        <v>0.02</v>
      </c>
      <c r="D12" s="8">
        <v>0.01</v>
      </c>
      <c r="E12" s="8">
        <v>0.02</v>
      </c>
      <c r="F12" s="8">
        <v>0.01</v>
      </c>
      <c r="G12" s="8">
        <v>0.02</v>
      </c>
      <c r="H12" s="8">
        <v>0.02</v>
      </c>
      <c r="I12" s="8">
        <v>0.01</v>
      </c>
      <c r="J12" s="19">
        <v>0</v>
      </c>
      <c r="K12" s="8">
        <v>0.01</v>
      </c>
      <c r="L12" s="8">
        <v>0.02</v>
      </c>
      <c r="M12" s="8">
        <v>0.01</v>
      </c>
      <c r="N12" s="8">
        <v>0.01</v>
      </c>
      <c r="O12" s="8">
        <v>0.01</v>
      </c>
      <c r="P12" s="8">
        <v>0</v>
      </c>
      <c r="Q12" s="8">
        <v>0</v>
      </c>
      <c r="R12" s="8">
        <v>0</v>
      </c>
      <c r="S12" s="19">
        <v>0.02</v>
      </c>
      <c r="T12" s="8">
        <v>0.01</v>
      </c>
      <c r="U12" s="8">
        <v>0.01</v>
      </c>
      <c r="V12" s="8">
        <v>0.03</v>
      </c>
      <c r="W12" s="8">
        <v>0.01</v>
      </c>
      <c r="X12" s="8">
        <v>0.01</v>
      </c>
      <c r="Y12" s="8">
        <v>0.01</v>
      </c>
      <c r="Z12" s="8">
        <v>0.01</v>
      </c>
      <c r="AA12" s="8">
        <v>0.03</v>
      </c>
      <c r="AB12" s="8">
        <v>0.01</v>
      </c>
      <c r="AC12" s="8">
        <v>0</v>
      </c>
      <c r="AD12" s="8">
        <v>0.01</v>
      </c>
      <c r="AE12" s="8">
        <v>0.02</v>
      </c>
      <c r="AF12" s="8">
        <v>0.01</v>
      </c>
      <c r="AG12" s="8">
        <v>0.03</v>
      </c>
      <c r="AH12" s="8">
        <v>0.02</v>
      </c>
      <c r="AI12" s="8">
        <v>0.03</v>
      </c>
      <c r="AJ12" s="8">
        <v>0.01</v>
      </c>
      <c r="AK12" s="8">
        <v>0.02</v>
      </c>
      <c r="AL12" s="8">
        <v>0</v>
      </c>
      <c r="AM12" s="8">
        <v>0.01</v>
      </c>
      <c r="AN12" s="8">
        <v>0</v>
      </c>
      <c r="AO12" s="8">
        <v>0.01</v>
      </c>
      <c r="AP12" s="8">
        <v>0</v>
      </c>
      <c r="AQ12" s="8">
        <v>0.01</v>
      </c>
      <c r="AR12" s="8">
        <v>0.01</v>
      </c>
      <c r="AS12" s="8">
        <v>0.02</v>
      </c>
      <c r="AT12" s="8">
        <v>0.01</v>
      </c>
      <c r="AU12" s="2">
        <v>0.01</v>
      </c>
      <c r="AV12" s="8">
        <v>0.01</v>
      </c>
      <c r="AW12" s="8">
        <v>0.04</v>
      </c>
      <c r="AX12" s="8">
        <v>0</v>
      </c>
      <c r="AY12" s="8">
        <v>0</v>
      </c>
      <c r="AZ12" s="8">
        <v>0.03</v>
      </c>
      <c r="BA12" s="8">
        <v>0</v>
      </c>
      <c r="BB12" s="8">
        <v>0.01</v>
      </c>
      <c r="BC12" s="8">
        <v>0</v>
      </c>
      <c r="BD12" s="8">
        <v>0</v>
      </c>
      <c r="BE12" s="8">
        <v>0</v>
      </c>
      <c r="BF12" s="8">
        <v>0</v>
      </c>
      <c r="BG12" s="8">
        <v>0.01</v>
      </c>
      <c r="BH12" s="8">
        <v>0.01</v>
      </c>
      <c r="BI12" s="8">
        <v>0.02</v>
      </c>
      <c r="BJ12" s="8">
        <v>0.01</v>
      </c>
      <c r="BK12" s="8">
        <v>0</v>
      </c>
      <c r="BL12" s="8">
        <v>0.01</v>
      </c>
      <c r="BM12" s="8">
        <v>0.01</v>
      </c>
      <c r="BN12" s="8">
        <v>0.01</v>
      </c>
      <c r="BO12" s="8">
        <v>0</v>
      </c>
      <c r="BP12" s="8">
        <v>0</v>
      </c>
      <c r="BQ12" s="8">
        <v>0.01</v>
      </c>
      <c r="BR12" s="8">
        <v>0</v>
      </c>
      <c r="BS12" s="8">
        <v>0.01</v>
      </c>
      <c r="BT12" s="8">
        <v>0.02</v>
      </c>
      <c r="BW12" s="9"/>
      <c r="BZ12" s="10"/>
    </row>
    <row r="13" spans="1:78" ht="16" x14ac:dyDescent="0.2">
      <c r="A13" s="7" t="s">
        <v>45</v>
      </c>
      <c r="B13" s="8">
        <v>0.17</v>
      </c>
      <c r="C13" s="8">
        <v>0.15</v>
      </c>
      <c r="D13" s="8">
        <v>0.17</v>
      </c>
      <c r="E13" s="8">
        <v>0.26</v>
      </c>
      <c r="F13" s="8">
        <v>0.16</v>
      </c>
      <c r="G13" s="8">
        <v>0.22</v>
      </c>
      <c r="H13" s="8">
        <v>0.14000000000000001</v>
      </c>
      <c r="I13" s="8">
        <v>0.17</v>
      </c>
      <c r="J13" s="19">
        <v>0.23</v>
      </c>
      <c r="K13" s="8">
        <v>0.53</v>
      </c>
      <c r="L13" s="8">
        <v>0.12</v>
      </c>
      <c r="M13" s="8">
        <v>0.32</v>
      </c>
      <c r="N13" s="8">
        <v>0.51</v>
      </c>
      <c r="O13" s="8">
        <v>0.61</v>
      </c>
      <c r="P13" s="8">
        <v>0.34</v>
      </c>
      <c r="Q13" s="8">
        <v>0.36</v>
      </c>
      <c r="R13" s="8">
        <v>0.43</v>
      </c>
      <c r="S13" s="19">
        <v>0.59</v>
      </c>
      <c r="T13" s="8">
        <v>0.43</v>
      </c>
      <c r="U13" s="8">
        <v>0.57999999999999996</v>
      </c>
      <c r="V13" s="8">
        <v>0.51</v>
      </c>
      <c r="W13" s="8">
        <v>0.3</v>
      </c>
      <c r="X13" s="8">
        <v>0.6</v>
      </c>
      <c r="Y13" s="8">
        <v>0.56000000000000005</v>
      </c>
      <c r="Z13" s="8">
        <v>0.59</v>
      </c>
      <c r="AA13" s="8">
        <v>0.54</v>
      </c>
      <c r="AB13" s="8">
        <v>0.52</v>
      </c>
      <c r="AC13" s="8">
        <v>0.53</v>
      </c>
      <c r="AD13" s="8">
        <v>0.57999999999999996</v>
      </c>
      <c r="AE13" s="8">
        <v>0.53</v>
      </c>
      <c r="AF13" s="8">
        <v>0.55000000000000004</v>
      </c>
      <c r="AG13" s="8">
        <v>0.49</v>
      </c>
      <c r="AH13" s="8">
        <v>0.5</v>
      </c>
      <c r="AI13" s="8">
        <v>0.55000000000000004</v>
      </c>
      <c r="AJ13" s="8">
        <v>0.51</v>
      </c>
      <c r="AK13" s="8">
        <v>0.53</v>
      </c>
      <c r="AL13" s="8">
        <v>0.82</v>
      </c>
      <c r="AM13" s="8">
        <v>0.55000000000000004</v>
      </c>
      <c r="AN13" s="8">
        <v>0.32</v>
      </c>
      <c r="AO13" s="8">
        <v>0.35</v>
      </c>
      <c r="AP13" s="8">
        <v>0.34</v>
      </c>
      <c r="AQ13" s="8">
        <v>0.48</v>
      </c>
      <c r="AR13" s="8">
        <v>0.43</v>
      </c>
      <c r="AS13" s="8">
        <v>0.53</v>
      </c>
      <c r="AT13" s="8">
        <v>0.55000000000000004</v>
      </c>
      <c r="AU13" s="2">
        <v>0.5</v>
      </c>
      <c r="AV13" s="8">
        <v>0.36</v>
      </c>
      <c r="AW13" s="8">
        <v>0.39</v>
      </c>
      <c r="AX13" s="8">
        <v>0.36</v>
      </c>
      <c r="AY13" s="8">
        <v>0.36</v>
      </c>
      <c r="AZ13" s="8">
        <v>0.39</v>
      </c>
      <c r="BA13" s="8">
        <v>0.35</v>
      </c>
      <c r="BB13" s="8">
        <v>0.48</v>
      </c>
      <c r="BC13" s="8">
        <v>0.46</v>
      </c>
      <c r="BD13" s="8">
        <v>0.21</v>
      </c>
      <c r="BE13" s="8">
        <v>0.25</v>
      </c>
      <c r="BF13" s="8">
        <v>0.34</v>
      </c>
      <c r="BG13" s="8">
        <v>0.44</v>
      </c>
      <c r="BH13" s="8">
        <v>0.32</v>
      </c>
      <c r="BI13" s="8">
        <v>0.24</v>
      </c>
      <c r="BJ13" s="8">
        <v>0.28999999999999998</v>
      </c>
      <c r="BK13" s="8">
        <v>0.28999999999999998</v>
      </c>
      <c r="BL13" s="8">
        <v>0.36</v>
      </c>
      <c r="BM13" s="8">
        <v>0.53</v>
      </c>
      <c r="BN13" s="8">
        <v>0.54</v>
      </c>
      <c r="BO13" s="8">
        <v>0.38</v>
      </c>
      <c r="BP13" s="8">
        <v>0.33</v>
      </c>
      <c r="BQ13" s="8">
        <v>0.27</v>
      </c>
      <c r="BR13" s="8">
        <v>0.32</v>
      </c>
      <c r="BS13" s="8">
        <v>0.3</v>
      </c>
      <c r="BT13" s="8">
        <v>0.4</v>
      </c>
      <c r="BW13" s="9"/>
      <c r="BZ13" s="10"/>
    </row>
    <row r="14" spans="1:78" ht="18" x14ac:dyDescent="0.25">
      <c r="A14" s="7" t="s">
        <v>46</v>
      </c>
      <c r="B14" s="8">
        <v>0.05</v>
      </c>
      <c r="C14" s="8">
        <v>0.06</v>
      </c>
      <c r="D14" s="8">
        <v>0.08</v>
      </c>
      <c r="E14" s="8">
        <v>0.03</v>
      </c>
      <c r="F14" s="8">
        <v>0.05</v>
      </c>
      <c r="G14" s="8">
        <v>0.02</v>
      </c>
      <c r="H14" s="8">
        <v>0.06</v>
      </c>
      <c r="I14" s="8">
        <v>0.02</v>
      </c>
      <c r="J14" s="19">
        <v>0.01</v>
      </c>
      <c r="K14" s="8">
        <v>0.02</v>
      </c>
      <c r="L14" s="8">
        <v>0.01</v>
      </c>
      <c r="M14" s="8">
        <v>0.02</v>
      </c>
      <c r="N14" s="8">
        <v>0.01</v>
      </c>
      <c r="O14" s="8">
        <v>0.04</v>
      </c>
      <c r="P14" s="8">
        <v>0.03</v>
      </c>
      <c r="Q14" s="8">
        <v>0.03</v>
      </c>
      <c r="R14" s="8">
        <v>0.01</v>
      </c>
      <c r="S14" s="19">
        <v>0.02</v>
      </c>
      <c r="T14" s="8">
        <v>0.01</v>
      </c>
      <c r="U14" s="8">
        <v>0.01</v>
      </c>
      <c r="V14" s="8">
        <v>0.03</v>
      </c>
      <c r="W14" s="8">
        <v>0</v>
      </c>
      <c r="X14" s="8">
        <v>0</v>
      </c>
      <c r="Y14" s="8">
        <v>0.03</v>
      </c>
      <c r="Z14" s="8">
        <v>0.05</v>
      </c>
      <c r="AA14" s="8">
        <v>0</v>
      </c>
      <c r="AB14" s="8">
        <v>0.01</v>
      </c>
      <c r="AC14" s="8">
        <v>0</v>
      </c>
      <c r="AD14" s="8">
        <v>0.01</v>
      </c>
      <c r="AE14" s="8">
        <v>0.02</v>
      </c>
      <c r="AF14" s="8">
        <v>0.01</v>
      </c>
      <c r="AG14" s="8">
        <v>0</v>
      </c>
      <c r="AH14" s="8">
        <v>0.02</v>
      </c>
      <c r="AI14" s="8">
        <v>0.02</v>
      </c>
      <c r="AJ14" s="8">
        <v>0.03</v>
      </c>
      <c r="AK14" s="8">
        <v>0.05</v>
      </c>
      <c r="AL14" s="8">
        <v>0</v>
      </c>
      <c r="AM14" s="8">
        <v>0.02</v>
      </c>
      <c r="AN14" s="8">
        <v>0.01</v>
      </c>
      <c r="AO14" s="8">
        <v>0.01</v>
      </c>
      <c r="AP14" s="8">
        <v>0.02</v>
      </c>
      <c r="AQ14" s="8">
        <v>0.02</v>
      </c>
      <c r="AR14" s="8">
        <v>0.02</v>
      </c>
      <c r="AS14" s="8">
        <v>0.01</v>
      </c>
      <c r="AT14" s="8">
        <v>0.03</v>
      </c>
      <c r="AU14" s="2">
        <v>0.02</v>
      </c>
      <c r="AV14" s="8">
        <v>0.02</v>
      </c>
      <c r="AW14" s="8">
        <v>0.03</v>
      </c>
      <c r="AX14" s="8">
        <v>0.01</v>
      </c>
      <c r="AY14" s="8">
        <v>0.03</v>
      </c>
      <c r="AZ14" s="8">
        <v>0.01</v>
      </c>
      <c r="BA14" s="8">
        <v>0.03</v>
      </c>
      <c r="BB14" s="8">
        <v>0.01</v>
      </c>
      <c r="BC14" s="8">
        <v>0.02</v>
      </c>
      <c r="BD14" s="8">
        <v>0.01</v>
      </c>
      <c r="BE14" s="8">
        <v>0</v>
      </c>
      <c r="BF14" s="8">
        <v>0.02</v>
      </c>
      <c r="BG14" s="8">
        <v>0.03</v>
      </c>
      <c r="BH14" s="8">
        <v>0.01</v>
      </c>
      <c r="BI14" s="8">
        <v>0.03</v>
      </c>
      <c r="BJ14" s="8">
        <v>0.02</v>
      </c>
      <c r="BK14" s="8">
        <v>0.02</v>
      </c>
      <c r="BL14" s="8">
        <v>0.01</v>
      </c>
      <c r="BM14" s="8">
        <v>0.02</v>
      </c>
      <c r="BN14" s="8">
        <v>0</v>
      </c>
      <c r="BO14" s="8">
        <v>0.03</v>
      </c>
      <c r="BP14" s="8">
        <v>0.03</v>
      </c>
      <c r="BQ14" s="8">
        <v>0.01</v>
      </c>
      <c r="BR14" s="8">
        <v>0.01</v>
      </c>
      <c r="BS14" s="8">
        <v>0.04</v>
      </c>
      <c r="BT14" s="8">
        <v>0.01</v>
      </c>
      <c r="BW14" s="9"/>
      <c r="BZ14" s="10"/>
    </row>
    <row r="15" spans="1:78" ht="16" x14ac:dyDescent="0.2">
      <c r="A15" s="11" t="s">
        <v>47</v>
      </c>
      <c r="B15" s="12">
        <f>SUM(B5:B14)</f>
        <v>99.22</v>
      </c>
      <c r="C15" s="12">
        <f t="shared" ref="C15:BN15" si="0">SUM(C5:C14)</f>
        <v>99.83</v>
      </c>
      <c r="D15" s="12">
        <f t="shared" si="0"/>
        <v>99.8</v>
      </c>
      <c r="E15" s="12">
        <f t="shared" si="0"/>
        <v>99.47</v>
      </c>
      <c r="F15" s="12">
        <f t="shared" si="0"/>
        <v>99.06</v>
      </c>
      <c r="G15" s="12">
        <f t="shared" si="0"/>
        <v>99.119999999999976</v>
      </c>
      <c r="H15" s="12">
        <f t="shared" si="0"/>
        <v>99.35</v>
      </c>
      <c r="I15" s="12">
        <f t="shared" si="0"/>
        <v>99.399999999999991</v>
      </c>
      <c r="J15" s="20">
        <f t="shared" si="0"/>
        <v>100.07000000000002</v>
      </c>
      <c r="K15" s="12">
        <f t="shared" si="0"/>
        <v>99.65</v>
      </c>
      <c r="L15" s="12">
        <f t="shared" si="0"/>
        <v>99.910000000000011</v>
      </c>
      <c r="M15" s="12">
        <f t="shared" si="0"/>
        <v>99.5</v>
      </c>
      <c r="N15" s="12">
        <f t="shared" si="0"/>
        <v>100.58000000000001</v>
      </c>
      <c r="O15" s="12">
        <f t="shared" si="0"/>
        <v>99.560000000000016</v>
      </c>
      <c r="P15" s="12">
        <f t="shared" si="0"/>
        <v>99.679999999999993</v>
      </c>
      <c r="Q15" s="12">
        <f t="shared" si="0"/>
        <v>99.75</v>
      </c>
      <c r="R15" s="12">
        <f t="shared" si="0"/>
        <v>99.670000000000016</v>
      </c>
      <c r="S15" s="20">
        <f t="shared" si="0"/>
        <v>100.10000000000001</v>
      </c>
      <c r="T15" s="12">
        <f t="shared" si="0"/>
        <v>99.770000000000024</v>
      </c>
      <c r="U15" s="12">
        <f t="shared" si="0"/>
        <v>99.34</v>
      </c>
      <c r="V15" s="12">
        <f t="shared" si="0"/>
        <v>99.26</v>
      </c>
      <c r="W15" s="12">
        <f t="shared" si="0"/>
        <v>99.420000000000016</v>
      </c>
      <c r="X15" s="12">
        <f t="shared" si="0"/>
        <v>100.24999999999999</v>
      </c>
      <c r="Y15" s="12">
        <f t="shared" si="0"/>
        <v>98.63000000000001</v>
      </c>
      <c r="Z15" s="12">
        <f t="shared" si="0"/>
        <v>99.990000000000009</v>
      </c>
      <c r="AA15" s="12">
        <f t="shared" si="0"/>
        <v>98.95</v>
      </c>
      <c r="AB15" s="12">
        <f t="shared" si="0"/>
        <v>99.940000000000012</v>
      </c>
      <c r="AC15" s="12">
        <f t="shared" si="0"/>
        <v>101.38999999999999</v>
      </c>
      <c r="AD15" s="12">
        <f t="shared" si="0"/>
        <v>100.16000000000003</v>
      </c>
      <c r="AE15" s="12">
        <f t="shared" si="0"/>
        <v>100.61999999999999</v>
      </c>
      <c r="AF15" s="12">
        <f t="shared" si="0"/>
        <v>98.90000000000002</v>
      </c>
      <c r="AG15" s="12">
        <f t="shared" si="0"/>
        <v>99.719999999999985</v>
      </c>
      <c r="AH15" s="12">
        <f t="shared" si="0"/>
        <v>100.15999999999998</v>
      </c>
      <c r="AI15" s="12">
        <f t="shared" si="0"/>
        <v>100.08999999999999</v>
      </c>
      <c r="AJ15" s="12">
        <f t="shared" si="0"/>
        <v>98.350000000000023</v>
      </c>
      <c r="AK15" s="12">
        <f t="shared" si="0"/>
        <v>98.27000000000001</v>
      </c>
      <c r="AL15" s="12">
        <f t="shared" si="0"/>
        <v>99.69</v>
      </c>
      <c r="AM15" s="12">
        <f t="shared" si="0"/>
        <v>99.339999999999989</v>
      </c>
      <c r="AN15" s="12">
        <f t="shared" si="0"/>
        <v>99.29</v>
      </c>
      <c r="AO15" s="12">
        <f t="shared" si="0"/>
        <v>99.18</v>
      </c>
      <c r="AP15" s="12">
        <f t="shared" si="0"/>
        <v>99.55</v>
      </c>
      <c r="AQ15" s="12">
        <f t="shared" si="0"/>
        <v>99.350000000000009</v>
      </c>
      <c r="AR15" s="12">
        <f t="shared" si="0"/>
        <v>98.670000000000016</v>
      </c>
      <c r="AS15" s="12">
        <f t="shared" si="0"/>
        <v>99.279999999999987</v>
      </c>
      <c r="AT15" s="12">
        <f t="shared" si="0"/>
        <v>99.52000000000001</v>
      </c>
      <c r="AU15" s="16">
        <f>SUM(AU5:AU14)</f>
        <v>99.33</v>
      </c>
      <c r="AV15" s="12">
        <f>SUM(AV5:AV14)</f>
        <v>99.03</v>
      </c>
      <c r="AW15" s="12">
        <f t="shared" si="0"/>
        <v>100.69000000000001</v>
      </c>
      <c r="AX15" s="12">
        <f t="shared" si="0"/>
        <v>100</v>
      </c>
      <c r="AY15" s="12">
        <f t="shared" si="0"/>
        <v>99.600000000000009</v>
      </c>
      <c r="AZ15" s="12">
        <f t="shared" si="0"/>
        <v>98.88000000000001</v>
      </c>
      <c r="BA15" s="12">
        <f t="shared" si="0"/>
        <v>100.59</v>
      </c>
      <c r="BB15" s="12">
        <f t="shared" si="0"/>
        <v>100.13000000000001</v>
      </c>
      <c r="BC15" s="12">
        <f t="shared" si="0"/>
        <v>99.13</v>
      </c>
      <c r="BD15" s="12">
        <f t="shared" si="0"/>
        <v>99.36999999999999</v>
      </c>
      <c r="BE15" s="12">
        <f t="shared" si="0"/>
        <v>99.51</v>
      </c>
      <c r="BF15" s="12">
        <f t="shared" si="0"/>
        <v>99.79</v>
      </c>
      <c r="BG15" s="12">
        <f t="shared" si="0"/>
        <v>100.27000000000001</v>
      </c>
      <c r="BH15" s="12">
        <f t="shared" si="0"/>
        <v>99.380000000000024</v>
      </c>
      <c r="BI15" s="12">
        <f t="shared" si="0"/>
        <v>99.74</v>
      </c>
      <c r="BJ15" s="12">
        <f t="shared" si="0"/>
        <v>99.33</v>
      </c>
      <c r="BK15" s="12">
        <f t="shared" si="0"/>
        <v>99.77</v>
      </c>
      <c r="BL15" s="12">
        <f t="shared" si="0"/>
        <v>99.45</v>
      </c>
      <c r="BM15" s="12">
        <f t="shared" si="0"/>
        <v>99.68</v>
      </c>
      <c r="BN15" s="12">
        <f t="shared" si="0"/>
        <v>100.13000000000002</v>
      </c>
      <c r="BO15" s="12">
        <f t="shared" ref="BO15:BT15" si="1">SUM(BO5:BO14)</f>
        <v>99.359999999999985</v>
      </c>
      <c r="BP15" s="12">
        <f t="shared" si="1"/>
        <v>99.820000000000007</v>
      </c>
      <c r="BQ15" s="12">
        <f t="shared" si="1"/>
        <v>99.640000000000015</v>
      </c>
      <c r="BR15" s="12">
        <f t="shared" si="1"/>
        <v>100.42999999999999</v>
      </c>
      <c r="BS15" s="12">
        <f t="shared" si="1"/>
        <v>99.570000000000022</v>
      </c>
      <c r="BT15" s="12">
        <f t="shared" si="1"/>
        <v>99.14</v>
      </c>
      <c r="BW15" s="9"/>
    </row>
    <row r="16" spans="1:78" ht="5" customHeight="1" x14ac:dyDescent="0.2">
      <c r="A16" s="7"/>
      <c r="B16" s="2"/>
      <c r="C16" s="2"/>
      <c r="D16" s="2"/>
      <c r="E16" s="2"/>
      <c r="F16" s="2"/>
      <c r="G16" s="2"/>
      <c r="H16" s="2"/>
      <c r="I16" s="2"/>
      <c r="J16" s="17"/>
      <c r="K16" s="2"/>
      <c r="L16" s="2"/>
      <c r="M16" s="2"/>
      <c r="N16" s="2"/>
      <c r="O16" s="2"/>
      <c r="P16" s="2"/>
      <c r="Q16" s="2"/>
      <c r="R16" s="2"/>
      <c r="S16" s="17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W16" s="9"/>
    </row>
    <row r="17" spans="1:72" ht="16" x14ac:dyDescent="0.2">
      <c r="A17" s="7" t="s">
        <v>48</v>
      </c>
      <c r="B17" s="1"/>
      <c r="C17" s="1"/>
      <c r="D17" s="1"/>
      <c r="E17" s="1"/>
      <c r="F17" s="1"/>
      <c r="G17" s="1"/>
      <c r="H17" s="1"/>
      <c r="I17" s="1"/>
      <c r="J17" s="21"/>
      <c r="K17" s="1"/>
      <c r="L17" s="1"/>
      <c r="M17" s="1"/>
      <c r="N17" s="1"/>
      <c r="O17" s="1"/>
      <c r="P17" s="1"/>
      <c r="Q17" s="1"/>
      <c r="R17" s="1"/>
      <c r="S17" s="2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</row>
    <row r="18" spans="1:72" ht="14" x14ac:dyDescent="0.2">
      <c r="A18" s="1" t="s">
        <v>49</v>
      </c>
      <c r="B18" s="8">
        <f t="shared" ref="B18:AG18" si="2">B5/60.09</f>
        <v>0.672657680146447</v>
      </c>
      <c r="C18" s="8">
        <f t="shared" si="2"/>
        <v>0.67049425861208178</v>
      </c>
      <c r="D18" s="8">
        <f t="shared" si="2"/>
        <v>0.66999500748876673</v>
      </c>
      <c r="E18" s="8">
        <f t="shared" si="2"/>
        <v>0.67365618239307701</v>
      </c>
      <c r="F18" s="8">
        <f t="shared" si="2"/>
        <v>0.67432185055749705</v>
      </c>
      <c r="G18" s="8">
        <f t="shared" si="2"/>
        <v>0.67948077883175229</v>
      </c>
      <c r="H18" s="8">
        <f t="shared" si="2"/>
        <v>0.67515393576302207</v>
      </c>
      <c r="I18" s="8">
        <f t="shared" si="2"/>
        <v>0.66749875187219165</v>
      </c>
      <c r="J18" s="19">
        <f t="shared" si="2"/>
        <v>0.66666666666666663</v>
      </c>
      <c r="K18" s="8">
        <f t="shared" si="2"/>
        <v>0.63804293559660508</v>
      </c>
      <c r="L18" s="8">
        <f t="shared" si="2"/>
        <v>0.65152271592611077</v>
      </c>
      <c r="M18" s="8">
        <f t="shared" si="2"/>
        <v>0.65252121817274089</v>
      </c>
      <c r="N18" s="8">
        <f t="shared" si="2"/>
        <v>0.65302046929605595</v>
      </c>
      <c r="O18" s="8">
        <f t="shared" si="2"/>
        <v>0.62223331669162918</v>
      </c>
      <c r="P18" s="8">
        <f t="shared" si="2"/>
        <v>0.65618239307705106</v>
      </c>
      <c r="Q18" s="8">
        <f t="shared" si="2"/>
        <v>0.62223331669162918</v>
      </c>
      <c r="R18" s="8">
        <f t="shared" si="2"/>
        <v>0.63621234814444994</v>
      </c>
      <c r="S18" s="19">
        <f t="shared" si="2"/>
        <v>0.61491096688300884</v>
      </c>
      <c r="T18" s="8">
        <f t="shared" si="2"/>
        <v>0.6568480612414711</v>
      </c>
      <c r="U18" s="8">
        <f t="shared" si="2"/>
        <v>0.61541021800632378</v>
      </c>
      <c r="V18" s="8">
        <f t="shared" si="2"/>
        <v>0.63438176069229479</v>
      </c>
      <c r="W18" s="8">
        <f t="shared" si="2"/>
        <v>0.65867864869362613</v>
      </c>
      <c r="X18" s="8">
        <f t="shared" si="2"/>
        <v>0.63138625395240466</v>
      </c>
      <c r="Y18" s="8">
        <f t="shared" si="2"/>
        <v>0.57097686803128644</v>
      </c>
      <c r="Z18" s="8">
        <f t="shared" si="2"/>
        <v>0.63754368447329002</v>
      </c>
      <c r="AA18" s="8">
        <f t="shared" si="2"/>
        <v>0.60725578299217842</v>
      </c>
      <c r="AB18" s="8">
        <f t="shared" si="2"/>
        <v>0.63837576967881504</v>
      </c>
      <c r="AC18" s="8">
        <f t="shared" si="2"/>
        <v>0.63754368447329002</v>
      </c>
      <c r="AD18" s="8">
        <f t="shared" si="2"/>
        <v>0.63338325844566479</v>
      </c>
      <c r="AE18" s="8">
        <f t="shared" si="2"/>
        <v>0.64070560825428524</v>
      </c>
      <c r="AF18" s="8">
        <f t="shared" si="2"/>
        <v>0.63870860376102512</v>
      </c>
      <c r="AG18" s="8">
        <f t="shared" si="2"/>
        <v>0.6412048593776003</v>
      </c>
      <c r="AH18" s="8">
        <f t="shared" ref="AH18:BM18" si="3">AH5/60.09</f>
        <v>0.65285405225495086</v>
      </c>
      <c r="AI18" s="8">
        <f t="shared" si="3"/>
        <v>0.6400399400898652</v>
      </c>
      <c r="AJ18" s="8">
        <f t="shared" si="3"/>
        <v>0.65385255450158086</v>
      </c>
      <c r="AK18" s="8">
        <f t="shared" si="3"/>
        <v>0.61873855882842399</v>
      </c>
      <c r="AL18" s="8">
        <f t="shared" si="3"/>
        <v>0.6230654018971542</v>
      </c>
      <c r="AM18" s="8">
        <f t="shared" si="3"/>
        <v>0.65019137959727069</v>
      </c>
      <c r="AN18" s="8">
        <f t="shared" si="3"/>
        <v>0.655683141953736</v>
      </c>
      <c r="AO18" s="8">
        <f t="shared" si="3"/>
        <v>0.6478615410218006</v>
      </c>
      <c r="AP18" s="8">
        <f t="shared" si="3"/>
        <v>0.65102346480279571</v>
      </c>
      <c r="AQ18" s="8">
        <f t="shared" si="3"/>
        <v>0.63504742885671484</v>
      </c>
      <c r="AR18" s="8">
        <f t="shared" si="3"/>
        <v>0.62339823597936428</v>
      </c>
      <c r="AS18" s="8">
        <f t="shared" si="3"/>
        <v>0.63621234814444994</v>
      </c>
      <c r="AT18" s="8">
        <f t="shared" si="3"/>
        <v>0.63421534365118981</v>
      </c>
      <c r="AU18" s="8">
        <f t="shared" si="3"/>
        <v>0.65784656348810111</v>
      </c>
      <c r="AV18" s="8">
        <f>AV5/60.09</f>
        <v>0.64836079214511566</v>
      </c>
      <c r="AW18" s="8">
        <f t="shared" si="3"/>
        <v>0.65235480113163591</v>
      </c>
      <c r="AX18" s="8">
        <f t="shared" si="3"/>
        <v>0.66333832584456642</v>
      </c>
      <c r="AY18" s="8">
        <f t="shared" si="3"/>
        <v>0.65668164420036612</v>
      </c>
      <c r="AZ18" s="8">
        <f t="shared" si="3"/>
        <v>0.64403394907638545</v>
      </c>
      <c r="BA18" s="8">
        <f t="shared" si="3"/>
        <v>0.65801298052920609</v>
      </c>
      <c r="BB18" s="8">
        <f t="shared" si="3"/>
        <v>0.65168913296721576</v>
      </c>
      <c r="BC18" s="8">
        <f t="shared" si="3"/>
        <v>0.65867864869362613</v>
      </c>
      <c r="BD18" s="8">
        <f t="shared" si="3"/>
        <v>0.66200698951572634</v>
      </c>
      <c r="BE18" s="8">
        <f t="shared" si="3"/>
        <v>0.67465468463970701</v>
      </c>
      <c r="BF18" s="8">
        <f t="shared" si="3"/>
        <v>0.66333832584456642</v>
      </c>
      <c r="BG18" s="8">
        <f t="shared" si="3"/>
        <v>0.65019137959727069</v>
      </c>
      <c r="BH18" s="8">
        <f t="shared" si="3"/>
        <v>0.64769512398069562</v>
      </c>
      <c r="BI18" s="8">
        <f t="shared" si="3"/>
        <v>0.66117490431020132</v>
      </c>
      <c r="BJ18" s="8">
        <f t="shared" si="3"/>
        <v>0.65168913296721576</v>
      </c>
      <c r="BK18" s="8">
        <f t="shared" si="3"/>
        <v>0.65368613746047588</v>
      </c>
      <c r="BL18" s="8">
        <f t="shared" si="3"/>
        <v>0.64386753203528035</v>
      </c>
      <c r="BM18" s="8">
        <f t="shared" si="3"/>
        <v>0.63987352304876022</v>
      </c>
      <c r="BN18" s="8">
        <f t="shared" ref="BN18:BT18" si="4">BN5/60.09</f>
        <v>0.64536528540522553</v>
      </c>
      <c r="BO18" s="8">
        <f t="shared" si="4"/>
        <v>0.64719587285738056</v>
      </c>
      <c r="BP18" s="8">
        <f t="shared" si="4"/>
        <v>0.64020635713097018</v>
      </c>
      <c r="BQ18" s="8">
        <f t="shared" si="4"/>
        <v>0.66816442003661169</v>
      </c>
      <c r="BR18" s="8">
        <f t="shared" si="4"/>
        <v>0.66833083707771668</v>
      </c>
      <c r="BS18" s="8">
        <f t="shared" si="4"/>
        <v>0.66500249625561658</v>
      </c>
      <c r="BT18" s="8">
        <f t="shared" si="4"/>
        <v>0.63687801630887009</v>
      </c>
    </row>
    <row r="19" spans="1:72" ht="14" x14ac:dyDescent="0.2">
      <c r="A19" s="1" t="s">
        <v>50</v>
      </c>
      <c r="B19" s="8">
        <f t="shared" ref="B19:AG19" si="5">B6/78.68</f>
        <v>5.0838840874428064E-4</v>
      </c>
      <c r="C19" s="8">
        <f t="shared" si="5"/>
        <v>7.6258261311642084E-4</v>
      </c>
      <c r="D19" s="8">
        <f t="shared" si="5"/>
        <v>2.5419420437214032E-4</v>
      </c>
      <c r="E19" s="8">
        <f t="shared" si="5"/>
        <v>5.0838840874428064E-4</v>
      </c>
      <c r="F19" s="8">
        <f t="shared" si="5"/>
        <v>6.3548551093035074E-4</v>
      </c>
      <c r="G19" s="8">
        <f t="shared" si="5"/>
        <v>8.8967971530249106E-4</v>
      </c>
      <c r="H19" s="8">
        <f t="shared" si="5"/>
        <v>7.6258261311642084E-4</v>
      </c>
      <c r="I19" s="8">
        <f t="shared" si="5"/>
        <v>6.3548551093035074E-4</v>
      </c>
      <c r="J19" s="19">
        <f t="shared" si="5"/>
        <v>6.3548551093035074E-4</v>
      </c>
      <c r="K19" s="8">
        <f t="shared" si="5"/>
        <v>6.3548551093035074E-4</v>
      </c>
      <c r="L19" s="8">
        <f t="shared" si="5"/>
        <v>1.2709710218607016E-4</v>
      </c>
      <c r="M19" s="8">
        <f t="shared" si="5"/>
        <v>2.5419420437214032E-4</v>
      </c>
      <c r="N19" s="8">
        <f t="shared" si="5"/>
        <v>2.5419420437214032E-4</v>
      </c>
      <c r="O19" s="8">
        <f t="shared" si="5"/>
        <v>8.8967971530249106E-4</v>
      </c>
      <c r="P19" s="8">
        <f t="shared" si="5"/>
        <v>5.0838840874428064E-4</v>
      </c>
      <c r="Q19" s="8">
        <f t="shared" si="5"/>
        <v>7.6258261311642084E-4</v>
      </c>
      <c r="R19" s="8">
        <f t="shared" si="5"/>
        <v>2.5419420437214032E-4</v>
      </c>
      <c r="S19" s="19">
        <f t="shared" si="5"/>
        <v>2.5419420437214032E-4</v>
      </c>
      <c r="T19" s="8">
        <f t="shared" si="5"/>
        <v>7.6258261311642084E-4</v>
      </c>
      <c r="U19" s="8">
        <f t="shared" si="5"/>
        <v>5.0838840874428064E-4</v>
      </c>
      <c r="V19" s="8">
        <f t="shared" si="5"/>
        <v>1.2709710218607016E-4</v>
      </c>
      <c r="W19" s="8">
        <f t="shared" si="5"/>
        <v>3.8129130655821042E-4</v>
      </c>
      <c r="X19" s="8">
        <f t="shared" si="5"/>
        <v>6.3548551093035074E-4</v>
      </c>
      <c r="Y19" s="8">
        <f t="shared" si="5"/>
        <v>5.0838840874428064E-4</v>
      </c>
      <c r="Z19" s="8">
        <f t="shared" si="5"/>
        <v>3.8129130655821042E-4</v>
      </c>
      <c r="AA19" s="8">
        <f t="shared" si="5"/>
        <v>3.8129130655821042E-4</v>
      </c>
      <c r="AB19" s="8">
        <f t="shared" si="5"/>
        <v>3.8129130655821042E-4</v>
      </c>
      <c r="AC19" s="8">
        <f t="shared" si="5"/>
        <v>5.0838840874428064E-4</v>
      </c>
      <c r="AD19" s="8">
        <f t="shared" si="5"/>
        <v>1.2709710218607016E-4</v>
      </c>
      <c r="AE19" s="8">
        <f t="shared" si="5"/>
        <v>1.2709710218607016E-4</v>
      </c>
      <c r="AF19" s="8">
        <f t="shared" si="5"/>
        <v>2.5419420437214032E-4</v>
      </c>
      <c r="AG19" s="8">
        <f t="shared" si="5"/>
        <v>3.8129130655821042E-4</v>
      </c>
      <c r="AH19" s="8">
        <f t="shared" ref="AH19:BM19" si="6">AH6/78.68</f>
        <v>1.2709710218607016E-4</v>
      </c>
      <c r="AI19" s="8">
        <f t="shared" si="6"/>
        <v>2.5419420437214032E-4</v>
      </c>
      <c r="AJ19" s="8">
        <f t="shared" si="6"/>
        <v>0</v>
      </c>
      <c r="AK19" s="8">
        <f t="shared" si="6"/>
        <v>3.8129130655821042E-4</v>
      </c>
      <c r="AL19" s="8">
        <f t="shared" si="6"/>
        <v>8.8967971530249106E-4</v>
      </c>
      <c r="AM19" s="8">
        <f t="shared" si="6"/>
        <v>6.3548551093035074E-4</v>
      </c>
      <c r="AN19" s="8">
        <f t="shared" si="6"/>
        <v>2.5419420437214032E-4</v>
      </c>
      <c r="AO19" s="8">
        <f t="shared" si="6"/>
        <v>5.0838840874428064E-4</v>
      </c>
      <c r="AP19" s="8">
        <f t="shared" si="6"/>
        <v>1.2709710218607016E-4</v>
      </c>
      <c r="AQ19" s="8">
        <f t="shared" si="6"/>
        <v>3.8129130655821042E-4</v>
      </c>
      <c r="AR19" s="8">
        <f t="shared" si="6"/>
        <v>1.2709710218607016E-4</v>
      </c>
      <c r="AS19" s="8">
        <f t="shared" si="6"/>
        <v>5.0838840874428064E-4</v>
      </c>
      <c r="AT19" s="8">
        <f t="shared" si="6"/>
        <v>6.3548551093035074E-4</v>
      </c>
      <c r="AU19" s="8">
        <f t="shared" si="6"/>
        <v>1.2709710218607015E-3</v>
      </c>
      <c r="AV19" s="8">
        <f>AV6/78.68</f>
        <v>1.2709710218607016E-4</v>
      </c>
      <c r="AW19" s="8">
        <f t="shared" si="6"/>
        <v>7.6258261311642084E-4</v>
      </c>
      <c r="AX19" s="8">
        <f t="shared" si="6"/>
        <v>0</v>
      </c>
      <c r="AY19" s="8">
        <f t="shared" si="6"/>
        <v>3.8129130655821042E-4</v>
      </c>
      <c r="AZ19" s="8">
        <f t="shared" si="6"/>
        <v>6.3548551093035074E-4</v>
      </c>
      <c r="BA19" s="8">
        <f t="shared" si="6"/>
        <v>8.8967971530249106E-4</v>
      </c>
      <c r="BB19" s="8">
        <f t="shared" si="6"/>
        <v>2.5419420437214032E-4</v>
      </c>
      <c r="BC19" s="8">
        <f t="shared" si="6"/>
        <v>6.3548551093035074E-4</v>
      </c>
      <c r="BD19" s="8">
        <f t="shared" si="6"/>
        <v>3.8129130655821042E-4</v>
      </c>
      <c r="BE19" s="8">
        <f t="shared" si="6"/>
        <v>1.2709710218607016E-4</v>
      </c>
      <c r="BF19" s="8">
        <f t="shared" si="6"/>
        <v>2.5419420437214032E-4</v>
      </c>
      <c r="BG19" s="8">
        <f t="shared" si="6"/>
        <v>2.5419420437214032E-4</v>
      </c>
      <c r="BH19" s="8">
        <f t="shared" si="6"/>
        <v>7.6258261311642084E-4</v>
      </c>
      <c r="BI19" s="8">
        <f t="shared" si="6"/>
        <v>3.8129130655821042E-4</v>
      </c>
      <c r="BJ19" s="8">
        <f t="shared" si="6"/>
        <v>6.3548551093035074E-4</v>
      </c>
      <c r="BK19" s="8">
        <f t="shared" si="6"/>
        <v>6.3548551093035074E-4</v>
      </c>
      <c r="BL19" s="8">
        <f t="shared" si="6"/>
        <v>5.0838840874428064E-4</v>
      </c>
      <c r="BM19" s="8">
        <f t="shared" si="6"/>
        <v>3.8129130655821042E-4</v>
      </c>
      <c r="BN19" s="8">
        <f t="shared" ref="BN19:BT19" si="7">BN6/78.68</f>
        <v>3.8129130655821042E-4</v>
      </c>
      <c r="BO19" s="8">
        <f t="shared" si="7"/>
        <v>5.0838840874428064E-4</v>
      </c>
      <c r="BP19" s="8">
        <f t="shared" si="7"/>
        <v>2.5419420437214032E-4</v>
      </c>
      <c r="BQ19" s="8">
        <f t="shared" si="7"/>
        <v>7.6258261311642084E-4</v>
      </c>
      <c r="BR19" s="8">
        <f t="shared" si="7"/>
        <v>6.3548551093035074E-4</v>
      </c>
      <c r="BS19" s="8">
        <f t="shared" si="7"/>
        <v>6.3548551093035074E-4</v>
      </c>
      <c r="BT19" s="8">
        <f t="shared" si="7"/>
        <v>3.8129130655821042E-4</v>
      </c>
    </row>
    <row r="20" spans="1:72" ht="14" x14ac:dyDescent="0.2">
      <c r="A20" s="1" t="s">
        <v>51</v>
      </c>
      <c r="B20" s="8">
        <f t="shared" ref="B20:AG20" si="8">B7/79.9</f>
        <v>1.2515644555694618E-4</v>
      </c>
      <c r="C20" s="8">
        <f t="shared" si="8"/>
        <v>1.2515644555694618E-4</v>
      </c>
      <c r="D20" s="8">
        <f t="shared" si="8"/>
        <v>1.2515644555694618E-4</v>
      </c>
      <c r="E20" s="8">
        <f t="shared" si="8"/>
        <v>1.2515644555694618E-4</v>
      </c>
      <c r="F20" s="8">
        <f t="shared" si="8"/>
        <v>3.7546933667083853E-4</v>
      </c>
      <c r="G20" s="8">
        <f t="shared" si="8"/>
        <v>5.006257822277847E-4</v>
      </c>
      <c r="H20" s="8">
        <f t="shared" si="8"/>
        <v>1.2515644555694618E-4</v>
      </c>
      <c r="I20" s="8">
        <f t="shared" si="8"/>
        <v>2.5031289111389235E-4</v>
      </c>
      <c r="J20" s="19">
        <f t="shared" si="8"/>
        <v>2.5031289111389235E-4</v>
      </c>
      <c r="K20" s="8">
        <f t="shared" si="8"/>
        <v>2.5031289111389235E-4</v>
      </c>
      <c r="L20" s="8">
        <f t="shared" si="8"/>
        <v>3.7546933667083853E-4</v>
      </c>
      <c r="M20" s="8">
        <f t="shared" si="8"/>
        <v>6.2578222778473093E-4</v>
      </c>
      <c r="N20" s="8">
        <f t="shared" si="8"/>
        <v>2.5031289111389235E-4</v>
      </c>
      <c r="O20" s="8">
        <f t="shared" si="8"/>
        <v>2.5031289111389235E-4</v>
      </c>
      <c r="P20" s="8">
        <f t="shared" si="8"/>
        <v>1.2515644555694618E-4</v>
      </c>
      <c r="Q20" s="8">
        <f t="shared" si="8"/>
        <v>1.2515644555694618E-4</v>
      </c>
      <c r="R20" s="8">
        <f t="shared" si="8"/>
        <v>1.2515644555694618E-4</v>
      </c>
      <c r="S20" s="19">
        <f t="shared" si="8"/>
        <v>6.2578222778473093E-4</v>
      </c>
      <c r="T20" s="8">
        <f t="shared" si="8"/>
        <v>3.7546933667083853E-4</v>
      </c>
      <c r="U20" s="8">
        <f t="shared" si="8"/>
        <v>2.5031289111389235E-4</v>
      </c>
      <c r="V20" s="8">
        <f t="shared" si="8"/>
        <v>5.006257822277847E-4</v>
      </c>
      <c r="W20" s="8">
        <f t="shared" si="8"/>
        <v>0</v>
      </c>
      <c r="X20" s="8">
        <f t="shared" si="8"/>
        <v>1.2515644555694618E-4</v>
      </c>
      <c r="Y20" s="8">
        <f t="shared" si="8"/>
        <v>0</v>
      </c>
      <c r="Z20" s="8">
        <f t="shared" si="8"/>
        <v>2.5031289111389235E-4</v>
      </c>
      <c r="AA20" s="8">
        <f t="shared" si="8"/>
        <v>6.2578222778473093E-4</v>
      </c>
      <c r="AB20" s="8">
        <f t="shared" si="8"/>
        <v>3.7546933667083853E-4</v>
      </c>
      <c r="AC20" s="8">
        <f t="shared" si="8"/>
        <v>0</v>
      </c>
      <c r="AD20" s="8">
        <f t="shared" si="8"/>
        <v>2.5031289111389235E-4</v>
      </c>
      <c r="AE20" s="8">
        <f t="shared" si="8"/>
        <v>5.006257822277847E-4</v>
      </c>
      <c r="AF20" s="8">
        <f t="shared" si="8"/>
        <v>5.006257822277847E-4</v>
      </c>
      <c r="AG20" s="8">
        <f t="shared" si="8"/>
        <v>1.2515644555694618E-4</v>
      </c>
      <c r="AH20" s="8">
        <f t="shared" ref="AH20:BM20" si="9">AH7/79.9</f>
        <v>0</v>
      </c>
      <c r="AI20" s="8">
        <f t="shared" si="9"/>
        <v>6.2578222778473093E-4</v>
      </c>
      <c r="AJ20" s="8">
        <f t="shared" si="9"/>
        <v>1.2515644555694618E-4</v>
      </c>
      <c r="AK20" s="8">
        <f t="shared" si="9"/>
        <v>8.7609511889862328E-4</v>
      </c>
      <c r="AL20" s="8">
        <f t="shared" si="9"/>
        <v>0</v>
      </c>
      <c r="AM20" s="8">
        <f t="shared" si="9"/>
        <v>2.5031289111389235E-4</v>
      </c>
      <c r="AN20" s="8">
        <f t="shared" si="9"/>
        <v>3.7546933667083853E-4</v>
      </c>
      <c r="AO20" s="8">
        <f t="shared" si="9"/>
        <v>3.7546933667083853E-4</v>
      </c>
      <c r="AP20" s="8">
        <f t="shared" si="9"/>
        <v>1.2515644555694618E-4</v>
      </c>
      <c r="AQ20" s="8">
        <f t="shared" si="9"/>
        <v>3.7546933667083853E-4</v>
      </c>
      <c r="AR20" s="8">
        <f t="shared" si="9"/>
        <v>3.7546933667083853E-4</v>
      </c>
      <c r="AS20" s="8">
        <f t="shared" si="9"/>
        <v>2.5031289111389235E-4</v>
      </c>
      <c r="AT20" s="8">
        <f t="shared" si="9"/>
        <v>7.5093867334167705E-4</v>
      </c>
      <c r="AU20" s="8">
        <f t="shared" si="9"/>
        <v>1.0012515644555694E-3</v>
      </c>
      <c r="AV20" s="8">
        <f>AV7/79.9</f>
        <v>2.5031289111389235E-4</v>
      </c>
      <c r="AW20" s="8">
        <f t="shared" si="9"/>
        <v>3.7546933667083853E-4</v>
      </c>
      <c r="AX20" s="8">
        <f t="shared" si="9"/>
        <v>6.2578222778473093E-4</v>
      </c>
      <c r="AY20" s="8">
        <f t="shared" si="9"/>
        <v>3.7546933667083853E-4</v>
      </c>
      <c r="AZ20" s="8">
        <f t="shared" si="9"/>
        <v>1.2515644555694618E-4</v>
      </c>
      <c r="BA20" s="8">
        <f t="shared" si="9"/>
        <v>3.7546933667083853E-4</v>
      </c>
      <c r="BB20" s="8">
        <f t="shared" si="9"/>
        <v>2.5031289111389235E-4</v>
      </c>
      <c r="BC20" s="8">
        <f t="shared" si="9"/>
        <v>1.2515644555694618E-4</v>
      </c>
      <c r="BD20" s="8">
        <f t="shared" si="9"/>
        <v>5.006257822277847E-4</v>
      </c>
      <c r="BE20" s="8">
        <f t="shared" si="9"/>
        <v>2.5031289111389235E-4</v>
      </c>
      <c r="BF20" s="8">
        <f t="shared" si="9"/>
        <v>2.5031289111389235E-4</v>
      </c>
      <c r="BG20" s="8">
        <f t="shared" si="9"/>
        <v>3.7546933667083853E-4</v>
      </c>
      <c r="BH20" s="8">
        <f t="shared" si="9"/>
        <v>2.5031289111389235E-4</v>
      </c>
      <c r="BI20" s="8">
        <f t="shared" si="9"/>
        <v>0</v>
      </c>
      <c r="BJ20" s="8">
        <f t="shared" si="9"/>
        <v>3.7546933667083853E-4</v>
      </c>
      <c r="BK20" s="8">
        <f t="shared" si="9"/>
        <v>1.2515644555694618E-4</v>
      </c>
      <c r="BL20" s="8">
        <f t="shared" si="9"/>
        <v>0</v>
      </c>
      <c r="BM20" s="8">
        <f t="shared" si="9"/>
        <v>1.2515644555694618E-4</v>
      </c>
      <c r="BN20" s="8">
        <f t="shared" ref="BN20:BT20" si="10">BN7/79.9</f>
        <v>1.2515644555694618E-4</v>
      </c>
      <c r="BO20" s="8">
        <f t="shared" si="10"/>
        <v>0</v>
      </c>
      <c r="BP20" s="8">
        <f t="shared" si="10"/>
        <v>3.7546933667083853E-4</v>
      </c>
      <c r="BQ20" s="8">
        <f t="shared" si="10"/>
        <v>3.7546933667083853E-4</v>
      </c>
      <c r="BR20" s="8">
        <f t="shared" si="10"/>
        <v>0</v>
      </c>
      <c r="BS20" s="8">
        <f t="shared" si="10"/>
        <v>5.006257822277847E-4</v>
      </c>
      <c r="BT20" s="8">
        <f t="shared" si="10"/>
        <v>1.2515644555694618E-4</v>
      </c>
    </row>
    <row r="21" spans="1:72" ht="14" x14ac:dyDescent="0.2">
      <c r="A21" s="1" t="s">
        <v>52</v>
      </c>
      <c r="B21" s="8">
        <f t="shared" ref="B21:AG21" si="11">B8/71.85</f>
        <v>0.20222686151704941</v>
      </c>
      <c r="C21" s="8">
        <f t="shared" si="11"/>
        <v>0.20417536534446765</v>
      </c>
      <c r="D21" s="8">
        <f t="shared" si="11"/>
        <v>0.2048712595685456</v>
      </c>
      <c r="E21" s="8">
        <f t="shared" si="11"/>
        <v>0.19290187891440502</v>
      </c>
      <c r="F21" s="8">
        <f t="shared" si="11"/>
        <v>0.1898399443284621</v>
      </c>
      <c r="G21" s="8">
        <f t="shared" si="11"/>
        <v>0.21099512874043147</v>
      </c>
      <c r="H21" s="8">
        <f t="shared" si="11"/>
        <v>0.20556715379262352</v>
      </c>
      <c r="I21" s="8">
        <f t="shared" si="11"/>
        <v>0.20807237299930412</v>
      </c>
      <c r="J21" s="19">
        <f t="shared" si="11"/>
        <v>0.21586638830897706</v>
      </c>
      <c r="K21" s="8">
        <f t="shared" si="11"/>
        <v>0.38023660403618653</v>
      </c>
      <c r="L21" s="8">
        <f t="shared" si="11"/>
        <v>0.33402922755741132</v>
      </c>
      <c r="M21" s="8">
        <f t="shared" si="11"/>
        <v>0.28810020876826725</v>
      </c>
      <c r="N21" s="8">
        <f t="shared" si="11"/>
        <v>0.32205984690327072</v>
      </c>
      <c r="O21" s="8">
        <f t="shared" si="11"/>
        <v>0.39596381350034798</v>
      </c>
      <c r="P21" s="8">
        <f t="shared" si="11"/>
        <v>0.29589422407794019</v>
      </c>
      <c r="Q21" s="8">
        <f t="shared" si="11"/>
        <v>0.31162143354210164</v>
      </c>
      <c r="R21" s="8">
        <f t="shared" si="11"/>
        <v>0.36214335421016008</v>
      </c>
      <c r="S21" s="19">
        <f t="shared" si="11"/>
        <v>0.35796798886569242</v>
      </c>
      <c r="T21" s="8">
        <f t="shared" si="11"/>
        <v>0.28810020876826725</v>
      </c>
      <c r="U21" s="8">
        <f t="shared" si="11"/>
        <v>0.35212247738343777</v>
      </c>
      <c r="V21" s="8">
        <f t="shared" si="11"/>
        <v>0.32901878914405014</v>
      </c>
      <c r="W21" s="8">
        <f t="shared" si="11"/>
        <v>0.27306889352818375</v>
      </c>
      <c r="X21" s="8">
        <f t="shared" si="11"/>
        <v>0.36270006958942241</v>
      </c>
      <c r="Y21" s="8">
        <f t="shared" si="11"/>
        <v>0.35977731384829509</v>
      </c>
      <c r="Z21" s="8">
        <f t="shared" si="11"/>
        <v>0.36270006958942241</v>
      </c>
      <c r="AA21" s="8">
        <f t="shared" si="11"/>
        <v>0.36283924843423804</v>
      </c>
      <c r="AB21" s="8">
        <f t="shared" si="11"/>
        <v>0.33542101600556717</v>
      </c>
      <c r="AC21" s="8">
        <f t="shared" si="11"/>
        <v>0.3526791927627001</v>
      </c>
      <c r="AD21" s="8">
        <f t="shared" si="11"/>
        <v>0.35518441196938066</v>
      </c>
      <c r="AE21" s="8">
        <f t="shared" si="11"/>
        <v>0.33917884481558808</v>
      </c>
      <c r="AF21" s="8">
        <f t="shared" si="11"/>
        <v>0.33736951983298541</v>
      </c>
      <c r="AG21" s="8">
        <f t="shared" si="11"/>
        <v>0.33611691022964513</v>
      </c>
      <c r="AH21" s="8">
        <f t="shared" ref="AH21:BM21" si="12">AH8/71.85</f>
        <v>0.33124565066109957</v>
      </c>
      <c r="AI21" s="8">
        <f t="shared" si="12"/>
        <v>0.3458594293667363</v>
      </c>
      <c r="AJ21" s="8">
        <f t="shared" si="12"/>
        <v>0.34251913709116216</v>
      </c>
      <c r="AK21" s="8">
        <f t="shared" si="12"/>
        <v>0.34933890048712601</v>
      </c>
      <c r="AL21" s="8">
        <f t="shared" si="12"/>
        <v>0.40556715379262354</v>
      </c>
      <c r="AM21" s="8">
        <f t="shared" si="12"/>
        <v>0.38302018093249829</v>
      </c>
      <c r="AN21" s="8">
        <f t="shared" si="12"/>
        <v>0.25720250521920673</v>
      </c>
      <c r="AO21" s="8">
        <f t="shared" si="12"/>
        <v>0.27668754349338903</v>
      </c>
      <c r="AP21" s="8">
        <f t="shared" si="12"/>
        <v>0.28545581071677112</v>
      </c>
      <c r="AQ21" s="8">
        <f t="shared" si="12"/>
        <v>0.3362560890744607</v>
      </c>
      <c r="AR21" s="8">
        <f t="shared" si="12"/>
        <v>0.3249826026443981</v>
      </c>
      <c r="AS21" s="8">
        <f t="shared" si="12"/>
        <v>0.32985386221294366</v>
      </c>
      <c r="AT21" s="8">
        <f t="shared" si="12"/>
        <v>0.34627696590118301</v>
      </c>
      <c r="AU21" s="8">
        <f t="shared" si="12"/>
        <v>0.15671537926235213</v>
      </c>
      <c r="AV21" s="8">
        <f>AV8/71.85</f>
        <v>0.27877522616562284</v>
      </c>
      <c r="AW21" s="8">
        <f t="shared" si="12"/>
        <v>0.29074460681976344</v>
      </c>
      <c r="AX21" s="8">
        <f t="shared" si="12"/>
        <v>0.26290883785664582</v>
      </c>
      <c r="AY21" s="8">
        <f t="shared" si="12"/>
        <v>0.26360473208072377</v>
      </c>
      <c r="AZ21" s="8">
        <f t="shared" si="12"/>
        <v>0.29631176061238695</v>
      </c>
      <c r="BA21" s="8">
        <f t="shared" si="12"/>
        <v>0.3082811412665275</v>
      </c>
      <c r="BB21" s="8">
        <f t="shared" si="12"/>
        <v>0.2918580375782881</v>
      </c>
      <c r="BC21" s="8">
        <f t="shared" si="12"/>
        <v>0.28545581071677112</v>
      </c>
      <c r="BD21" s="8">
        <f t="shared" si="12"/>
        <v>0.2431454418928323</v>
      </c>
      <c r="BE21" s="8">
        <f t="shared" si="12"/>
        <v>0.22867084203201116</v>
      </c>
      <c r="BF21" s="8">
        <f t="shared" si="12"/>
        <v>0.22783576896311764</v>
      </c>
      <c r="BG21" s="8">
        <f t="shared" si="12"/>
        <v>0.3123173277661796</v>
      </c>
      <c r="BH21" s="8">
        <f t="shared" si="12"/>
        <v>0.27557411273486432</v>
      </c>
      <c r="BI21" s="8">
        <f t="shared" si="12"/>
        <v>0.26165622825330553</v>
      </c>
      <c r="BJ21" s="8">
        <f t="shared" si="12"/>
        <v>0.25873347251217815</v>
      </c>
      <c r="BK21" s="8">
        <f t="shared" si="12"/>
        <v>0.29102296450939458</v>
      </c>
      <c r="BL21" s="8">
        <f t="shared" si="12"/>
        <v>0.29074460681976344</v>
      </c>
      <c r="BM21" s="8">
        <f t="shared" si="12"/>
        <v>0.35184411969380658</v>
      </c>
      <c r="BN21" s="8">
        <f t="shared" ref="BN21:BT21" si="13">BN8/71.85</f>
        <v>0.32136395267919277</v>
      </c>
      <c r="BO21" s="8">
        <f t="shared" si="13"/>
        <v>0.29728601252609604</v>
      </c>
      <c r="BP21" s="8">
        <f t="shared" si="13"/>
        <v>0.31176061238691721</v>
      </c>
      <c r="BQ21" s="8">
        <f t="shared" si="13"/>
        <v>0.24342379958246346</v>
      </c>
      <c r="BR21" s="8">
        <f t="shared" si="13"/>
        <v>0.23785664578983995</v>
      </c>
      <c r="BS21" s="8">
        <f t="shared" si="13"/>
        <v>0.28559498956158663</v>
      </c>
      <c r="BT21" s="8">
        <f t="shared" si="13"/>
        <v>0.28712595685455811</v>
      </c>
    </row>
    <row r="22" spans="1:72" ht="14" x14ac:dyDescent="0.2">
      <c r="A22" s="1" t="s">
        <v>53</v>
      </c>
      <c r="B22" s="8">
        <f t="shared" ref="B22:AG22" si="14">B9/40.3</f>
        <v>1.0858560794044665</v>
      </c>
      <c r="C22" s="8">
        <f t="shared" si="14"/>
        <v>1.0992555831265509</v>
      </c>
      <c r="D22" s="8">
        <f t="shared" si="14"/>
        <v>1.098511166253102</v>
      </c>
      <c r="E22" s="8">
        <f t="shared" si="14"/>
        <v>1.1004962779156329</v>
      </c>
      <c r="F22" s="8">
        <f t="shared" si="14"/>
        <v>1.1004962779156329</v>
      </c>
      <c r="G22" s="8">
        <f t="shared" si="14"/>
        <v>1.0553349875930522</v>
      </c>
      <c r="H22" s="8">
        <f t="shared" si="14"/>
        <v>1.0786600496277916</v>
      </c>
      <c r="I22" s="8">
        <f t="shared" si="14"/>
        <v>1.0870967741935484</v>
      </c>
      <c r="J22" s="19">
        <f t="shared" si="14"/>
        <v>1.0905707196029779</v>
      </c>
      <c r="K22" s="8">
        <f t="shared" si="14"/>
        <v>0.81935483870967751</v>
      </c>
      <c r="L22" s="8">
        <f t="shared" si="14"/>
        <v>0.89950372208436735</v>
      </c>
      <c r="M22" s="8">
        <f t="shared" si="14"/>
        <v>0.96302729528535991</v>
      </c>
      <c r="N22" s="8">
        <f t="shared" si="14"/>
        <v>0.92555831265508681</v>
      </c>
      <c r="O22" s="8">
        <f t="shared" si="14"/>
        <v>0.81141439205955346</v>
      </c>
      <c r="P22" s="8">
        <f t="shared" si="14"/>
        <v>0.95136476426799021</v>
      </c>
      <c r="Q22" s="8">
        <f t="shared" si="14"/>
        <v>0.97320099255583126</v>
      </c>
      <c r="R22" s="8">
        <f t="shared" si="14"/>
        <v>0.85781637717121595</v>
      </c>
      <c r="S22" s="19">
        <f t="shared" si="14"/>
        <v>0.90198511166253115</v>
      </c>
      <c r="T22" s="8">
        <f t="shared" si="14"/>
        <v>0.96302729528535991</v>
      </c>
      <c r="U22" s="8">
        <f t="shared" si="14"/>
        <v>0.89478908188585615</v>
      </c>
      <c r="V22" s="8">
        <f t="shared" si="14"/>
        <v>0.90719602977667502</v>
      </c>
      <c r="W22" s="8">
        <f t="shared" si="14"/>
        <v>0.9818858560794046</v>
      </c>
      <c r="X22" s="8">
        <f t="shared" si="14"/>
        <v>0.87245657568238211</v>
      </c>
      <c r="Y22" s="8">
        <f t="shared" si="14"/>
        <v>0.93027295285359812</v>
      </c>
      <c r="Z22" s="8">
        <f t="shared" si="14"/>
        <v>0.85831265508684873</v>
      </c>
      <c r="AA22" s="8">
        <f t="shared" si="14"/>
        <v>0.87766749379652609</v>
      </c>
      <c r="AB22" s="8">
        <f t="shared" si="14"/>
        <v>0.90620347394540957</v>
      </c>
      <c r="AC22" s="8">
        <f t="shared" si="14"/>
        <v>0.91141439205955332</v>
      </c>
      <c r="AD22" s="8">
        <f t="shared" si="14"/>
        <v>0.88734491315136477</v>
      </c>
      <c r="AE22" s="8">
        <f t="shared" si="14"/>
        <v>0.91612903225806464</v>
      </c>
      <c r="AF22" s="8">
        <f t="shared" si="14"/>
        <v>0.87890818858560804</v>
      </c>
      <c r="AG22" s="8">
        <f t="shared" si="14"/>
        <v>0.89975186104218363</v>
      </c>
      <c r="AH22" s="8">
        <f t="shared" ref="AH22:BM22" si="15">AH9/40.3</f>
        <v>0.90074441687344908</v>
      </c>
      <c r="AI22" s="8">
        <f t="shared" si="15"/>
        <v>0.89007444168734495</v>
      </c>
      <c r="AJ22" s="8">
        <f t="shared" si="15"/>
        <v>0.83573200992555841</v>
      </c>
      <c r="AK22" s="8">
        <f t="shared" si="15"/>
        <v>0.8682382133995038</v>
      </c>
      <c r="AL22" s="8">
        <f t="shared" si="15"/>
        <v>0.79106699751861043</v>
      </c>
      <c r="AM22" s="8">
        <f t="shared" si="15"/>
        <v>0.78833746898263035</v>
      </c>
      <c r="AN22" s="8">
        <f t="shared" si="15"/>
        <v>1.0133995037220844</v>
      </c>
      <c r="AO22" s="8">
        <f t="shared" si="15"/>
        <v>0.98436724565756839</v>
      </c>
      <c r="AP22" s="8">
        <f t="shared" si="15"/>
        <v>0.97419354838709682</v>
      </c>
      <c r="AQ22" s="8">
        <f t="shared" si="15"/>
        <v>0.89801488833746901</v>
      </c>
      <c r="AR22" s="8">
        <f t="shared" si="15"/>
        <v>0.91861042183622843</v>
      </c>
      <c r="AS22" s="8">
        <f t="shared" si="15"/>
        <v>0.90322580645161288</v>
      </c>
      <c r="AT22" s="8">
        <f t="shared" si="15"/>
        <v>0.87965260545905721</v>
      </c>
      <c r="AU22" s="8">
        <f t="shared" si="15"/>
        <v>1.1741935483870969</v>
      </c>
      <c r="AV22" s="8">
        <f>AV9/40.3</f>
        <v>0.97593052109181144</v>
      </c>
      <c r="AW22" s="8">
        <f t="shared" si="15"/>
        <v>0.98635235732009929</v>
      </c>
      <c r="AX22" s="8">
        <f t="shared" si="15"/>
        <v>1.0062034739454093</v>
      </c>
      <c r="AY22" s="8">
        <f t="shared" si="15"/>
        <v>1.0037220843672459</v>
      </c>
      <c r="AZ22" s="8">
        <f t="shared" si="15"/>
        <v>0.94143920595533503</v>
      </c>
      <c r="BA22" s="8">
        <f t="shared" si="15"/>
        <v>0.94392059553349883</v>
      </c>
      <c r="BB22" s="8">
        <f t="shared" si="15"/>
        <v>0.97146401985111663</v>
      </c>
      <c r="BC22" s="8">
        <f t="shared" si="15"/>
        <v>0.94863523573200992</v>
      </c>
      <c r="BD22" s="8">
        <f t="shared" si="15"/>
        <v>1.0327543424317618</v>
      </c>
      <c r="BE22" s="8">
        <f t="shared" si="15"/>
        <v>1.0434243176178659</v>
      </c>
      <c r="BF22" s="8">
        <f t="shared" si="15"/>
        <v>1.0647642679900744</v>
      </c>
      <c r="BG22" s="8">
        <f t="shared" si="15"/>
        <v>0.94292803970223327</v>
      </c>
      <c r="BH22" s="8">
        <f t="shared" si="15"/>
        <v>0.99156327543424327</v>
      </c>
      <c r="BI22" s="8">
        <f t="shared" si="15"/>
        <v>1.0084367245657568</v>
      </c>
      <c r="BJ22" s="8">
        <f t="shared" si="15"/>
        <v>1.0163771712158809</v>
      </c>
      <c r="BK22" s="8">
        <f t="shared" si="15"/>
        <v>0.96575682382134009</v>
      </c>
      <c r="BL22" s="8">
        <f t="shared" si="15"/>
        <v>0.9727047146401987</v>
      </c>
      <c r="BM22" s="8">
        <f t="shared" si="15"/>
        <v>0.86923076923076936</v>
      </c>
      <c r="BN22" s="8">
        <f t="shared" ref="BN22:BT22" si="16">BN9/40.3</f>
        <v>0.92803970223325061</v>
      </c>
      <c r="BO22" s="8">
        <f t="shared" si="16"/>
        <v>0.95310173697270473</v>
      </c>
      <c r="BP22" s="8">
        <f t="shared" si="16"/>
        <v>0.94863523573200992</v>
      </c>
      <c r="BQ22" s="8">
        <f t="shared" si="16"/>
        <v>1.0280397022332506</v>
      </c>
      <c r="BR22" s="8">
        <f t="shared" si="16"/>
        <v>1.0558312655086848</v>
      </c>
      <c r="BS22" s="8">
        <f t="shared" si="16"/>
        <v>0.95434243176178668</v>
      </c>
      <c r="BT22" s="8">
        <f t="shared" si="16"/>
        <v>0.9818858560794046</v>
      </c>
    </row>
    <row r="23" spans="1:72" ht="14" x14ac:dyDescent="0.2">
      <c r="A23" s="1" t="s">
        <v>54</v>
      </c>
      <c r="B23" s="8">
        <f t="shared" ref="B23:AG23" si="17">B10/56.08</f>
        <v>3.3880171184022824E-3</v>
      </c>
      <c r="C23" s="8">
        <f t="shared" si="17"/>
        <v>4.2796005706134095E-3</v>
      </c>
      <c r="D23" s="8">
        <f t="shared" si="17"/>
        <v>4.2796005706134095E-3</v>
      </c>
      <c r="E23" s="8">
        <f t="shared" si="17"/>
        <v>7.1326676176890159E-3</v>
      </c>
      <c r="F23" s="8">
        <f t="shared" si="17"/>
        <v>4.101283880171184E-3</v>
      </c>
      <c r="G23" s="8">
        <f t="shared" si="17"/>
        <v>3.744650499286733E-3</v>
      </c>
      <c r="H23" s="8">
        <f t="shared" si="17"/>
        <v>4.2796005706134095E-3</v>
      </c>
      <c r="I23" s="8">
        <f t="shared" si="17"/>
        <v>4.2796005706134095E-3</v>
      </c>
      <c r="J23" s="19">
        <f t="shared" si="17"/>
        <v>4.101283880171184E-3</v>
      </c>
      <c r="K23" s="8">
        <f t="shared" si="17"/>
        <v>5.8844507845934382E-3</v>
      </c>
      <c r="L23" s="8">
        <f t="shared" si="17"/>
        <v>5.5278174037089872E-3</v>
      </c>
      <c r="M23" s="8">
        <f t="shared" si="17"/>
        <v>6.2410841654778884E-3</v>
      </c>
      <c r="N23" s="8">
        <f t="shared" si="17"/>
        <v>5.7061340941512127E-3</v>
      </c>
      <c r="O23" s="8">
        <f t="shared" si="17"/>
        <v>4.2796005706134095E-3</v>
      </c>
      <c r="P23" s="8">
        <f t="shared" si="17"/>
        <v>3.744650499286733E-3</v>
      </c>
      <c r="Q23" s="8">
        <f t="shared" si="17"/>
        <v>5.1711840228245362E-3</v>
      </c>
      <c r="R23" s="8">
        <f t="shared" si="17"/>
        <v>6.0627674750356637E-3</v>
      </c>
      <c r="S23" s="19">
        <f t="shared" si="17"/>
        <v>6.5977175463623394E-3</v>
      </c>
      <c r="T23" s="8">
        <f t="shared" si="17"/>
        <v>4.101283880171184E-3</v>
      </c>
      <c r="U23" s="8">
        <f t="shared" si="17"/>
        <v>5.7061340941512127E-3</v>
      </c>
      <c r="V23" s="8">
        <f t="shared" si="17"/>
        <v>5.3495007132667617E-3</v>
      </c>
      <c r="W23" s="8">
        <f t="shared" si="17"/>
        <v>5.3495007132667617E-3</v>
      </c>
      <c r="X23" s="8">
        <f t="shared" si="17"/>
        <v>7.3109843081312405E-3</v>
      </c>
      <c r="Y23" s="8">
        <f t="shared" si="17"/>
        <v>5.8844507845934382E-3</v>
      </c>
      <c r="Z23" s="8">
        <f t="shared" si="17"/>
        <v>5.7061340941512127E-3</v>
      </c>
      <c r="AA23" s="8">
        <f t="shared" si="17"/>
        <v>6.4194008559201139E-3</v>
      </c>
      <c r="AB23" s="8">
        <f t="shared" si="17"/>
        <v>6.2410841654778884E-3</v>
      </c>
      <c r="AC23" s="8">
        <f t="shared" si="17"/>
        <v>7.3109843081312405E-3</v>
      </c>
      <c r="AD23" s="8">
        <f t="shared" si="17"/>
        <v>3.2097004279600569E-3</v>
      </c>
      <c r="AE23" s="8">
        <f t="shared" si="17"/>
        <v>3.3880171184022824E-3</v>
      </c>
      <c r="AF23" s="8">
        <f t="shared" si="17"/>
        <v>3.9229671897289585E-3</v>
      </c>
      <c r="AG23" s="8">
        <f t="shared" si="17"/>
        <v>3.566333808844508E-3</v>
      </c>
      <c r="AH23" s="8">
        <f t="shared" ref="AH23:BM23" si="18">AH10/56.08</f>
        <v>4.4579172610556351E-3</v>
      </c>
      <c r="AI23" s="8">
        <f t="shared" si="18"/>
        <v>3.744650499286733E-3</v>
      </c>
      <c r="AJ23" s="8">
        <f t="shared" si="18"/>
        <v>3.566333808844508E-3</v>
      </c>
      <c r="AK23" s="8">
        <f t="shared" si="18"/>
        <v>4.6362339514978606E-3</v>
      </c>
      <c r="AL23" s="8">
        <f t="shared" si="18"/>
        <v>6.0627674750356637E-3</v>
      </c>
      <c r="AM23" s="8">
        <f t="shared" si="18"/>
        <v>5.5278174037089872E-3</v>
      </c>
      <c r="AN23" s="8">
        <f t="shared" si="18"/>
        <v>3.3880171184022824E-3</v>
      </c>
      <c r="AO23" s="8">
        <f t="shared" si="18"/>
        <v>4.4579172610556351E-3</v>
      </c>
      <c r="AP23" s="8">
        <f t="shared" si="18"/>
        <v>4.9928673323823116E-3</v>
      </c>
      <c r="AQ23" s="8">
        <f t="shared" si="18"/>
        <v>4.6362339514978606E-3</v>
      </c>
      <c r="AR23" s="8">
        <f t="shared" si="18"/>
        <v>5.8844507845934382E-3</v>
      </c>
      <c r="AS23" s="8">
        <f t="shared" si="18"/>
        <v>5.3495007132667617E-3</v>
      </c>
      <c r="AT23" s="8">
        <f t="shared" si="18"/>
        <v>6.0627674750356637E-3</v>
      </c>
      <c r="AU23" s="8">
        <f t="shared" si="18"/>
        <v>8.9158345221112701E-3</v>
      </c>
      <c r="AV23" s="8">
        <f>AV10/56.08</f>
        <v>4.4579172610556351E-3</v>
      </c>
      <c r="AW23" s="8">
        <f t="shared" si="18"/>
        <v>4.8145506419400861E-3</v>
      </c>
      <c r="AX23" s="8">
        <f t="shared" si="18"/>
        <v>4.9928673323823116E-3</v>
      </c>
      <c r="AY23" s="8">
        <f t="shared" si="18"/>
        <v>4.9928673323823116E-3</v>
      </c>
      <c r="AZ23" s="8">
        <f t="shared" si="18"/>
        <v>7.6676176890156916E-3</v>
      </c>
      <c r="BA23" s="8">
        <f t="shared" si="18"/>
        <v>6.5977175463623394E-3</v>
      </c>
      <c r="BB23" s="8">
        <f t="shared" si="18"/>
        <v>4.8145506419400861E-3</v>
      </c>
      <c r="BC23" s="8">
        <f t="shared" si="18"/>
        <v>4.6362339514978606E-3</v>
      </c>
      <c r="BD23" s="8">
        <f t="shared" si="18"/>
        <v>3.3880171184022824E-3</v>
      </c>
      <c r="BE23" s="8">
        <f t="shared" si="18"/>
        <v>3.566333808844508E-3</v>
      </c>
      <c r="BF23" s="8">
        <f t="shared" si="18"/>
        <v>4.2796005706134095E-3</v>
      </c>
      <c r="BG23" s="8">
        <f t="shared" si="18"/>
        <v>3.566333808844508E-3</v>
      </c>
      <c r="BH23" s="8">
        <f t="shared" si="18"/>
        <v>4.6362339514978606E-3</v>
      </c>
      <c r="BI23" s="8">
        <f t="shared" si="18"/>
        <v>3.9229671897289585E-3</v>
      </c>
      <c r="BJ23" s="8">
        <f t="shared" si="18"/>
        <v>3.9229671897289585E-3</v>
      </c>
      <c r="BK23" s="8">
        <f t="shared" si="18"/>
        <v>4.8145506419400861E-3</v>
      </c>
      <c r="BL23" s="8">
        <f t="shared" si="18"/>
        <v>4.2796005706134095E-3</v>
      </c>
      <c r="BM23" s="8">
        <f t="shared" si="18"/>
        <v>5.3495007132667617E-3</v>
      </c>
      <c r="BN23" s="8">
        <f t="shared" ref="BN23:BT23" si="19">BN10/56.08</f>
        <v>4.6362339514978606E-3</v>
      </c>
      <c r="BO23" s="8">
        <f t="shared" si="19"/>
        <v>4.4579172610556351E-3</v>
      </c>
      <c r="BP23" s="8">
        <f t="shared" si="19"/>
        <v>4.9928673323823116E-3</v>
      </c>
      <c r="BQ23" s="8">
        <f t="shared" si="19"/>
        <v>3.2097004279600569E-3</v>
      </c>
      <c r="BR23" s="8">
        <f t="shared" si="19"/>
        <v>4.2796005706134095E-3</v>
      </c>
      <c r="BS23" s="8">
        <f t="shared" si="19"/>
        <v>3.2097004279600569E-3</v>
      </c>
      <c r="BT23" s="8">
        <f t="shared" si="19"/>
        <v>3.566333808844508E-3</v>
      </c>
    </row>
    <row r="24" spans="1:72" ht="14" x14ac:dyDescent="0.2">
      <c r="A24" s="1" t="s">
        <v>55</v>
      </c>
      <c r="B24" s="8">
        <f t="shared" ref="B24:AG24" si="20">2*B11/61.95</f>
        <v>1.2913640032284099E-3</v>
      </c>
      <c r="C24" s="8">
        <f t="shared" si="20"/>
        <v>9.685230024213074E-4</v>
      </c>
      <c r="D24" s="8">
        <f t="shared" si="20"/>
        <v>6.4568200161420493E-4</v>
      </c>
      <c r="E24" s="8">
        <f t="shared" si="20"/>
        <v>6.4568200161420493E-4</v>
      </c>
      <c r="F24" s="8">
        <f t="shared" si="20"/>
        <v>6.4568200161420493E-4</v>
      </c>
      <c r="G24" s="8">
        <f t="shared" si="20"/>
        <v>6.4568200161420493E-4</v>
      </c>
      <c r="H24" s="8">
        <f t="shared" si="20"/>
        <v>3.2284100080710247E-4</v>
      </c>
      <c r="I24" s="8">
        <f t="shared" si="20"/>
        <v>6.4568200161420493E-4</v>
      </c>
      <c r="J24" s="19">
        <f t="shared" si="20"/>
        <v>3.2284100080710247E-4</v>
      </c>
      <c r="K24" s="8">
        <f t="shared" si="20"/>
        <v>3.2284100080710247E-4</v>
      </c>
      <c r="L24" s="8">
        <f t="shared" si="20"/>
        <v>3.2284100080710247E-4</v>
      </c>
      <c r="M24" s="8">
        <f t="shared" si="20"/>
        <v>3.2284100080710247E-4</v>
      </c>
      <c r="N24" s="8">
        <f t="shared" si="20"/>
        <v>3.2284100080710247E-4</v>
      </c>
      <c r="O24" s="8">
        <f t="shared" si="20"/>
        <v>9.685230024213074E-4</v>
      </c>
      <c r="P24" s="8">
        <f t="shared" si="20"/>
        <v>6.4568200161420493E-4</v>
      </c>
      <c r="Q24" s="8">
        <f t="shared" si="20"/>
        <v>0</v>
      </c>
      <c r="R24" s="8">
        <f t="shared" si="20"/>
        <v>1.2913640032284099E-3</v>
      </c>
      <c r="S24" s="19">
        <f t="shared" si="20"/>
        <v>3.2284100080710247E-4</v>
      </c>
      <c r="T24" s="8">
        <f t="shared" si="20"/>
        <v>6.4568200161420493E-4</v>
      </c>
      <c r="U24" s="8">
        <f t="shared" si="20"/>
        <v>6.4568200161420493E-4</v>
      </c>
      <c r="V24" s="8">
        <f t="shared" si="20"/>
        <v>6.4568200161420493E-4</v>
      </c>
      <c r="W24" s="8">
        <f t="shared" si="20"/>
        <v>3.2284100080710247E-4</v>
      </c>
      <c r="X24" s="8">
        <f t="shared" si="20"/>
        <v>3.2284100080710247E-4</v>
      </c>
      <c r="Y24" s="8">
        <f t="shared" si="20"/>
        <v>3.2284100080710247E-4</v>
      </c>
      <c r="Z24" s="8">
        <f t="shared" si="20"/>
        <v>3.2284100080710247E-4</v>
      </c>
      <c r="AA24" s="8">
        <f t="shared" si="20"/>
        <v>3.2284100080710247E-4</v>
      </c>
      <c r="AB24" s="8">
        <f t="shared" si="20"/>
        <v>3.2284100080710247E-4</v>
      </c>
      <c r="AC24" s="8">
        <f t="shared" si="20"/>
        <v>9.685230024213074E-4</v>
      </c>
      <c r="AD24" s="8">
        <f t="shared" si="20"/>
        <v>3.2284100080710247E-4</v>
      </c>
      <c r="AE24" s="8">
        <f t="shared" si="20"/>
        <v>6.4568200161420493E-4</v>
      </c>
      <c r="AF24" s="8">
        <f t="shared" si="20"/>
        <v>3.2284100080710247E-4</v>
      </c>
      <c r="AG24" s="8">
        <f t="shared" si="20"/>
        <v>6.4568200161420493E-4</v>
      </c>
      <c r="AH24" s="8">
        <f t="shared" ref="AH24:BM25" si="21">2*AH11/61.95</f>
        <v>9.685230024213074E-4</v>
      </c>
      <c r="AI24" s="8">
        <f t="shared" si="21"/>
        <v>9.685230024213074E-4</v>
      </c>
      <c r="AJ24" s="8">
        <f t="shared" si="21"/>
        <v>3.2284100080710247E-4</v>
      </c>
      <c r="AK24" s="8">
        <f t="shared" si="21"/>
        <v>1.2913640032284099E-3</v>
      </c>
      <c r="AL24" s="8">
        <f t="shared" si="21"/>
        <v>0</v>
      </c>
      <c r="AM24" s="8">
        <f t="shared" si="21"/>
        <v>6.4568200161420493E-4</v>
      </c>
      <c r="AN24" s="8">
        <f t="shared" si="21"/>
        <v>0</v>
      </c>
      <c r="AO24" s="8">
        <f t="shared" si="21"/>
        <v>3.2284100080710247E-4</v>
      </c>
      <c r="AP24" s="8">
        <f t="shared" si="21"/>
        <v>0</v>
      </c>
      <c r="AQ24" s="8">
        <f t="shared" si="21"/>
        <v>3.2284100080710247E-4</v>
      </c>
      <c r="AR24" s="8">
        <f t="shared" si="21"/>
        <v>3.2284100080710247E-4</v>
      </c>
      <c r="AS24" s="8">
        <f t="shared" si="21"/>
        <v>9.685230024213074E-4</v>
      </c>
      <c r="AT24" s="8">
        <f t="shared" si="21"/>
        <v>1.2913640032284099E-3</v>
      </c>
      <c r="AU24" s="8">
        <f t="shared" si="21"/>
        <v>3.2284100080710247E-4</v>
      </c>
      <c r="AV24" s="8">
        <f>2*AV11/61.95</f>
        <v>1.2913640032284099E-3</v>
      </c>
      <c r="AW24" s="8">
        <f t="shared" si="21"/>
        <v>9.685230024213074E-4</v>
      </c>
      <c r="AX24" s="8">
        <f t="shared" si="21"/>
        <v>0</v>
      </c>
      <c r="AY24" s="8">
        <f t="shared" si="21"/>
        <v>6.4568200161420493E-4</v>
      </c>
      <c r="AZ24" s="8">
        <f t="shared" si="21"/>
        <v>9.685230024213074E-4</v>
      </c>
      <c r="BA24" s="8">
        <f t="shared" si="21"/>
        <v>3.2284100080710247E-4</v>
      </c>
      <c r="BB24" s="8">
        <f t="shared" si="21"/>
        <v>1.2913640032284099E-3</v>
      </c>
      <c r="BC24" s="8">
        <f t="shared" si="21"/>
        <v>3.2284100080710247E-4</v>
      </c>
      <c r="BD24" s="8">
        <f t="shared" si="21"/>
        <v>6.4568200161420493E-4</v>
      </c>
      <c r="BE24" s="8">
        <f t="shared" si="21"/>
        <v>3.2284100080710247E-4</v>
      </c>
      <c r="BF24" s="8">
        <f t="shared" si="21"/>
        <v>3.2284100080710247E-4</v>
      </c>
      <c r="BG24" s="8">
        <f t="shared" si="21"/>
        <v>9.685230024213074E-4</v>
      </c>
      <c r="BH24" s="8">
        <f t="shared" si="21"/>
        <v>6.4568200161420493E-4</v>
      </c>
      <c r="BI24" s="8">
        <f t="shared" si="21"/>
        <v>9.685230024213074E-4</v>
      </c>
      <c r="BJ24" s="8">
        <f t="shared" si="21"/>
        <v>0</v>
      </c>
      <c r="BK24" s="8">
        <f t="shared" si="21"/>
        <v>6.4568200161420493E-4</v>
      </c>
      <c r="BL24" s="8">
        <f t="shared" si="21"/>
        <v>3.2284100080710247E-4</v>
      </c>
      <c r="BM24" s="8">
        <f t="shared" si="21"/>
        <v>6.4568200161420493E-4</v>
      </c>
      <c r="BN24" s="8">
        <f t="shared" ref="BN24:BT24" si="22">2*BN11/61.95</f>
        <v>3.2284100080710247E-4</v>
      </c>
      <c r="BO24" s="8">
        <f t="shared" si="22"/>
        <v>0</v>
      </c>
      <c r="BP24" s="8">
        <f t="shared" si="22"/>
        <v>9.685230024213074E-4</v>
      </c>
      <c r="BQ24" s="8">
        <f t="shared" si="22"/>
        <v>3.2284100080710247E-4</v>
      </c>
      <c r="BR24" s="8">
        <f t="shared" si="22"/>
        <v>3.2284100080710247E-4</v>
      </c>
      <c r="BS24" s="8">
        <f t="shared" si="22"/>
        <v>3.2284100080710247E-4</v>
      </c>
      <c r="BT24" s="8">
        <f t="shared" si="22"/>
        <v>0</v>
      </c>
    </row>
    <row r="25" spans="1:72" ht="14" x14ac:dyDescent="0.2">
      <c r="A25" s="1" t="s">
        <v>56</v>
      </c>
      <c r="B25" s="8">
        <f t="shared" ref="B25:AG25" si="23">2*B12/94.2</f>
        <v>2.1231422505307856E-4</v>
      </c>
      <c r="C25" s="8">
        <f t="shared" si="23"/>
        <v>4.2462845010615713E-4</v>
      </c>
      <c r="D25" s="8">
        <f t="shared" si="23"/>
        <v>2.1231422505307856E-4</v>
      </c>
      <c r="E25" s="8">
        <f t="shared" si="23"/>
        <v>4.2462845010615713E-4</v>
      </c>
      <c r="F25" s="8">
        <f t="shared" si="23"/>
        <v>2.1231422505307856E-4</v>
      </c>
      <c r="G25" s="8">
        <f t="shared" si="23"/>
        <v>4.2462845010615713E-4</v>
      </c>
      <c r="H25" s="8">
        <f t="shared" si="23"/>
        <v>4.2462845010615713E-4</v>
      </c>
      <c r="I25" s="8">
        <f t="shared" si="23"/>
        <v>2.1231422505307856E-4</v>
      </c>
      <c r="J25" s="19">
        <f t="shared" si="23"/>
        <v>0</v>
      </c>
      <c r="K25" s="8">
        <f t="shared" si="23"/>
        <v>2.1231422505307856E-4</v>
      </c>
      <c r="L25" s="8">
        <f t="shared" si="23"/>
        <v>4.2462845010615713E-4</v>
      </c>
      <c r="M25" s="8">
        <f t="shared" si="23"/>
        <v>2.1231422505307856E-4</v>
      </c>
      <c r="N25" s="8">
        <f t="shared" si="23"/>
        <v>2.1231422505307856E-4</v>
      </c>
      <c r="O25" s="8">
        <f t="shared" si="23"/>
        <v>2.1231422505307856E-4</v>
      </c>
      <c r="P25" s="8">
        <f t="shared" si="23"/>
        <v>0</v>
      </c>
      <c r="Q25" s="8">
        <f t="shared" si="23"/>
        <v>0</v>
      </c>
      <c r="R25" s="8">
        <f t="shared" si="23"/>
        <v>0</v>
      </c>
      <c r="S25" s="19">
        <f t="shared" si="23"/>
        <v>4.2462845010615713E-4</v>
      </c>
      <c r="T25" s="8">
        <f t="shared" si="23"/>
        <v>2.1231422505307856E-4</v>
      </c>
      <c r="U25" s="8">
        <f t="shared" si="23"/>
        <v>2.1231422505307856E-4</v>
      </c>
      <c r="V25" s="8">
        <f t="shared" si="23"/>
        <v>6.3694267515923564E-4</v>
      </c>
      <c r="W25" s="8">
        <f t="shared" si="23"/>
        <v>2.1231422505307856E-4</v>
      </c>
      <c r="X25" s="8">
        <f t="shared" si="23"/>
        <v>2.1231422505307856E-4</v>
      </c>
      <c r="Y25" s="8">
        <f t="shared" si="23"/>
        <v>2.1231422505307856E-4</v>
      </c>
      <c r="Z25" s="8">
        <f t="shared" si="23"/>
        <v>2.1231422505307856E-4</v>
      </c>
      <c r="AA25" s="8">
        <f t="shared" si="23"/>
        <v>6.3694267515923564E-4</v>
      </c>
      <c r="AB25" s="8">
        <f t="shared" si="23"/>
        <v>2.1231422505307856E-4</v>
      </c>
      <c r="AC25" s="8">
        <f t="shared" si="23"/>
        <v>0</v>
      </c>
      <c r="AD25" s="8">
        <f t="shared" si="23"/>
        <v>2.1231422505307856E-4</v>
      </c>
      <c r="AE25" s="8">
        <f t="shared" si="23"/>
        <v>4.2462845010615713E-4</v>
      </c>
      <c r="AF25" s="8">
        <f t="shared" si="23"/>
        <v>2.1231422505307856E-4</v>
      </c>
      <c r="AG25" s="8">
        <f t="shared" si="23"/>
        <v>6.3694267515923564E-4</v>
      </c>
      <c r="AH25" s="8">
        <f t="shared" ref="AH25:BM25" si="24">2*AH12/94.2</f>
        <v>4.2462845010615713E-4</v>
      </c>
      <c r="AI25" s="8">
        <f t="shared" si="24"/>
        <v>6.3694267515923564E-4</v>
      </c>
      <c r="AJ25" s="8">
        <f t="shared" si="24"/>
        <v>2.1231422505307856E-4</v>
      </c>
      <c r="AK25" s="8">
        <f t="shared" si="24"/>
        <v>4.2462845010615713E-4</v>
      </c>
      <c r="AL25" s="8">
        <f t="shared" si="24"/>
        <v>0</v>
      </c>
      <c r="AM25" s="8">
        <f t="shared" si="24"/>
        <v>2.1231422505307856E-4</v>
      </c>
      <c r="AN25" s="8">
        <f t="shared" si="24"/>
        <v>0</v>
      </c>
      <c r="AO25" s="8">
        <f t="shared" si="24"/>
        <v>2.1231422505307856E-4</v>
      </c>
      <c r="AP25" s="8">
        <f t="shared" si="24"/>
        <v>0</v>
      </c>
      <c r="AQ25" s="8">
        <f t="shared" si="24"/>
        <v>2.1231422505307856E-4</v>
      </c>
      <c r="AR25" s="8">
        <f t="shared" si="24"/>
        <v>2.1231422505307856E-4</v>
      </c>
      <c r="AS25" s="8">
        <f t="shared" si="24"/>
        <v>4.2462845010615713E-4</v>
      </c>
      <c r="AT25" s="8">
        <f t="shared" si="21"/>
        <v>3.2284100080710247E-4</v>
      </c>
      <c r="AU25" s="8">
        <f t="shared" si="21"/>
        <v>3.2284100080710247E-4</v>
      </c>
      <c r="AV25" s="8">
        <f>2*AV12/94.2</f>
        <v>2.1231422505307856E-4</v>
      </c>
      <c r="AW25" s="8">
        <f t="shared" si="24"/>
        <v>8.4925690021231425E-4</v>
      </c>
      <c r="AX25" s="8">
        <f t="shared" si="24"/>
        <v>0</v>
      </c>
      <c r="AY25" s="8">
        <f t="shared" si="24"/>
        <v>0</v>
      </c>
      <c r="AZ25" s="8">
        <f t="shared" si="24"/>
        <v>6.3694267515923564E-4</v>
      </c>
      <c r="BA25" s="8">
        <f t="shared" si="24"/>
        <v>0</v>
      </c>
      <c r="BB25" s="8">
        <f t="shared" si="24"/>
        <v>2.1231422505307856E-4</v>
      </c>
      <c r="BC25" s="8">
        <f t="shared" si="24"/>
        <v>0</v>
      </c>
      <c r="BD25" s="8">
        <f t="shared" si="24"/>
        <v>0</v>
      </c>
      <c r="BE25" s="8">
        <f t="shared" si="24"/>
        <v>0</v>
      </c>
      <c r="BF25" s="8">
        <f t="shared" si="24"/>
        <v>0</v>
      </c>
      <c r="BG25" s="8">
        <f t="shared" si="24"/>
        <v>2.1231422505307856E-4</v>
      </c>
      <c r="BH25" s="8">
        <f t="shared" si="24"/>
        <v>2.1231422505307856E-4</v>
      </c>
      <c r="BI25" s="8">
        <f t="shared" si="24"/>
        <v>4.2462845010615713E-4</v>
      </c>
      <c r="BJ25" s="8">
        <f t="shared" si="24"/>
        <v>2.1231422505307856E-4</v>
      </c>
      <c r="BK25" s="8">
        <f t="shared" si="24"/>
        <v>0</v>
      </c>
      <c r="BL25" s="8">
        <f t="shared" si="24"/>
        <v>2.1231422505307856E-4</v>
      </c>
      <c r="BM25" s="8">
        <f t="shared" si="24"/>
        <v>2.1231422505307856E-4</v>
      </c>
      <c r="BN25" s="8">
        <f t="shared" ref="BN25:BT25" si="25">2*BN12/94.2</f>
        <v>2.1231422505307856E-4</v>
      </c>
      <c r="BO25" s="8">
        <f t="shared" si="25"/>
        <v>0</v>
      </c>
      <c r="BP25" s="8">
        <f t="shared" si="25"/>
        <v>0</v>
      </c>
      <c r="BQ25" s="8">
        <f t="shared" si="25"/>
        <v>2.1231422505307856E-4</v>
      </c>
      <c r="BR25" s="8">
        <f t="shared" si="25"/>
        <v>0</v>
      </c>
      <c r="BS25" s="8">
        <f t="shared" si="25"/>
        <v>2.1231422505307856E-4</v>
      </c>
      <c r="BT25" s="8">
        <f t="shared" si="25"/>
        <v>4.2462845010615713E-4</v>
      </c>
    </row>
    <row r="26" spans="1:72" ht="14" x14ac:dyDescent="0.2">
      <c r="A26" s="1" t="s">
        <v>57</v>
      </c>
      <c r="B26" s="8">
        <f t="shared" ref="B26:AG26" si="26">B13/70.94</f>
        <v>2.3963913166055823E-3</v>
      </c>
      <c r="C26" s="8">
        <f t="shared" si="26"/>
        <v>2.11446292641669E-3</v>
      </c>
      <c r="D26" s="8">
        <f t="shared" si="26"/>
        <v>2.3963913166055823E-3</v>
      </c>
      <c r="E26" s="8">
        <f t="shared" si="26"/>
        <v>3.6650690724555966E-3</v>
      </c>
      <c r="F26" s="8">
        <f t="shared" si="26"/>
        <v>2.2554271215111362E-3</v>
      </c>
      <c r="G26" s="8">
        <f t="shared" si="26"/>
        <v>3.1012122920778123E-3</v>
      </c>
      <c r="H26" s="8">
        <f t="shared" si="26"/>
        <v>1.9734987313222443E-3</v>
      </c>
      <c r="I26" s="8">
        <f t="shared" si="26"/>
        <v>2.3963913166055823E-3</v>
      </c>
      <c r="J26" s="19">
        <f t="shared" si="26"/>
        <v>3.2421764871722585E-3</v>
      </c>
      <c r="K26" s="8">
        <f t="shared" si="26"/>
        <v>7.4711023400056394E-3</v>
      </c>
      <c r="L26" s="8">
        <f t="shared" si="26"/>
        <v>1.6915703411333521E-3</v>
      </c>
      <c r="M26" s="8">
        <f t="shared" si="26"/>
        <v>4.5108542430222724E-3</v>
      </c>
      <c r="N26" s="8">
        <f t="shared" si="26"/>
        <v>7.189173949816747E-3</v>
      </c>
      <c r="O26" s="8">
        <f t="shared" si="26"/>
        <v>8.5988159007612062E-3</v>
      </c>
      <c r="P26" s="8">
        <f t="shared" si="26"/>
        <v>4.7927826332111647E-3</v>
      </c>
      <c r="Q26" s="8">
        <f t="shared" si="26"/>
        <v>5.0747110234000562E-3</v>
      </c>
      <c r="R26" s="8">
        <f t="shared" si="26"/>
        <v>6.0614603890611785E-3</v>
      </c>
      <c r="S26" s="19">
        <f t="shared" si="26"/>
        <v>8.3168875105723138E-3</v>
      </c>
      <c r="T26" s="8">
        <f t="shared" si="26"/>
        <v>6.0614603890611785E-3</v>
      </c>
      <c r="U26" s="8">
        <f t="shared" si="26"/>
        <v>8.1759233154778677E-3</v>
      </c>
      <c r="V26" s="8">
        <f t="shared" si="26"/>
        <v>7.189173949816747E-3</v>
      </c>
      <c r="W26" s="8">
        <f t="shared" si="26"/>
        <v>4.22892585283338E-3</v>
      </c>
      <c r="X26" s="8">
        <f t="shared" si="26"/>
        <v>8.45785170566676E-3</v>
      </c>
      <c r="Y26" s="8">
        <f t="shared" si="26"/>
        <v>7.893994925288977E-3</v>
      </c>
      <c r="Z26" s="8">
        <f t="shared" si="26"/>
        <v>8.3168875105723138E-3</v>
      </c>
      <c r="AA26" s="8">
        <f t="shared" si="26"/>
        <v>7.6120665351000856E-3</v>
      </c>
      <c r="AB26" s="8">
        <f t="shared" si="26"/>
        <v>7.3301381449111932E-3</v>
      </c>
      <c r="AC26" s="8">
        <f t="shared" si="26"/>
        <v>7.4711023400056394E-3</v>
      </c>
      <c r="AD26" s="8">
        <f t="shared" si="26"/>
        <v>8.1759233154778677E-3</v>
      </c>
      <c r="AE26" s="8">
        <f t="shared" si="26"/>
        <v>7.4711023400056394E-3</v>
      </c>
      <c r="AF26" s="8">
        <f t="shared" si="26"/>
        <v>7.7530307301945317E-3</v>
      </c>
      <c r="AG26" s="8">
        <f t="shared" si="26"/>
        <v>6.9072455596278547E-3</v>
      </c>
      <c r="AH26" s="8">
        <f t="shared" ref="AH26:BM26" si="27">AH13/70.94</f>
        <v>7.0482097547223009E-3</v>
      </c>
      <c r="AI26" s="8">
        <f t="shared" si="27"/>
        <v>7.7530307301945317E-3</v>
      </c>
      <c r="AJ26" s="8">
        <f t="shared" si="27"/>
        <v>7.189173949816747E-3</v>
      </c>
      <c r="AK26" s="8">
        <f t="shared" si="27"/>
        <v>7.4711023400056394E-3</v>
      </c>
      <c r="AL26" s="8">
        <f t="shared" si="27"/>
        <v>1.1559063997744572E-2</v>
      </c>
      <c r="AM26" s="8">
        <f t="shared" si="27"/>
        <v>7.7530307301945317E-3</v>
      </c>
      <c r="AN26" s="8">
        <f t="shared" si="27"/>
        <v>4.5108542430222724E-3</v>
      </c>
      <c r="AO26" s="8">
        <f t="shared" si="27"/>
        <v>4.93374682830561E-3</v>
      </c>
      <c r="AP26" s="8">
        <f t="shared" si="27"/>
        <v>4.7927826332111647E-3</v>
      </c>
      <c r="AQ26" s="8">
        <f t="shared" si="27"/>
        <v>6.7662813645334085E-3</v>
      </c>
      <c r="AR26" s="8">
        <f t="shared" si="27"/>
        <v>6.0614603890611785E-3</v>
      </c>
      <c r="AS26" s="8">
        <f t="shared" si="27"/>
        <v>7.4711023400056394E-3</v>
      </c>
      <c r="AT26" s="8">
        <f t="shared" si="27"/>
        <v>7.7530307301945317E-3</v>
      </c>
      <c r="AU26" s="8">
        <f t="shared" si="27"/>
        <v>7.0482097547223009E-3</v>
      </c>
      <c r="AV26" s="8">
        <f>AV13/70.94</f>
        <v>5.0747110234000562E-3</v>
      </c>
      <c r="AW26" s="8">
        <f t="shared" si="27"/>
        <v>5.4976036086833947E-3</v>
      </c>
      <c r="AX26" s="8">
        <f t="shared" si="27"/>
        <v>5.0747110234000562E-3</v>
      </c>
      <c r="AY26" s="8">
        <f t="shared" si="27"/>
        <v>5.0747110234000562E-3</v>
      </c>
      <c r="AZ26" s="8">
        <f t="shared" si="27"/>
        <v>5.4976036086833947E-3</v>
      </c>
      <c r="BA26" s="8">
        <f t="shared" si="27"/>
        <v>4.93374682830561E-3</v>
      </c>
      <c r="BB26" s="8">
        <f t="shared" si="27"/>
        <v>6.7662813645334085E-3</v>
      </c>
      <c r="BC26" s="8">
        <f t="shared" si="27"/>
        <v>6.484352974344517E-3</v>
      </c>
      <c r="BD26" s="8">
        <f t="shared" si="27"/>
        <v>2.9602480969833662E-3</v>
      </c>
      <c r="BE26" s="8">
        <f t="shared" si="27"/>
        <v>3.5241048773611504E-3</v>
      </c>
      <c r="BF26" s="8">
        <f t="shared" si="27"/>
        <v>4.7927826332111647E-3</v>
      </c>
      <c r="BG26" s="8">
        <f t="shared" si="27"/>
        <v>6.2024245841556247E-3</v>
      </c>
      <c r="BH26" s="8">
        <f t="shared" si="27"/>
        <v>4.5108542430222724E-3</v>
      </c>
      <c r="BI26" s="8">
        <f t="shared" si="27"/>
        <v>3.3831406822667043E-3</v>
      </c>
      <c r="BJ26" s="8">
        <f t="shared" si="27"/>
        <v>4.0879616577389338E-3</v>
      </c>
      <c r="BK26" s="8">
        <f t="shared" si="27"/>
        <v>4.0879616577389338E-3</v>
      </c>
      <c r="BL26" s="8">
        <f t="shared" si="27"/>
        <v>5.0747110234000562E-3</v>
      </c>
      <c r="BM26" s="8">
        <f t="shared" si="27"/>
        <v>7.4711023400056394E-3</v>
      </c>
      <c r="BN26" s="8">
        <f t="shared" ref="BN26:BT26" si="28">BN13/70.94</f>
        <v>7.6120665351000856E-3</v>
      </c>
      <c r="BO26" s="8">
        <f t="shared" si="28"/>
        <v>5.3566394135889485E-3</v>
      </c>
      <c r="BP26" s="8">
        <f t="shared" si="28"/>
        <v>4.6518184381167185E-3</v>
      </c>
      <c r="BQ26" s="8">
        <f t="shared" si="28"/>
        <v>3.8060332675500428E-3</v>
      </c>
      <c r="BR26" s="8">
        <f t="shared" si="28"/>
        <v>4.5108542430222724E-3</v>
      </c>
      <c r="BS26" s="8">
        <f t="shared" si="28"/>
        <v>4.22892585283338E-3</v>
      </c>
      <c r="BT26" s="8">
        <f t="shared" si="28"/>
        <v>5.6385678037778409E-3</v>
      </c>
    </row>
    <row r="27" spans="1:72" ht="14" x14ac:dyDescent="0.2">
      <c r="A27" s="1" t="s">
        <v>58</v>
      </c>
      <c r="B27" s="8">
        <f t="shared" ref="B27:AG27" si="29">B14/151.98</f>
        <v>3.2899065666535076E-4</v>
      </c>
      <c r="C27" s="8">
        <f t="shared" si="29"/>
        <v>3.9478878799842083E-4</v>
      </c>
      <c r="D27" s="8">
        <f t="shared" si="29"/>
        <v>5.2638505066456118E-4</v>
      </c>
      <c r="E27" s="8">
        <f t="shared" si="29"/>
        <v>1.9739439399921041E-4</v>
      </c>
      <c r="F27" s="8">
        <f t="shared" si="29"/>
        <v>3.2899065666535076E-4</v>
      </c>
      <c r="G27" s="8">
        <f t="shared" si="29"/>
        <v>1.3159626266614029E-4</v>
      </c>
      <c r="H27" s="8">
        <f t="shared" si="29"/>
        <v>3.9478878799842083E-4</v>
      </c>
      <c r="I27" s="8">
        <f t="shared" si="29"/>
        <v>1.3159626266614029E-4</v>
      </c>
      <c r="J27" s="19">
        <f t="shared" si="29"/>
        <v>6.5798131333070147E-5</v>
      </c>
      <c r="K27" s="8">
        <f t="shared" si="29"/>
        <v>1.3159626266614029E-4</v>
      </c>
      <c r="L27" s="8">
        <f t="shared" si="29"/>
        <v>6.5798131333070147E-5</v>
      </c>
      <c r="M27" s="8">
        <f t="shared" si="29"/>
        <v>1.3159626266614029E-4</v>
      </c>
      <c r="N27" s="8">
        <f t="shared" si="29"/>
        <v>6.5798131333070147E-5</v>
      </c>
      <c r="O27" s="8">
        <f t="shared" si="29"/>
        <v>2.6319252533228059E-4</v>
      </c>
      <c r="P27" s="8">
        <f t="shared" si="29"/>
        <v>1.9739439399921041E-4</v>
      </c>
      <c r="Q27" s="8">
        <f t="shared" si="29"/>
        <v>1.9739439399921041E-4</v>
      </c>
      <c r="R27" s="8">
        <f t="shared" si="29"/>
        <v>6.5798131333070147E-5</v>
      </c>
      <c r="S27" s="19">
        <f t="shared" si="29"/>
        <v>1.3159626266614029E-4</v>
      </c>
      <c r="T27" s="8">
        <f t="shared" si="29"/>
        <v>6.5798131333070147E-5</v>
      </c>
      <c r="U27" s="8">
        <f t="shared" si="29"/>
        <v>6.5798131333070147E-5</v>
      </c>
      <c r="V27" s="8">
        <f t="shared" si="29"/>
        <v>1.9739439399921041E-4</v>
      </c>
      <c r="W27" s="8">
        <f t="shared" si="29"/>
        <v>0</v>
      </c>
      <c r="X27" s="8">
        <f t="shared" si="29"/>
        <v>0</v>
      </c>
      <c r="Y27" s="8">
        <f t="shared" si="29"/>
        <v>1.9739439399921041E-4</v>
      </c>
      <c r="Z27" s="8">
        <f t="shared" si="29"/>
        <v>3.2899065666535076E-4</v>
      </c>
      <c r="AA27" s="8">
        <f t="shared" si="29"/>
        <v>0</v>
      </c>
      <c r="AB27" s="8">
        <f t="shared" si="29"/>
        <v>6.5798131333070147E-5</v>
      </c>
      <c r="AC27" s="8">
        <f t="shared" si="29"/>
        <v>0</v>
      </c>
      <c r="AD27" s="8">
        <f t="shared" si="29"/>
        <v>6.5798131333070147E-5</v>
      </c>
      <c r="AE27" s="8">
        <f t="shared" si="29"/>
        <v>1.3159626266614029E-4</v>
      </c>
      <c r="AF27" s="8">
        <f t="shared" si="29"/>
        <v>6.5798131333070147E-5</v>
      </c>
      <c r="AG27" s="8">
        <f t="shared" si="29"/>
        <v>0</v>
      </c>
      <c r="AH27" s="8">
        <f t="shared" ref="AH27:BM27" si="30">AH14/151.98</f>
        <v>1.3159626266614029E-4</v>
      </c>
      <c r="AI27" s="8">
        <f t="shared" si="30"/>
        <v>1.3159626266614029E-4</v>
      </c>
      <c r="AJ27" s="8">
        <f t="shared" si="30"/>
        <v>1.9739439399921041E-4</v>
      </c>
      <c r="AK27" s="8">
        <f t="shared" si="30"/>
        <v>3.2899065666535076E-4</v>
      </c>
      <c r="AL27" s="8">
        <f t="shared" si="30"/>
        <v>0</v>
      </c>
      <c r="AM27" s="8">
        <f t="shared" si="30"/>
        <v>1.3159626266614029E-4</v>
      </c>
      <c r="AN27" s="8">
        <f t="shared" si="30"/>
        <v>6.5798131333070147E-5</v>
      </c>
      <c r="AO27" s="8">
        <f t="shared" si="30"/>
        <v>6.5798131333070147E-5</v>
      </c>
      <c r="AP27" s="8">
        <f t="shared" si="30"/>
        <v>1.3159626266614029E-4</v>
      </c>
      <c r="AQ27" s="8">
        <f t="shared" si="30"/>
        <v>1.3159626266614029E-4</v>
      </c>
      <c r="AR27" s="8">
        <f t="shared" si="30"/>
        <v>1.3159626266614029E-4</v>
      </c>
      <c r="AS27" s="8">
        <f t="shared" si="30"/>
        <v>6.5798131333070147E-5</v>
      </c>
      <c r="AT27" s="8">
        <f t="shared" si="30"/>
        <v>1.9739439399921041E-4</v>
      </c>
      <c r="AU27" s="8">
        <f t="shared" si="30"/>
        <v>1.3159626266614029E-4</v>
      </c>
      <c r="AV27" s="8">
        <f>AV14/151.98</f>
        <v>1.3159626266614029E-4</v>
      </c>
      <c r="AW27" s="8">
        <f t="shared" si="30"/>
        <v>1.9739439399921041E-4</v>
      </c>
      <c r="AX27" s="8">
        <f t="shared" si="30"/>
        <v>6.5798131333070147E-5</v>
      </c>
      <c r="AY27" s="8">
        <f t="shared" si="30"/>
        <v>1.9739439399921041E-4</v>
      </c>
      <c r="AZ27" s="8">
        <f t="shared" si="30"/>
        <v>6.5798131333070147E-5</v>
      </c>
      <c r="BA27" s="8">
        <f t="shared" si="30"/>
        <v>1.9739439399921041E-4</v>
      </c>
      <c r="BB27" s="8">
        <f t="shared" si="30"/>
        <v>6.5798131333070147E-5</v>
      </c>
      <c r="BC27" s="8">
        <f t="shared" si="30"/>
        <v>1.3159626266614029E-4</v>
      </c>
      <c r="BD27" s="8">
        <f t="shared" si="30"/>
        <v>6.5798131333070147E-5</v>
      </c>
      <c r="BE27" s="8">
        <f t="shared" si="30"/>
        <v>0</v>
      </c>
      <c r="BF27" s="8">
        <f t="shared" si="30"/>
        <v>1.3159626266614029E-4</v>
      </c>
      <c r="BG27" s="8">
        <f t="shared" si="30"/>
        <v>1.9739439399921041E-4</v>
      </c>
      <c r="BH27" s="8">
        <f t="shared" si="30"/>
        <v>6.5798131333070147E-5</v>
      </c>
      <c r="BI27" s="8">
        <f t="shared" si="30"/>
        <v>1.9739439399921041E-4</v>
      </c>
      <c r="BJ27" s="8">
        <f t="shared" si="30"/>
        <v>1.3159626266614029E-4</v>
      </c>
      <c r="BK27" s="8">
        <f t="shared" si="30"/>
        <v>1.3159626266614029E-4</v>
      </c>
      <c r="BL27" s="8">
        <f t="shared" si="30"/>
        <v>6.5798131333070147E-5</v>
      </c>
      <c r="BM27" s="8">
        <f t="shared" si="30"/>
        <v>1.3159626266614029E-4</v>
      </c>
      <c r="BN27" s="8">
        <f t="shared" ref="BN27:BT27" si="31">BN14/151.98</f>
        <v>0</v>
      </c>
      <c r="BO27" s="8">
        <f t="shared" si="31"/>
        <v>1.9739439399921041E-4</v>
      </c>
      <c r="BP27" s="8">
        <f t="shared" si="31"/>
        <v>1.9739439399921041E-4</v>
      </c>
      <c r="BQ27" s="8">
        <f t="shared" si="31"/>
        <v>6.5798131333070147E-5</v>
      </c>
      <c r="BR27" s="8">
        <f t="shared" si="31"/>
        <v>6.5798131333070147E-5</v>
      </c>
      <c r="BS27" s="8">
        <f t="shared" si="31"/>
        <v>2.6319252533228059E-4</v>
      </c>
      <c r="BT27" s="8">
        <f t="shared" si="31"/>
        <v>6.5798131333070147E-5</v>
      </c>
    </row>
    <row r="28" spans="1:72" ht="14" x14ac:dyDescent="0.2">
      <c r="A28" s="1" t="s">
        <v>59</v>
      </c>
      <c r="B28" s="8">
        <f>SUM(B18:B27)</f>
        <v>1.9689912432422185</v>
      </c>
      <c r="C28" s="8">
        <f t="shared" ref="C28:BN28" si="32">SUM(C18:C27)</f>
        <v>1.9829949498793298</v>
      </c>
      <c r="D28" s="8">
        <f t="shared" si="32"/>
        <v>1.9818171571248941</v>
      </c>
      <c r="E28" s="8">
        <f t="shared" si="32"/>
        <v>1.9797533256132804</v>
      </c>
      <c r="F28" s="8">
        <f t="shared" si="32"/>
        <v>1.9732127255342082</v>
      </c>
      <c r="G28" s="8">
        <f t="shared" si="32"/>
        <v>1.9552489701685172</v>
      </c>
      <c r="H28" s="8">
        <f t="shared" si="32"/>
        <v>1.9676642357829581</v>
      </c>
      <c r="I28" s="8">
        <f t="shared" si="32"/>
        <v>1.9712192818436414</v>
      </c>
      <c r="J28" s="19">
        <f t="shared" si="32"/>
        <v>1.9817216724801496</v>
      </c>
      <c r="K28" s="8">
        <f t="shared" si="32"/>
        <v>1.8525424813576385</v>
      </c>
      <c r="L28" s="8">
        <f t="shared" si="32"/>
        <v>1.893590887333835</v>
      </c>
      <c r="M28" s="8">
        <f t="shared" si="32"/>
        <v>1.9159473885555516</v>
      </c>
      <c r="N28" s="8">
        <f t="shared" si="32"/>
        <v>1.9146393973510605</v>
      </c>
      <c r="O28" s="8">
        <f t="shared" si="32"/>
        <v>1.8450739610821285</v>
      </c>
      <c r="P28" s="8">
        <f t="shared" si="32"/>
        <v>1.9134554358053941</v>
      </c>
      <c r="Q28" s="8">
        <f t="shared" si="32"/>
        <v>1.9183867712884592</v>
      </c>
      <c r="R28" s="8">
        <f t="shared" si="32"/>
        <v>1.8700328201744134</v>
      </c>
      <c r="S28" s="19">
        <f t="shared" si="32"/>
        <v>1.8915377146139036</v>
      </c>
      <c r="T28" s="8">
        <f t="shared" si="32"/>
        <v>1.9202001558721182</v>
      </c>
      <c r="U28" s="8">
        <f t="shared" si="32"/>
        <v>1.8778863303431053</v>
      </c>
      <c r="V28" s="8">
        <f t="shared" si="32"/>
        <v>1.88524299623129</v>
      </c>
      <c r="W28" s="8">
        <f t="shared" si="32"/>
        <v>1.924128271399733</v>
      </c>
      <c r="X28" s="8">
        <f t="shared" si="32"/>
        <v>1.8836075324203549</v>
      </c>
      <c r="Y28" s="8">
        <f t="shared" si="32"/>
        <v>1.8760465184716657</v>
      </c>
      <c r="Z28" s="8">
        <f t="shared" si="32"/>
        <v>1.874075180834482</v>
      </c>
      <c r="AA28" s="8">
        <f t="shared" si="32"/>
        <v>1.8637608498242721</v>
      </c>
      <c r="AB28" s="8">
        <f t="shared" si="32"/>
        <v>1.8949291959406029</v>
      </c>
      <c r="AC28" s="8">
        <f t="shared" si="32"/>
        <v>1.9178962673548456</v>
      </c>
      <c r="AD28" s="8">
        <f t="shared" si="32"/>
        <v>1.8882765706603413</v>
      </c>
      <c r="AE28" s="8">
        <f t="shared" si="32"/>
        <v>1.9087022343851463</v>
      </c>
      <c r="AF28" s="8">
        <f t="shared" si="32"/>
        <v>1.8680180834433353</v>
      </c>
      <c r="AG28" s="8">
        <f t="shared" si="32"/>
        <v>1.8893362824467905</v>
      </c>
      <c r="AH28" s="8">
        <f t="shared" si="32"/>
        <v>1.8980020916226572</v>
      </c>
      <c r="AI28" s="8">
        <f t="shared" si="32"/>
        <v>1.8900885307458313</v>
      </c>
      <c r="AJ28" s="8">
        <f t="shared" si="32"/>
        <v>1.8437169153423789</v>
      </c>
      <c r="AK28" s="8">
        <f t="shared" si="32"/>
        <v>1.8517253785420138</v>
      </c>
      <c r="AL28" s="8">
        <f t="shared" si="32"/>
        <v>1.8382110643964711</v>
      </c>
      <c r="AM28" s="8">
        <f t="shared" si="32"/>
        <v>1.8367052685376806</v>
      </c>
      <c r="AN28" s="8">
        <f t="shared" si="32"/>
        <v>1.9348794839288277</v>
      </c>
      <c r="AO28" s="8">
        <f t="shared" si="32"/>
        <v>1.9197928053647277</v>
      </c>
      <c r="AP28" s="8">
        <f t="shared" si="32"/>
        <v>1.9208423236826664</v>
      </c>
      <c r="AQ28" s="8">
        <f t="shared" si="32"/>
        <v>1.8821444337164315</v>
      </c>
      <c r="AR28" s="8">
        <f t="shared" si="32"/>
        <v>1.8801064895610287</v>
      </c>
      <c r="AS28" s="8">
        <f t="shared" si="32"/>
        <v>1.8843302707459972</v>
      </c>
      <c r="AT28" s="8">
        <f t="shared" si="32"/>
        <v>1.8771587367989671</v>
      </c>
      <c r="AU28" s="8">
        <f t="shared" si="32"/>
        <v>2.0077690362649796</v>
      </c>
      <c r="AV28" s="8">
        <f>SUM(AV18:AV27)</f>
        <v>1.9146118521712534</v>
      </c>
      <c r="AW28" s="8">
        <f t="shared" si="32"/>
        <v>1.9429171457685424</v>
      </c>
      <c r="AX28" s="8">
        <f t="shared" si="32"/>
        <v>1.9432097963615216</v>
      </c>
      <c r="AY28" s="8">
        <f t="shared" si="32"/>
        <v>1.9356758760429607</v>
      </c>
      <c r="AZ28" s="8">
        <f t="shared" si="32"/>
        <v>1.8973820427072075</v>
      </c>
      <c r="BA28" s="8">
        <f t="shared" si="32"/>
        <v>1.9235315661506802</v>
      </c>
      <c r="BB28" s="8">
        <f t="shared" si="32"/>
        <v>1.9286660058581946</v>
      </c>
      <c r="BC28" s="8">
        <f t="shared" si="32"/>
        <v>1.9051053612882105</v>
      </c>
      <c r="BD28" s="8">
        <f t="shared" si="32"/>
        <v>1.9458484362774393</v>
      </c>
      <c r="BE28" s="8">
        <f t="shared" si="32"/>
        <v>1.9545405339698969</v>
      </c>
      <c r="BF28" s="8">
        <f t="shared" si="32"/>
        <v>1.9659696903605426</v>
      </c>
      <c r="BG28" s="8">
        <f t="shared" si="32"/>
        <v>1.9172134006212003</v>
      </c>
      <c r="BH28" s="8">
        <f t="shared" si="32"/>
        <v>1.9259162902065541</v>
      </c>
      <c r="BI28" s="8">
        <f t="shared" si="32"/>
        <v>1.940545802154344</v>
      </c>
      <c r="BJ28" s="8">
        <f t="shared" si="32"/>
        <v>1.9361655708780632</v>
      </c>
      <c r="BK28" s="8">
        <f t="shared" si="32"/>
        <v>1.9209063583116575</v>
      </c>
      <c r="BL28" s="8">
        <f t="shared" si="32"/>
        <v>1.9177805068551934</v>
      </c>
      <c r="BM28" s="8">
        <f t="shared" si="32"/>
        <v>1.8752650552680572</v>
      </c>
      <c r="BN28" s="8">
        <f t="shared" si="32"/>
        <v>1.9080588437822423</v>
      </c>
      <c r="BO28" s="8">
        <f t="shared" ref="BO28:BT28" si="33">SUM(BO18:BO27)</f>
        <v>1.9081039618335693</v>
      </c>
      <c r="BP28" s="8">
        <f t="shared" si="33"/>
        <v>1.9120424719578597</v>
      </c>
      <c r="BQ28" s="8">
        <f t="shared" si="33"/>
        <v>1.9483826608548165</v>
      </c>
      <c r="BR28" s="8">
        <f t="shared" si="33"/>
        <v>1.9718333278329476</v>
      </c>
      <c r="BS28" s="8">
        <f t="shared" si="33"/>
        <v>1.914313002904134</v>
      </c>
      <c r="BT28" s="8">
        <f t="shared" si="33"/>
        <v>1.9160916051890093</v>
      </c>
    </row>
    <row r="29" spans="1:72" ht="11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21"/>
      <c r="K29" s="1"/>
      <c r="L29" s="1"/>
      <c r="M29" s="1"/>
      <c r="N29" s="1"/>
      <c r="O29" s="1"/>
      <c r="P29" s="1"/>
      <c r="Q29" s="1"/>
      <c r="R29" s="1"/>
      <c r="S29" s="2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</row>
    <row r="30" spans="1:72" ht="14" x14ac:dyDescent="0.2">
      <c r="A30" s="1" t="s">
        <v>60</v>
      </c>
      <c r="B30" s="13">
        <f t="shared" ref="B30:AG30" si="34">B22*100/(B21+B22)</f>
        <v>84.300167707184059</v>
      </c>
      <c r="C30" s="13">
        <f t="shared" si="34"/>
        <v>84.335544158747012</v>
      </c>
      <c r="D30" s="13">
        <f t="shared" si="34"/>
        <v>84.281569590797929</v>
      </c>
      <c r="E30" s="13">
        <f t="shared" si="34"/>
        <v>85.08565379533367</v>
      </c>
      <c r="F30" s="13">
        <f t="shared" si="34"/>
        <v>85.287559857980185</v>
      </c>
      <c r="G30" s="13">
        <f t="shared" si="34"/>
        <v>83.338062799031889</v>
      </c>
      <c r="H30" s="13">
        <f t="shared" si="34"/>
        <v>83.992929503041566</v>
      </c>
      <c r="I30" s="13">
        <f t="shared" si="34"/>
        <v>83.9347336639172</v>
      </c>
      <c r="J30" s="22">
        <f t="shared" si="34"/>
        <v>83.476710283130984</v>
      </c>
      <c r="K30" s="13">
        <f t="shared" si="34"/>
        <v>68.302824571186903</v>
      </c>
      <c r="L30" s="13">
        <f t="shared" si="34"/>
        <v>72.920931892868012</v>
      </c>
      <c r="M30" s="13">
        <f t="shared" si="34"/>
        <v>76.972753949151581</v>
      </c>
      <c r="N30" s="13">
        <f t="shared" si="34"/>
        <v>74.186024430962419</v>
      </c>
      <c r="O30" s="13">
        <f t="shared" si="34"/>
        <v>67.204657854766694</v>
      </c>
      <c r="P30" s="13">
        <f t="shared" si="34"/>
        <v>76.276440832040478</v>
      </c>
      <c r="Q30" s="13">
        <f t="shared" si="34"/>
        <v>75.745953120657248</v>
      </c>
      <c r="R30" s="13">
        <f t="shared" si="34"/>
        <v>70.315138697233834</v>
      </c>
      <c r="S30" s="22">
        <f t="shared" si="34"/>
        <v>71.588784636855308</v>
      </c>
      <c r="T30" s="13">
        <f t="shared" si="34"/>
        <v>76.972753949151581</v>
      </c>
      <c r="U30" s="13">
        <f t="shared" si="34"/>
        <v>71.7604288158347</v>
      </c>
      <c r="V30" s="13">
        <f t="shared" si="34"/>
        <v>73.384982601058013</v>
      </c>
      <c r="W30" s="13">
        <f t="shared" si="34"/>
        <v>78.240737874128953</v>
      </c>
      <c r="X30" s="13">
        <f t="shared" si="34"/>
        <v>70.635297880811891</v>
      </c>
      <c r="Y30" s="13">
        <f t="shared" si="34"/>
        <v>72.111372468602198</v>
      </c>
      <c r="Z30" s="13">
        <f t="shared" si="34"/>
        <v>70.29514416521863</v>
      </c>
      <c r="AA30" s="13">
        <f t="shared" si="34"/>
        <v>70.750723387302543</v>
      </c>
      <c r="AB30" s="13">
        <f t="shared" si="34"/>
        <v>72.985309268600957</v>
      </c>
      <c r="AC30" s="13">
        <f t="shared" si="34"/>
        <v>72.100230790088929</v>
      </c>
      <c r="AD30" s="13">
        <f t="shared" si="34"/>
        <v>71.414404087817815</v>
      </c>
      <c r="AE30" s="13">
        <f t="shared" si="34"/>
        <v>72.980425678019742</v>
      </c>
      <c r="AF30" s="13">
        <f t="shared" si="34"/>
        <v>72.262130803035618</v>
      </c>
      <c r="AG30" s="13">
        <f t="shared" si="34"/>
        <v>72.803187681184937</v>
      </c>
      <c r="AH30" s="13">
        <f t="shared" ref="AH30:BM30" si="35">AH22*100/(AH21+AH22)</f>
        <v>73.112960940993105</v>
      </c>
      <c r="AI30" s="13">
        <f t="shared" si="35"/>
        <v>72.016348328429103</v>
      </c>
      <c r="AJ30" s="13">
        <f t="shared" si="35"/>
        <v>70.929870260817879</v>
      </c>
      <c r="AK30" s="13">
        <f t="shared" si="35"/>
        <v>71.308683737328082</v>
      </c>
      <c r="AL30" s="13">
        <f t="shared" si="35"/>
        <v>66.107673481638827</v>
      </c>
      <c r="AM30" s="13">
        <f t="shared" si="35"/>
        <v>67.301175609323906</v>
      </c>
      <c r="AN30" s="13">
        <f t="shared" si="35"/>
        <v>79.757429674338667</v>
      </c>
      <c r="AO30" s="13">
        <f t="shared" si="35"/>
        <v>78.059038681445628</v>
      </c>
      <c r="AP30" s="13">
        <f t="shared" si="35"/>
        <v>77.338470531208117</v>
      </c>
      <c r="AQ30" s="13">
        <f t="shared" si="35"/>
        <v>72.756704546392541</v>
      </c>
      <c r="AR30" s="13">
        <f t="shared" si="35"/>
        <v>73.867447288060845</v>
      </c>
      <c r="AS30" s="13">
        <f t="shared" si="35"/>
        <v>73.249590387766233</v>
      </c>
      <c r="AT30" s="13">
        <f t="shared" si="35"/>
        <v>71.753926653635688</v>
      </c>
      <c r="AU30" s="13">
        <f t="shared" ref="AU30" si="36">AU22*100/(AU21+AU22)</f>
        <v>88.224935906085548</v>
      </c>
      <c r="AV30" s="13">
        <f>AV22*100/(AV21+AV22)</f>
        <v>77.781625151954842</v>
      </c>
      <c r="AW30" s="13">
        <f t="shared" si="35"/>
        <v>77.233944251399677</v>
      </c>
      <c r="AX30" s="13">
        <f t="shared" si="35"/>
        <v>79.284036927879711</v>
      </c>
      <c r="AY30" s="13">
        <f t="shared" si="35"/>
        <v>79.199940484211623</v>
      </c>
      <c r="AZ30" s="13">
        <f t="shared" si="35"/>
        <v>76.060470271006281</v>
      </c>
      <c r="BA30" s="13">
        <f t="shared" si="35"/>
        <v>75.380872569755965</v>
      </c>
      <c r="BB30" s="13">
        <f t="shared" si="35"/>
        <v>76.897574465520051</v>
      </c>
      <c r="BC30" s="13">
        <f t="shared" si="35"/>
        <v>76.869144984221506</v>
      </c>
      <c r="BD30" s="13">
        <f t="shared" si="35"/>
        <v>80.94321788591391</v>
      </c>
      <c r="BE30" s="13">
        <f t="shared" si="35"/>
        <v>82.024077342221076</v>
      </c>
      <c r="BF30" s="13">
        <f t="shared" si="35"/>
        <v>82.373838585046542</v>
      </c>
      <c r="BG30" s="13">
        <f t="shared" si="35"/>
        <v>75.119021678123119</v>
      </c>
      <c r="BH30" s="13">
        <f t="shared" si="35"/>
        <v>78.252230949238864</v>
      </c>
      <c r="BI30" s="13">
        <f t="shared" si="35"/>
        <v>79.398655218695552</v>
      </c>
      <c r="BJ30" s="13">
        <f t="shared" si="35"/>
        <v>79.708939472443305</v>
      </c>
      <c r="BK30" s="13">
        <f t="shared" si="35"/>
        <v>76.843758372663373</v>
      </c>
      <c r="BL30" s="13">
        <f t="shared" si="35"/>
        <v>76.98802778382931</v>
      </c>
      <c r="BM30" s="13">
        <f t="shared" si="35"/>
        <v>71.185705079589141</v>
      </c>
      <c r="BN30" s="13">
        <f t="shared" ref="BN30:BT30" si="37">BN22*100/(BN21+BN22)</f>
        <v>74.278612727308413</v>
      </c>
      <c r="BO30" s="13">
        <f t="shared" si="37"/>
        <v>76.224494150293879</v>
      </c>
      <c r="BP30" s="13">
        <f t="shared" si="37"/>
        <v>75.264865172937292</v>
      </c>
      <c r="BQ30" s="13">
        <f t="shared" si="37"/>
        <v>80.854833879632238</v>
      </c>
      <c r="BR30" s="13">
        <f t="shared" si="37"/>
        <v>81.614062888545206</v>
      </c>
      <c r="BS30" s="13">
        <f t="shared" si="37"/>
        <v>76.96698360335202</v>
      </c>
      <c r="BT30" s="13">
        <f t="shared" si="37"/>
        <v>77.374051689028704</v>
      </c>
    </row>
    <row r="31" spans="1:72" ht="15" thickBot="1" x14ac:dyDescent="0.25">
      <c r="A31" s="5" t="s">
        <v>61</v>
      </c>
      <c r="B31" s="14">
        <f>100-B30</f>
        <v>15.699832292815941</v>
      </c>
      <c r="C31" s="14">
        <f t="shared" ref="C31:BN31" si="38">100-C30</f>
        <v>15.664455841252988</v>
      </c>
      <c r="D31" s="14">
        <f t="shared" si="38"/>
        <v>15.718430409202071</v>
      </c>
      <c r="E31" s="14">
        <f t="shared" si="38"/>
        <v>14.91434620466633</v>
      </c>
      <c r="F31" s="14">
        <f t="shared" si="38"/>
        <v>14.712440142019815</v>
      </c>
      <c r="G31" s="14">
        <f t="shared" si="38"/>
        <v>16.661937200968111</v>
      </c>
      <c r="H31" s="14">
        <f t="shared" si="38"/>
        <v>16.007070496958434</v>
      </c>
      <c r="I31" s="14">
        <f t="shared" si="38"/>
        <v>16.0652663360828</v>
      </c>
      <c r="J31" s="23">
        <f t="shared" si="38"/>
        <v>16.523289716869016</v>
      </c>
      <c r="K31" s="14">
        <f t="shared" si="38"/>
        <v>31.697175428813097</v>
      </c>
      <c r="L31" s="14">
        <f t="shared" si="38"/>
        <v>27.079068107131988</v>
      </c>
      <c r="M31" s="14">
        <f t="shared" si="38"/>
        <v>23.027246050848419</v>
      </c>
      <c r="N31" s="14">
        <f t="shared" si="38"/>
        <v>25.813975569037581</v>
      </c>
      <c r="O31" s="14">
        <f t="shared" si="38"/>
        <v>32.795342145233306</v>
      </c>
      <c r="P31" s="14">
        <f t="shared" si="38"/>
        <v>23.723559167959522</v>
      </c>
      <c r="Q31" s="14">
        <f t="shared" si="38"/>
        <v>24.254046879342752</v>
      </c>
      <c r="R31" s="14">
        <f t="shared" si="38"/>
        <v>29.684861302766166</v>
      </c>
      <c r="S31" s="23">
        <f t="shared" si="38"/>
        <v>28.411215363144692</v>
      </c>
      <c r="T31" s="14">
        <f t="shared" si="38"/>
        <v>23.027246050848419</v>
      </c>
      <c r="U31" s="14">
        <f t="shared" si="38"/>
        <v>28.2395711841653</v>
      </c>
      <c r="V31" s="14">
        <f t="shared" si="38"/>
        <v>26.615017398941987</v>
      </c>
      <c r="W31" s="14">
        <f t="shared" si="38"/>
        <v>21.759262125871047</v>
      </c>
      <c r="X31" s="14">
        <f t="shared" si="38"/>
        <v>29.364702119188109</v>
      </c>
      <c r="Y31" s="14">
        <f t="shared" si="38"/>
        <v>27.888627531397802</v>
      </c>
      <c r="Z31" s="14">
        <f t="shared" si="38"/>
        <v>29.70485583478137</v>
      </c>
      <c r="AA31" s="14">
        <f t="shared" si="38"/>
        <v>29.249276612697457</v>
      </c>
      <c r="AB31" s="14">
        <f t="shared" si="38"/>
        <v>27.014690731399043</v>
      </c>
      <c r="AC31" s="14">
        <f t="shared" si="38"/>
        <v>27.899769209911071</v>
      </c>
      <c r="AD31" s="14">
        <f t="shared" si="38"/>
        <v>28.585595912182185</v>
      </c>
      <c r="AE31" s="14">
        <f t="shared" si="38"/>
        <v>27.019574321980258</v>
      </c>
      <c r="AF31" s="14">
        <f t="shared" si="38"/>
        <v>27.737869196964382</v>
      </c>
      <c r="AG31" s="14">
        <f t="shared" si="38"/>
        <v>27.196812318815063</v>
      </c>
      <c r="AH31" s="14">
        <f t="shared" si="38"/>
        <v>26.887039059006895</v>
      </c>
      <c r="AI31" s="14">
        <f t="shared" si="38"/>
        <v>27.983651671570897</v>
      </c>
      <c r="AJ31" s="14">
        <f t="shared" si="38"/>
        <v>29.070129739182121</v>
      </c>
      <c r="AK31" s="14">
        <f t="shared" si="38"/>
        <v>28.691316262671918</v>
      </c>
      <c r="AL31" s="14">
        <f t="shared" si="38"/>
        <v>33.892326518361173</v>
      </c>
      <c r="AM31" s="14">
        <f t="shared" si="38"/>
        <v>32.698824390676094</v>
      </c>
      <c r="AN31" s="14">
        <f t="shared" si="38"/>
        <v>20.242570325661333</v>
      </c>
      <c r="AO31" s="14">
        <f t="shared" si="38"/>
        <v>21.940961318554372</v>
      </c>
      <c r="AP31" s="14">
        <f t="shared" si="38"/>
        <v>22.661529468791883</v>
      </c>
      <c r="AQ31" s="14">
        <f t="shared" si="38"/>
        <v>27.243295453607459</v>
      </c>
      <c r="AR31" s="14">
        <f t="shared" si="38"/>
        <v>26.132552711939155</v>
      </c>
      <c r="AS31" s="14">
        <f t="shared" si="38"/>
        <v>26.750409612233767</v>
      </c>
      <c r="AT31" s="14">
        <f t="shared" si="38"/>
        <v>28.246073346364312</v>
      </c>
      <c r="AU31" s="14">
        <f t="shared" ref="AU31" si="39">100-AU30</f>
        <v>11.775064093914452</v>
      </c>
      <c r="AV31" s="14">
        <f>100-AV30</f>
        <v>22.218374848045158</v>
      </c>
      <c r="AW31" s="14">
        <f t="shared" si="38"/>
        <v>22.766055748600323</v>
      </c>
      <c r="AX31" s="14">
        <f t="shared" si="38"/>
        <v>20.715963072120289</v>
      </c>
      <c r="AY31" s="14">
        <f t="shared" si="38"/>
        <v>20.800059515788377</v>
      </c>
      <c r="AZ31" s="14">
        <f t="shared" si="38"/>
        <v>23.939529728993719</v>
      </c>
      <c r="BA31" s="14">
        <f t="shared" si="38"/>
        <v>24.619127430244035</v>
      </c>
      <c r="BB31" s="14">
        <f t="shared" si="38"/>
        <v>23.102425534479949</v>
      </c>
      <c r="BC31" s="14">
        <f t="shared" si="38"/>
        <v>23.130855015778494</v>
      </c>
      <c r="BD31" s="14">
        <f t="shared" si="38"/>
        <v>19.05678211408609</v>
      </c>
      <c r="BE31" s="14">
        <f t="shared" si="38"/>
        <v>17.975922657778924</v>
      </c>
      <c r="BF31" s="14">
        <f t="shared" si="38"/>
        <v>17.626161414953458</v>
      </c>
      <c r="BG31" s="14">
        <f t="shared" si="38"/>
        <v>24.880978321876881</v>
      </c>
      <c r="BH31" s="14">
        <f t="shared" si="38"/>
        <v>21.747769050761136</v>
      </c>
      <c r="BI31" s="14">
        <f t="shared" si="38"/>
        <v>20.601344781304448</v>
      </c>
      <c r="BJ31" s="14">
        <f t="shared" si="38"/>
        <v>20.291060527556695</v>
      </c>
      <c r="BK31" s="14">
        <f t="shared" si="38"/>
        <v>23.156241627336627</v>
      </c>
      <c r="BL31" s="14">
        <f t="shared" si="38"/>
        <v>23.01197221617069</v>
      </c>
      <c r="BM31" s="14">
        <f t="shared" si="38"/>
        <v>28.814294920410859</v>
      </c>
      <c r="BN31" s="14">
        <f t="shared" si="38"/>
        <v>25.721387272691587</v>
      </c>
      <c r="BO31" s="14">
        <f t="shared" ref="BO31:BT31" si="40">100-BO30</f>
        <v>23.775505849706121</v>
      </c>
      <c r="BP31" s="14">
        <f t="shared" si="40"/>
        <v>24.735134827062708</v>
      </c>
      <c r="BQ31" s="14">
        <f t="shared" si="40"/>
        <v>19.145166120367762</v>
      </c>
      <c r="BR31" s="14">
        <f t="shared" si="40"/>
        <v>18.385937111454794</v>
      </c>
      <c r="BS31" s="14">
        <f t="shared" si="40"/>
        <v>23.03301639664798</v>
      </c>
      <c r="BT31" s="14">
        <f t="shared" si="40"/>
        <v>22.625948310971296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Table1 Supplementary</vt:lpstr>
      <vt:lpstr>'Table1 Supplementary'!Print_Area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pp.giacomoni@gmail.com</dc:creator>
  <cp:lastModifiedBy>pp.giacomoni@gmail.com</cp:lastModifiedBy>
  <dcterms:created xsi:type="dcterms:W3CDTF">2022-07-22T08:47:10Z</dcterms:created>
  <dcterms:modified xsi:type="dcterms:W3CDTF">2023-01-09T17:18:50Z</dcterms:modified>
</cp:coreProperties>
</file>