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evk-profile\profile$\Judith.Wagner\Dokumente\E &amp; E Auswertung\Final\Revision 0824\AE vs IE\"/>
    </mc:Choice>
  </mc:AlternateContent>
  <bookViews>
    <workbookView xWindow="0" yWindow="0" windowWidth="28800" windowHeight="11700"/>
  </bookViews>
  <sheets>
    <sheet name="Results" sheetId="1" r:id="rId1"/>
    <sheet name="Disc-Function"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 i="1" l="1"/>
  <c r="H2" i="1"/>
  <c r="J2" i="1" l="1"/>
  <c r="K2" i="1" s="1"/>
  <c r="L2" i="1" s="1"/>
</calcChain>
</file>

<file path=xl/sharedStrings.xml><?xml version="1.0" encoding="utf-8"?>
<sst xmlns="http://schemas.openxmlformats.org/spreadsheetml/2006/main" count="33" uniqueCount="29">
  <si>
    <t>Do not alter cell entry - calculations will be performed automatically</t>
  </si>
  <si>
    <t>First CSF - Leukocyte count (n/µl)</t>
  </si>
  <si>
    <t>Alteration of consciousness &gt; 24 hours [0 - no / 1 - yes]</t>
  </si>
  <si>
    <t>Fever &gt; 38°C [0 - no / 1 - yes]</t>
  </si>
  <si>
    <t>Acute symptomatic seizures [0 - no / 1 - yes]</t>
  </si>
  <si>
    <t>Patient No.</t>
  </si>
  <si>
    <t>First CSF - Pleocytosis [0 - no / 1 - yes]</t>
  </si>
  <si>
    <t>Headache [0 - no / 1 - yes]</t>
  </si>
  <si>
    <t>discriminance score AUTOIMMUNE</t>
  </si>
  <si>
    <t>discriminance score INFEKTIOUS</t>
  </si>
  <si>
    <t>Probability AUTOIMMUNE</t>
  </si>
  <si>
    <t>Probability INFEKTIOUS</t>
  </si>
  <si>
    <t>DIAGNOSIS</t>
  </si>
  <si>
    <t>Canonical discriminant function coefficients</t>
  </si>
  <si>
    <t>Linear discriminant functions according to Fisher</t>
  </si>
  <si>
    <t>autoimmune</t>
  </si>
  <si>
    <t>infectious</t>
  </si>
  <si>
    <t>Alteration of consciousness &gt; 24 hours</t>
  </si>
  <si>
    <t>Fever &gt; 38°C</t>
  </si>
  <si>
    <t>Acute symptomatic seizures</t>
  </si>
  <si>
    <t>Erstaufnahme: Erste CSF-Diagnostik - PleozytoseFirst CSF - Pleocytosis</t>
  </si>
  <si>
    <t>Headache</t>
  </si>
  <si>
    <t>(constant)</t>
  </si>
  <si>
    <t>CSF: cerebrospinal fluid</t>
  </si>
  <si>
    <t>Enter values of specific patient</t>
  </si>
  <si>
    <t>95% Boostrap CI</t>
  </si>
  <si>
    <t>lower bound</t>
  </si>
  <si>
    <t>upper bound</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</si>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</sst>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1">
    <font>
      <sz val="11"/>
      <color theme="1"/>
      <name val="Arial"/>
      <family val="2"/>
    </font>
    <font>
      <sz val="10"/>
      <name val="Arial"/>
      <family val="2"/>
    </font>
    <font>
      <sz val="11"/>
      <color theme="1"/>
      <name val="Arial"/>
      <family val="2"/>
    </font>
    <font>
      <b/>
      <sz val="11"/>
      <color theme="1"/>
      <name val="Arial"/>
      <family val="2"/>
    </font>
    <font>
      <sz val="10"/>
      <color theme="1"/>
      <name val="Arial"/>
      <family val="2"/>
    </font>
    <font>
      <sz val="10"/>
      <name val="Arial"/>
      <family val="2"/>
    </font>
    <font>
      <b/>
      <sz val="10"/>
      <color indexed="8"/>
      <name val="Arial Bold"/>
    </font>
    <font>
      <sz val="10"/>
      <color indexed="8"/>
      <name val="Arial"/>
      <family val="2"/>
    </font>
    <font>
      <b/>
      <sz val="10"/>
      <color indexed="8"/>
      <name val="Arial"/>
      <family val="2"/>
    </font>
    <font>
      <b/>
      <sz val="9"/>
      <color theme="1"/>
      <name val="Arial"/>
      <family val="2"/>
    </font>
    <font>
      <sz val="9"/>
      <color theme="1"/>
      <name val="Arial"/>
      <family val="2"/>
    </font>
  </fonts>
  <fills count="4">
    <fill>
      <patternFill patternType="none"/>
    </fill>
    <fill>
      <patternFill patternType="gray125"/>
    </fill>
    <fill>
      <patternFill patternType="solid">
        <fgColor theme="5" tint="0.59999389629810485"/>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9" fontId="2" fillId="0" borderId="0" applyFont="0" applyFill="0" applyBorder="0" applyAlignment="0" applyProtection="0"/>
    <xf numFmtId="0" fontId="5" fillId="0" borderId="0"/>
    <xf numFmtId="0" fontId="5" fillId="0" borderId="0"/>
  </cellStyleXfs>
  <cellXfs count="28">
    <xf numFmtId="0" fontId="0" fillId="0" borderId="0" xfId="0"/>
    <xf numFmtId="0" fontId="1" fillId="0" borderId="0" xfId="1"/>
    <xf numFmtId="0" fontId="0" fillId="0" borderId="0" xfId="0" applyAlignment="1">
      <alignment wrapText="1"/>
    </xf>
    <xf numFmtId="0" fontId="1" fillId="0" borderId="0" xfId="1" applyAlignment="1">
      <alignment wrapText="1"/>
    </xf>
    <xf numFmtId="0" fontId="0" fillId="0" borderId="1" xfId="0" applyBorder="1"/>
    <xf numFmtId="0" fontId="4" fillId="0" borderId="0" xfId="0" applyFont="1"/>
    <xf numFmtId="164" fontId="0" fillId="0" borderId="0" xfId="0" applyNumberFormat="1" applyAlignment="1">
      <alignment horizontal="center"/>
    </xf>
    <xf numFmtId="0" fontId="5" fillId="0" borderId="0" xfId="3"/>
    <xf numFmtId="164" fontId="0" fillId="0" borderId="1" xfId="0" applyNumberFormat="1" applyBorder="1" applyAlignment="1">
      <alignment horizontal="center"/>
    </xf>
    <xf numFmtId="0" fontId="9" fillId="0" borderId="1" xfId="0" applyFont="1" applyBorder="1" applyAlignment="1">
      <alignment horizontal="center" vertical="center" wrapText="1"/>
    </xf>
    <xf numFmtId="0" fontId="4" fillId="0" borderId="1" xfId="0" applyFont="1" applyBorder="1"/>
    <xf numFmtId="0" fontId="9" fillId="2" borderId="1" xfId="0" applyFont="1" applyFill="1" applyBorder="1" applyAlignment="1">
      <alignment horizontal="center" vertical="center" wrapText="1"/>
    </xf>
    <xf numFmtId="0" fontId="10" fillId="3" borderId="1" xfId="0" applyFont="1" applyFill="1" applyBorder="1" applyAlignment="1">
      <alignment horizontal="center"/>
    </xf>
    <xf numFmtId="164" fontId="10" fillId="2" borderId="1" xfId="0" applyNumberFormat="1" applyFont="1" applyFill="1" applyBorder="1" applyAlignment="1">
      <alignment horizontal="center"/>
    </xf>
    <xf numFmtId="10" fontId="10" fillId="2" borderId="1" xfId="2" applyNumberFormat="1" applyFont="1" applyFill="1" applyBorder="1" applyAlignment="1">
      <alignment horizontal="center"/>
    </xf>
    <xf numFmtId="10" fontId="10" fillId="2" borderId="1" xfId="0" applyNumberFormat="1" applyFont="1" applyFill="1" applyBorder="1" applyAlignment="1">
      <alignment horizontal="center"/>
    </xf>
    <xf numFmtId="0" fontId="10" fillId="2" borderId="1" xfId="0" applyFont="1" applyFill="1" applyBorder="1" applyAlignment="1">
      <alignment horizontal="center"/>
    </xf>
    <xf numFmtId="0" fontId="6" fillId="0" borderId="1" xfId="1" applyFont="1" applyBorder="1" applyAlignment="1">
      <alignment horizontal="center" vertical="center" wrapText="1"/>
    </xf>
    <xf numFmtId="0" fontId="8" fillId="0" borderId="1" xfId="3" applyFont="1" applyBorder="1" applyAlignment="1">
      <alignment vertical="center" wrapText="1"/>
    </xf>
    <xf numFmtId="0" fontId="5" fillId="0" borderId="0" xfId="4"/>
    <xf numFmtId="0" fontId="0" fillId="0" borderId="1" xfId="0" applyBorder="1" applyAlignment="1">
      <alignment vertical="center"/>
    </xf>
    <xf numFmtId="0" fontId="8" fillId="0" borderId="1" xfId="1" applyFont="1" applyBorder="1" applyAlignment="1">
      <alignment vertical="center" wrapText="1"/>
    </xf>
    <xf numFmtId="0" fontId="8" fillId="0" borderId="1" xfId="3" applyFont="1" applyBorder="1" applyAlignment="1">
      <alignment horizontal="center" vertical="center" wrapText="1"/>
    </xf>
    <xf numFmtId="0" fontId="7" fillId="0" borderId="1" xfId="1" applyFont="1" applyBorder="1" applyAlignment="1">
      <alignment horizontal="left" vertical="center" wrapText="1"/>
    </xf>
    <xf numFmtId="164" fontId="7" fillId="0" borderId="1" xfId="1" applyNumberFormat="1" applyFont="1" applyBorder="1" applyAlignment="1">
      <alignment horizont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6" fillId="0" borderId="1" xfId="1" applyFont="1" applyBorder="1" applyAlignment="1">
      <alignment horizontal="center" vertical="center" wrapText="1"/>
    </xf>
  </cellXfs>
  <cellStyles count="5">
    <cellStyle name="Prozent" xfId="2" builtinId="5"/>
    <cellStyle name="Standard" xfId="0" builtinId="0"/>
    <cellStyle name="Standard_Disc-Function" xfId="4"/>
    <cellStyle name="Standard_Disk-Funktion" xfId="3"/>
    <cellStyle name="Standard_Tabelle1" xfId="1"/>
  </cellStyles>
  <dxfs count="3">
    <dxf>
      <font>
        <b/>
        <i/>
      </font>
    </dxf>
    <dxf>
      <font>
        <b/>
        <i/>
      </font>
    </dxf>
    <dxf>
      <font>
        <b/>
        <i/>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11</xdr:row>
      <xdr:rowOff>0</xdr:rowOff>
    </xdr:from>
    <xdr:to>
      <xdr:col>6</xdr:col>
      <xdr:colOff>647700</xdr:colOff>
      <xdr:row>26</xdr:row>
      <xdr:rowOff>28575</xdr:rowOff>
    </xdr:to>
    <xdr:sp macro="" textlink="">
      <xdr:nvSpPr>
        <xdr:cNvPr id="2" name="Textfeld 1"/>
        <xdr:cNvSpPr txBox="1"/>
      </xdr:nvSpPr>
      <xdr:spPr>
        <a:xfrm>
          <a:off x="885825" y="2276475"/>
          <a:ext cx="7886700" cy="274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Autoimmune and infectious encephalitis: development of a discriminative tool for early diagnosis and initiation of therapy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Journal of Neurology</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Tobias Moser, Joachim Gruber, Eirini Mylonaki, Vincent Böhm, Daniel Schwarzenhofer, Anna R. Tröscher, Eva Lenzenweger, Ingomar Krehan, Eva Söllradl, Markus Leitinger, Raimund Helbok, Eugen Trinka, Tim J. von Oertzen, and Judith N. Wagner</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Corresponding author:</a:t>
          </a: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Judith N Wagner, MD</a:t>
          </a:r>
          <a:endParaRPr lang="de-DE" sz="1100">
            <a:solidFill>
              <a:schemeClr val="dk1"/>
            </a:solidFill>
            <a:effectLst/>
            <a:latin typeface="+mn-lt"/>
            <a:ea typeface="+mn-ea"/>
            <a:cs typeface="+mn-cs"/>
          </a:endParaRPr>
        </a:p>
        <a:p>
          <a:r>
            <a:rPr lang="de-DE" sz="1100">
              <a:solidFill>
                <a:schemeClr val="dk1"/>
              </a:solidFill>
              <a:effectLst/>
              <a:latin typeface="+mn-lt"/>
              <a:ea typeface="+mn-ea"/>
              <a:cs typeface="+mn-cs"/>
            </a:rPr>
            <a:t>Department of Neurology, Evangelisches Klinikum Gelsenkirchen</a:t>
          </a:r>
        </a:p>
        <a:p>
          <a:r>
            <a:rPr lang="de-DE" sz="1100">
              <a:solidFill>
                <a:schemeClr val="dk1"/>
              </a:solidFill>
              <a:effectLst/>
              <a:latin typeface="+mn-lt"/>
              <a:ea typeface="+mn-ea"/>
              <a:cs typeface="+mn-cs"/>
            </a:rPr>
            <a:t>Teaching Hospital University Duisburg-Essen </a:t>
          </a:r>
        </a:p>
        <a:p>
          <a:r>
            <a:rPr lang="de-DE" sz="1100">
              <a:solidFill>
                <a:schemeClr val="dk1"/>
              </a:solidFill>
              <a:effectLst/>
              <a:latin typeface="+mn-lt"/>
              <a:ea typeface="+mn-ea"/>
              <a:cs typeface="+mn-cs"/>
            </a:rPr>
            <a:t>Munckelstrasse 27, 45879 Gelsenkirchen, Germany</a:t>
          </a:r>
        </a:p>
        <a:p>
          <a:r>
            <a:rPr lang="de-DE" sz="1100">
              <a:solidFill>
                <a:schemeClr val="dk1"/>
              </a:solidFill>
              <a:effectLst/>
              <a:latin typeface="+mn-lt"/>
              <a:ea typeface="+mn-ea"/>
              <a:cs typeface="+mn-cs"/>
            </a:rPr>
            <a:t>Tel. +49 (0)209 160 -1501, Fax +49 (0)209 160 -2684</a:t>
          </a:r>
        </a:p>
        <a:p>
          <a:r>
            <a:rPr lang="de-DE" sz="1100">
              <a:solidFill>
                <a:schemeClr val="dk1"/>
              </a:solidFill>
              <a:effectLst/>
              <a:latin typeface="+mn-lt"/>
              <a:ea typeface="+mn-ea"/>
              <a:cs typeface="+mn-cs"/>
            </a:rPr>
            <a:t>judith.wagner@evk-ge.de</a:t>
          </a:r>
        </a:p>
        <a:p>
          <a:r>
            <a:rPr lang="de-DE" sz="1100">
              <a:solidFill>
                <a:schemeClr val="dk1"/>
              </a:solidFill>
              <a:effectLst/>
              <a:latin typeface="+mn-lt"/>
              <a:ea typeface="+mn-ea"/>
              <a:cs typeface="+mn-cs"/>
            </a:rPr>
            <a:t>ORCID 0000-0002-0776-6821</a:t>
          </a:r>
        </a:p>
        <a:p>
          <a:r>
            <a:rPr lang="de-DE" sz="1100">
              <a:solidFill>
                <a:schemeClr val="dk1"/>
              </a:solidFill>
              <a:effectLst/>
              <a:latin typeface="+mn-lt"/>
              <a:ea typeface="+mn-ea"/>
              <a:cs typeface="+mn-cs"/>
            </a:rPr>
            <a:t> </a:t>
          </a:r>
        </a:p>
        <a:p>
          <a:r>
            <a:rPr lang="de-DE" sz="1100" b="1">
              <a:solidFill>
                <a:schemeClr val="dk1"/>
              </a:solidFill>
              <a:effectLst/>
              <a:latin typeface="+mn-lt"/>
              <a:ea typeface="+mn-ea"/>
              <a:cs typeface="+mn-cs"/>
            </a:rPr>
            <a:t> </a:t>
          </a:r>
          <a:endParaRPr lang="de-DE" sz="1100">
            <a:solidFill>
              <a:schemeClr val="dk1"/>
            </a:solidFill>
            <a:effectLst/>
            <a:latin typeface="+mn-lt"/>
            <a:ea typeface="+mn-ea"/>
            <a:cs typeface="+mn-cs"/>
          </a:endParaRPr>
        </a:p>
        <a:p>
          <a:endParaRPr lang="de-DE"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tabSelected="1" zoomScaleNormal="100" workbookViewId="0">
      <pane ySplit="1" topLeftCell="A2" activePane="bottomLeft" state="frozen"/>
      <selection pane="bottomLeft" activeCell="B12" sqref="B12"/>
    </sheetView>
  </sheetViews>
  <sheetFormatPr baseColWidth="10" defaultRowHeight="14.25"/>
  <cols>
    <col min="1" max="1" width="11.625" customWidth="1"/>
    <col min="2" max="7" width="19" style="5" customWidth="1"/>
    <col min="8" max="8" width="16.625" style="6" customWidth="1"/>
    <col min="9" max="9" width="16.375" customWidth="1"/>
    <col min="10" max="10" width="15.75" customWidth="1"/>
    <col min="11" max="11" width="17.125" customWidth="1"/>
    <col min="12" max="12" width="13" customWidth="1"/>
    <col min="15" max="15" width="3.75" customWidth="1"/>
    <col min="16" max="16" width="45.25" customWidth="1"/>
  </cols>
  <sheetData>
    <row r="1" spans="1:18" s="2" customFormat="1" ht="36">
      <c r="A1" s="9" t="s">
        <v>5</v>
      </c>
      <c r="B1" s="9" t="s">
        <v>1</v>
      </c>
      <c r="C1" s="9" t="s">
        <v>2</v>
      </c>
      <c r="D1" s="9" t="s">
        <v>3</v>
      </c>
      <c r="E1" s="9" t="s">
        <v>4</v>
      </c>
      <c r="F1" s="9" t="s">
        <v>6</v>
      </c>
      <c r="G1" s="9" t="s">
        <v>7</v>
      </c>
      <c r="H1" s="11" t="s">
        <v>8</v>
      </c>
      <c r="I1" s="11" t="s">
        <v>9</v>
      </c>
      <c r="J1" s="11" t="s">
        <v>10</v>
      </c>
      <c r="K1" s="11" t="s">
        <v>11</v>
      </c>
      <c r="L1" s="11" t="s">
        <v>12</v>
      </c>
      <c r="R1" s="3"/>
    </row>
    <row r="2" spans="1:18">
      <c r="A2" s="12">
        <v>1</v>
      </c>
      <c r="B2" s="12">
        <v>0</v>
      </c>
      <c r="C2" s="12">
        <v>1</v>
      </c>
      <c r="D2" s="12">
        <v>0</v>
      </c>
      <c r="E2" s="12">
        <v>0</v>
      </c>
      <c r="F2" s="12">
        <v>0</v>
      </c>
      <c r="G2" s="12">
        <v>1</v>
      </c>
      <c r="H2" s="13">
        <f>IF(COUNTBLANK(B2:G2)=0,B2*'Disc-Function'!$B$4+C2*'Disc-Function'!$B$5+D2*'Disc-Function'!$B$6+E2*'Disc-Function'!$B$7+F2*'Disc-Function'!$B$8+G2*'Disc-Function'!$B$9+'Disc-Function'!$B$10,"-")</f>
        <v>3.6031720921014792</v>
      </c>
      <c r="I2" s="13">
        <f>IF(COUNTBLANK(B2:G2)=0,B2*'Disc-Function'!$E$4+C2*'Disc-Function'!$E$5+D2*'Disc-Function'!$E$6+E2*'Disc-Function'!$E$7+F2*'Disc-Function'!$E$8+G2*'Disc-Function'!$E$9+'Disc-Function'!$E$10,"-")</f>
        <v>2.9942729778926029</v>
      </c>
      <c r="J2" s="14">
        <f>IF(COUNTBLANK(B2:G2)=0,EXP(H2-MAX(H2,I2))/((EXP(H2-MAX(H2,I2)))+EXP(I2-MAX(H2,I2))),"-")</f>
        <v>0.64768963426742032</v>
      </c>
      <c r="K2" s="15">
        <f>IF(COUNTBLANK(B2:G2)=0,1-J2,"-")</f>
        <v>0.35231036573257968</v>
      </c>
      <c r="L2" s="16" t="str">
        <f>IF(COUNTBLANK(B2:G2)=0,IF(J2&gt;K2,"autoimmune","infectious"),"-")</f>
        <v>autoimmune</v>
      </c>
      <c r="R2" s="1"/>
    </row>
    <row r="3" spans="1:18">
      <c r="A3" s="4"/>
      <c r="B3" s="10"/>
      <c r="C3" s="10"/>
      <c r="D3" s="10"/>
      <c r="E3" s="10"/>
      <c r="F3" s="10"/>
      <c r="G3" s="10"/>
      <c r="H3" s="8"/>
      <c r="I3" s="4"/>
      <c r="J3" s="4"/>
      <c r="K3" s="4"/>
      <c r="L3" s="4"/>
    </row>
    <row r="4" spans="1:18" ht="15" customHeight="1">
      <c r="A4" s="26" t="s">
        <v>24</v>
      </c>
      <c r="B4" s="26"/>
      <c r="C4" s="26"/>
      <c r="D4" s="26"/>
      <c r="E4" s="26"/>
      <c r="F4" s="26"/>
      <c r="G4" s="26"/>
      <c r="H4" s="25" t="s">
        <v>0</v>
      </c>
      <c r="I4" s="25"/>
      <c r="J4" s="25"/>
      <c r="K4" s="25"/>
      <c r="L4" s="25"/>
    </row>
    <row r="5" spans="1:18">
      <c r="A5" s="26"/>
      <c r="B5" s="26"/>
      <c r="C5" s="26"/>
      <c r="D5" s="26"/>
      <c r="E5" s="26"/>
      <c r="F5" s="26"/>
      <c r="G5" s="26"/>
      <c r="H5" s="25"/>
      <c r="I5" s="25"/>
      <c r="J5" s="25"/>
      <c r="K5" s="25"/>
      <c r="L5" s="25"/>
    </row>
    <row r="7" spans="1:18">
      <c r="B7" s="5" t="s">
        <v>23</v>
      </c>
    </row>
    <row r="8" spans="1:18">
      <c r="B8"/>
      <c r="C8"/>
      <c r="D8"/>
      <c r="E8"/>
      <c r="F8"/>
      <c r="G8"/>
      <c r="H8"/>
    </row>
    <row r="9" spans="1:18">
      <c r="B9"/>
      <c r="C9"/>
      <c r="D9"/>
      <c r="E9"/>
      <c r="F9"/>
      <c r="G9"/>
      <c r="H9"/>
    </row>
    <row r="10" spans="1:18">
      <c r="B10"/>
      <c r="C10"/>
      <c r="D10"/>
      <c r="E10"/>
      <c r="F10"/>
      <c r="G10"/>
      <c r="H10"/>
    </row>
    <row r="11" spans="1:18">
      <c r="B11"/>
      <c r="C11"/>
      <c r="D11"/>
      <c r="E11"/>
      <c r="F11"/>
      <c r="G11"/>
      <c r="H11"/>
    </row>
    <row r="12" spans="1:18">
      <c r="B12"/>
      <c r="C12"/>
      <c r="D12"/>
      <c r="E12"/>
      <c r="F12"/>
      <c r="G12"/>
      <c r="H12"/>
    </row>
    <row r="13" spans="1:18">
      <c r="B13"/>
      <c r="C13"/>
      <c r="D13"/>
      <c r="E13"/>
      <c r="F13"/>
      <c r="G13"/>
      <c r="H13"/>
    </row>
    <row r="14" spans="1:18">
      <c r="B14"/>
      <c r="C14"/>
      <c r="D14"/>
      <c r="E14"/>
      <c r="F14"/>
      <c r="G14"/>
      <c r="H14"/>
    </row>
    <row r="15" spans="1:18">
      <c r="B15"/>
      <c r="C15"/>
      <c r="D15"/>
      <c r="E15"/>
      <c r="F15"/>
      <c r="G15"/>
      <c r="H15"/>
    </row>
    <row r="16" spans="1:18">
      <c r="B16"/>
      <c r="C16"/>
      <c r="D16"/>
      <c r="E16"/>
      <c r="F16"/>
      <c r="G16"/>
      <c r="H16"/>
    </row>
    <row r="17" spans="2:8">
      <c r="B17"/>
      <c r="C17"/>
      <c r="D17"/>
      <c r="E17"/>
      <c r="F17"/>
      <c r="G17"/>
      <c r="H17"/>
    </row>
    <row r="20" spans="2:8">
      <c r="B20" s="5" t="s">
        <v>28</v>
      </c>
    </row>
  </sheetData>
  <mergeCells count="2">
    <mergeCell ref="H4:L5"/>
    <mergeCell ref="A4:G5"/>
  </mergeCells>
  <conditionalFormatting sqref="L1:L3 L6:L7 L18:L1048576">
    <cfRule type="cellIs" dxfId="0" priority="3" operator="equal">
      <formula>"infektiös"</formula>
    </cfRule>
  </conditionalFormatting>
  <pageMargins left="0.7" right="0.7" top="0.78740157499999996" bottom="0.78740157499999996" header="0.3" footer="0.3"/>
  <pageSetup paperSize="9" orientation="portrait" r:id="rId1"/>
  <ignoredErrors>
    <ignoredError sqref="H2:L2"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zoomScale="175" zoomScaleNormal="175" workbookViewId="0">
      <selection activeCell="E4" sqref="E4"/>
    </sheetView>
  </sheetViews>
  <sheetFormatPr baseColWidth="10" defaultRowHeight="14.25"/>
  <cols>
    <col min="1" max="1" width="57.125" customWidth="1"/>
    <col min="2" max="4" width="11.125" customWidth="1"/>
  </cols>
  <sheetData>
    <row r="1" spans="1:8">
      <c r="A1" s="27" t="s">
        <v>13</v>
      </c>
      <c r="B1" s="27"/>
      <c r="C1" s="27"/>
      <c r="D1" s="27"/>
      <c r="E1" s="27"/>
      <c r="F1" s="27"/>
      <c r="G1" s="27"/>
    </row>
    <row r="2" spans="1:8">
      <c r="A2" s="17"/>
      <c r="B2" s="20"/>
      <c r="C2" s="27" t="s">
        <v>25</v>
      </c>
      <c r="D2" s="27"/>
      <c r="E2" s="17"/>
      <c r="F2" s="27" t="s">
        <v>25</v>
      </c>
      <c r="G2" s="27"/>
    </row>
    <row r="3" spans="1:8">
      <c r="A3" s="21" t="s">
        <v>14</v>
      </c>
      <c r="B3" s="18" t="s">
        <v>15</v>
      </c>
      <c r="C3" s="22" t="s">
        <v>26</v>
      </c>
      <c r="D3" s="22" t="s">
        <v>27</v>
      </c>
      <c r="E3" s="22" t="s">
        <v>16</v>
      </c>
      <c r="F3" s="22" t="s">
        <v>26</v>
      </c>
      <c r="G3" s="22" t="s">
        <v>27</v>
      </c>
    </row>
    <row r="4" spans="1:8">
      <c r="A4" s="23" t="s">
        <v>1</v>
      </c>
      <c r="B4" s="24">
        <v>-1.0252751102648413E-4</v>
      </c>
      <c r="C4" s="24">
        <v>-2.4656400318807362E-4</v>
      </c>
      <c r="D4" s="24">
        <v>1.897983313049432E-4</v>
      </c>
      <c r="E4" s="24">
        <v>5.4874202246117033E-5</v>
      </c>
      <c r="F4" s="24">
        <v>-1.2307743588195285E-4</v>
      </c>
      <c r="G4" s="24">
        <v>5.0178824076921888E-4</v>
      </c>
    </row>
    <row r="5" spans="1:8">
      <c r="A5" s="23" t="s">
        <v>17</v>
      </c>
      <c r="B5" s="24">
        <v>10.587170963896163</v>
      </c>
      <c r="C5" s="24">
        <v>5.2383223851095799</v>
      </c>
      <c r="D5" s="24">
        <v>31.576779890797667</v>
      </c>
      <c r="E5" s="24">
        <v>17.258249897522358</v>
      </c>
      <c r="F5" s="24">
        <v>10.689059238109323</v>
      </c>
      <c r="G5" s="24">
        <v>49.112636484841637</v>
      </c>
      <c r="H5" s="7"/>
    </row>
    <row r="6" spans="1:8">
      <c r="A6" s="23" t="s">
        <v>18</v>
      </c>
      <c r="B6" s="24">
        <v>-0.84140617970766352</v>
      </c>
      <c r="C6" s="24">
        <v>-2.1402577445877582</v>
      </c>
      <c r="D6" s="24">
        <v>0.179651800555471</v>
      </c>
      <c r="E6" s="24">
        <v>3.0809515108729406</v>
      </c>
      <c r="F6" s="24">
        <v>0.55355908594843106</v>
      </c>
      <c r="G6" s="24">
        <v>6.9137534784927919</v>
      </c>
      <c r="H6" s="7"/>
    </row>
    <row r="7" spans="1:8">
      <c r="A7" s="23" t="s">
        <v>19</v>
      </c>
      <c r="B7" s="24">
        <v>5.9589336591440079</v>
      </c>
      <c r="C7" s="24">
        <v>3.435086566339113</v>
      </c>
      <c r="D7" s="24">
        <v>10.646337471925243</v>
      </c>
      <c r="E7" s="24">
        <v>3.2207579483987008</v>
      </c>
      <c r="F7" s="24">
        <v>0.27502601628699802</v>
      </c>
      <c r="G7" s="24">
        <v>6.8914248842422463</v>
      </c>
      <c r="H7" s="7"/>
    </row>
    <row r="8" spans="1:8">
      <c r="A8" s="23" t="s">
        <v>20</v>
      </c>
      <c r="B8" s="24">
        <v>6.1323027503895418</v>
      </c>
      <c r="C8" s="24">
        <v>1.8456788895474128</v>
      </c>
      <c r="D8" s="24">
        <v>15.735163136839086</v>
      </c>
      <c r="E8" s="24">
        <v>9.2944804046300771</v>
      </c>
      <c r="F8" s="24">
        <v>3.3174757623758411</v>
      </c>
      <c r="G8" s="24">
        <v>27.475939234690205</v>
      </c>
      <c r="H8" s="7"/>
    </row>
    <row r="9" spans="1:8">
      <c r="A9" s="23" t="s">
        <v>21</v>
      </c>
      <c r="B9" s="24">
        <v>0.84906065345674753</v>
      </c>
      <c r="C9" s="24">
        <v>-0.61138692459311406</v>
      </c>
      <c r="D9" s="24">
        <v>2.4564302433924099</v>
      </c>
      <c r="E9" s="24">
        <v>1.6555575638146585</v>
      </c>
      <c r="F9" s="24">
        <v>-0.66481527488533443</v>
      </c>
      <c r="G9" s="24">
        <v>4.0809541030490681</v>
      </c>
      <c r="H9" s="7"/>
    </row>
    <row r="10" spans="1:8">
      <c r="A10" s="23" t="s">
        <v>22</v>
      </c>
      <c r="B10" s="24">
        <v>-7.8330595252514321</v>
      </c>
      <c r="C10" s="24">
        <v>-12.563722084739789</v>
      </c>
      <c r="D10" s="24">
        <v>-6.0811498011019571</v>
      </c>
      <c r="E10" s="24">
        <v>-15.919534483444412</v>
      </c>
      <c r="F10" s="24">
        <v>-22.44583234438538</v>
      </c>
      <c r="G10" s="24">
        <v>-14.024244282445613</v>
      </c>
      <c r="H10" s="7"/>
    </row>
    <row r="11" spans="1:8">
      <c r="H11" s="7"/>
    </row>
    <row r="12" spans="1:8">
      <c r="H12" s="7"/>
    </row>
    <row r="13" spans="1:8">
      <c r="H13" s="7"/>
    </row>
    <row r="14" spans="1:8">
      <c r="H14" s="7"/>
    </row>
    <row r="15" spans="1:8">
      <c r="H15" s="7"/>
    </row>
    <row r="24" spans="2:2">
      <c r="B24" s="19"/>
    </row>
    <row r="25" spans="2:2">
      <c r="B25" s="19"/>
    </row>
    <row r="26" spans="2:2">
      <c r="B26" s="19"/>
    </row>
    <row r="27" spans="2:2">
      <c r="B27" s="19"/>
    </row>
    <row r="28" spans="2:2">
      <c r="B28" s="19"/>
    </row>
    <row r="29" spans="2:2">
      <c r="B29" s="19"/>
    </row>
    <row r="30" spans="2:2">
      <c r="B30" s="19"/>
    </row>
    <row r="31" spans="2:2">
      <c r="B31" s="19"/>
    </row>
    <row r="32" spans="2:2">
      <c r="B32" s="19"/>
    </row>
    <row r="33" spans="2:2">
      <c r="B33" s="19"/>
    </row>
    <row r="34" spans="2:2">
      <c r="B34" s="19"/>
    </row>
    <row r="35" spans="2:2">
      <c r="B35" s="19"/>
    </row>
    <row r="36" spans="2:2">
      <c r="B36" s="19"/>
    </row>
    <row r="37" spans="2:2">
      <c r="B37" s="19"/>
    </row>
    <row r="38" spans="2:2">
      <c r="B38" s="19"/>
    </row>
    <row r="39" spans="2:2">
      <c r="B39" s="19"/>
    </row>
    <row r="40" spans="2:2">
      <c r="B40" s="19"/>
    </row>
    <row r="41" spans="2:2">
      <c r="B41" s="19"/>
    </row>
    <row r="42" spans="2:2">
      <c r="B42" s="19"/>
    </row>
    <row r="43" spans="2:2">
      <c r="B43" s="19"/>
    </row>
  </sheetData>
  <mergeCells count="3">
    <mergeCell ref="C2:D2"/>
    <mergeCell ref="F2:G2"/>
    <mergeCell ref="A1:G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Results</vt:lpstr>
      <vt:lpstr>Disc-Function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Forstner</dc:creator>
  <cp:lastModifiedBy>judith.wagner</cp:lastModifiedBy>
  <dcterms:created xsi:type="dcterms:W3CDTF">2023-11-04T09:41:27Z</dcterms:created>
  <dcterms:modified xsi:type="dcterms:W3CDTF">2024-09-06T13:17:30Z</dcterms:modified>
</cp:coreProperties>
</file>