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anoalves/Library/CloudStorage/GoogleDrive-cra92@pitt.edu/My Drive/Papers in progress/Tau Paper CA/1 TAU REBUTTAL/"/>
    </mc:Choice>
  </mc:AlternateContent>
  <xr:revisionPtr revIDLastSave="0" documentId="13_ncr:1_{2150380E-84C6-614D-8270-3363999F3654}" xr6:coauthVersionLast="47" xr6:coauthVersionMax="47" xr10:uidLastSave="{00000000-0000-0000-0000-000000000000}"/>
  <bookViews>
    <workbookView xWindow="7580" yWindow="1080" windowWidth="45340" windowHeight="26840" xr2:uid="{A0EFD171-A2C3-E743-831C-48F4ECF15DC1}"/>
  </bookViews>
  <sheets>
    <sheet name="Cohort 1 - Raw Data" sheetId="5" r:id="rId1"/>
    <sheet name="Cohort 1 - Statistical Analysis" sheetId="9" r:id="rId2"/>
    <sheet name="Cohort 2 - raw data" sheetId="7" r:id="rId3"/>
    <sheet name="Cohort 2 - Statistical Analysis" sheetId="10" r:id="rId4"/>
    <sheet name="Cohort 3 - Tx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8" l="1"/>
  <c r="F21" i="8"/>
  <c r="F20" i="8"/>
  <c r="F19" i="8"/>
  <c r="F18" i="8"/>
  <c r="F17" i="8"/>
  <c r="F16" i="8"/>
  <c r="F15" i="8"/>
  <c r="F14" i="8"/>
  <c r="F13" i="8"/>
  <c r="F12" i="8"/>
  <c r="F6" i="8"/>
  <c r="F5" i="8"/>
  <c r="F11" i="8"/>
  <c r="F10" i="8"/>
  <c r="F9" i="8"/>
  <c r="F8" i="8"/>
  <c r="F7" i="8"/>
  <c r="F4" i="8"/>
  <c r="F3" i="8"/>
  <c r="F2" i="8"/>
</calcChain>
</file>

<file path=xl/sharedStrings.xml><?xml version="1.0" encoding="utf-8"?>
<sst xmlns="http://schemas.openxmlformats.org/spreadsheetml/2006/main" count="663" uniqueCount="195">
  <si>
    <t>ID</t>
  </si>
  <si>
    <t>NSTX3XGMUCTL</t>
  </si>
  <si>
    <t>AVEXIS</t>
  </si>
  <si>
    <t>Co-therapy</t>
  </si>
  <si>
    <t>Age</t>
  </si>
  <si>
    <t>Days since dose</t>
  </si>
  <si>
    <t>NF-L</t>
  </si>
  <si>
    <t>pNF-H</t>
  </si>
  <si>
    <t>Male</t>
  </si>
  <si>
    <t>Female</t>
  </si>
  <si>
    <t>Gender</t>
  </si>
  <si>
    <t>FEMALE</t>
  </si>
  <si>
    <t>MALE</t>
  </si>
  <si>
    <t>SMN2 copy #</t>
  </si>
  <si>
    <t>4+</t>
  </si>
  <si>
    <t>ALS</t>
  </si>
  <si>
    <t>2 SMN2 copies</t>
  </si>
  <si>
    <t>3-4 SMN2 copies</t>
  </si>
  <si>
    <t>*</t>
  </si>
  <si>
    <t>NST0HH1RD5KG (107)</t>
  </si>
  <si>
    <t>NST6WDMPX9EH (916)</t>
  </si>
  <si>
    <t>Comparison</t>
  </si>
  <si>
    <t>SMA vs HC</t>
  </si>
  <si>
    <t>ALS vs HC</t>
  </si>
  <si>
    <t>Group</t>
  </si>
  <si>
    <t>n</t>
  </si>
  <si>
    <t>HC</t>
  </si>
  <si>
    <t>SMA vs ALS</t>
  </si>
  <si>
    <t>Biomarker</t>
  </si>
  <si>
    <t>Mean ± SD</t>
  </si>
  <si>
    <t>Median (IQR)</t>
  </si>
  <si>
    <t>Total Tau</t>
  </si>
  <si>
    <t>SMA</t>
  </si>
  <si>
    <t>pTau-181</t>
  </si>
  <si>
    <t>pTau-217</t>
  </si>
  <si>
    <t>pTau-262</t>
  </si>
  <si>
    <t>pTau-396</t>
  </si>
  <si>
    <t>Fold change</t>
  </si>
  <si>
    <t>df</t>
  </si>
  <si>
    <t>95% CI lower</t>
  </si>
  <si>
    <t>95% CI upper</t>
  </si>
  <si>
    <t>SE</t>
  </si>
  <si>
    <t>z</t>
  </si>
  <si>
    <t>Mean</t>
  </si>
  <si>
    <t>SD</t>
  </si>
  <si>
    <t>Median</t>
  </si>
  <si>
    <t>Q1</t>
  </si>
  <si>
    <t>Q3</t>
  </si>
  <si>
    <t>Descriptive</t>
  </si>
  <si>
    <t>Hedges g</t>
  </si>
  <si>
    <t>Min</t>
  </si>
  <si>
    <t>Max</t>
  </si>
  <si>
    <t>Group 1</t>
  </si>
  <si>
    <t>Group 2</t>
  </si>
  <si>
    <t>Beta (log fold-change)</t>
  </si>
  <si>
    <t>Total_tau</t>
  </si>
  <si>
    <t>pTau_181</t>
  </si>
  <si>
    <t>pTau_217</t>
  </si>
  <si>
    <t>pTau_262</t>
  </si>
  <si>
    <t>pTau_396</t>
  </si>
  <si>
    <t>NSTXJ1GNQK9G</t>
  </si>
  <si>
    <t>NST4ZVZQ9M02</t>
  </si>
  <si>
    <t>NSTVW0CE5NGU</t>
  </si>
  <si>
    <t>NSTX3E87VR63</t>
  </si>
  <si>
    <t>NSTPYFKWFXHF</t>
  </si>
  <si>
    <t>NSTZKBGVZMC2</t>
  </si>
  <si>
    <t>NSTLEBL61MK8</t>
  </si>
  <si>
    <t>701400</t>
  </si>
  <si>
    <t>701404</t>
  </si>
  <si>
    <t>701375</t>
  </si>
  <si>
    <t>636</t>
  </si>
  <si>
    <t>810</t>
  </si>
  <si>
    <t>811</t>
  </si>
  <si>
    <t>812</t>
  </si>
  <si>
    <t>819</t>
  </si>
  <si>
    <t>833</t>
  </si>
  <si>
    <t>834</t>
  </si>
  <si>
    <t>NSTAJN8P59FM</t>
  </si>
  <si>
    <t>NST2GYQWFH9C</t>
  </si>
  <si>
    <t>NST2CEPDHQH3</t>
  </si>
  <si>
    <t>NSTK73MNM7H3</t>
  </si>
  <si>
    <t>NST5NZCZAU5Q</t>
  </si>
  <si>
    <t>NSTG3JE8ZCXQ</t>
  </si>
  <si>
    <t>NST8P572R3J0</t>
  </si>
  <si>
    <t>NSTG2YCYZ1XW</t>
  </si>
  <si>
    <t>NSTJTP55HUH2</t>
  </si>
  <si>
    <t>NST5A92K7GMN</t>
  </si>
  <si>
    <t>NSTR08J8W2NG</t>
  </si>
  <si>
    <t>NSTYVFU8RVQ4</t>
  </si>
  <si>
    <t>NSTLB2JHH93H</t>
  </si>
  <si>
    <t>NST4H6KC1D8C</t>
  </si>
  <si>
    <t>NST55BY2DX7X</t>
  </si>
  <si>
    <t>NSTJECYBJP0F</t>
  </si>
  <si>
    <t>NSTE6PKT2EEX</t>
  </si>
  <si>
    <t>NSTBZ7TXGJUF</t>
  </si>
  <si>
    <t>NST1D3TB10Y9</t>
  </si>
  <si>
    <t>NST3UHUDBUGA</t>
  </si>
  <si>
    <t>NSTE5GUR9LYW</t>
  </si>
  <si>
    <t>NSTH5K2CHRBN</t>
  </si>
  <si>
    <t>NSTURTHFYFRH</t>
  </si>
  <si>
    <t>NSTVD93F1GXN</t>
  </si>
  <si>
    <t>NST4BLYFD7FB</t>
  </si>
  <si>
    <t>159</t>
  </si>
  <si>
    <t>164</t>
  </si>
  <si>
    <t>342</t>
  </si>
  <si>
    <t>565</t>
  </si>
  <si>
    <t>574</t>
  </si>
  <si>
    <t>621</t>
  </si>
  <si>
    <t>623</t>
  </si>
  <si>
    <t>759</t>
  </si>
  <si>
    <t>914</t>
  </si>
  <si>
    <t>930</t>
  </si>
  <si>
    <t>1016</t>
  </si>
  <si>
    <t>Age (days)</t>
  </si>
  <si>
    <t>2 SMN2 vs HC fold change</t>
  </si>
  <si>
    <t>2 SMN2 vs HC 95% CI</t>
  </si>
  <si>
    <t>2 SMN2 vs HC P</t>
  </si>
  <si>
    <t>2 SMN2 vs HC FDR P</t>
  </si>
  <si>
    <t>3-4 SMN2 vs HC fold change</t>
  </si>
  <si>
    <t>3-4 SMN2 vs HC 95% CI</t>
  </si>
  <si>
    <t>3-4 SMN2 vs HC P</t>
  </si>
  <si>
    <t>3-4 SMN2 vs HC FDR P</t>
  </si>
  <si>
    <t>0.75–3.05</t>
  </si>
  <si>
    <t>0.43–2.06</t>
  </si>
  <si>
    <t>0.93–18.26</t>
  </si>
  <si>
    <t>0.42–11.74</t>
  </si>
  <si>
    <t>0.77–1.11</t>
  </si>
  <si>
    <t>0.77–1.16</t>
  </si>
  <si>
    <t>0.58–3.69</t>
  </si>
  <si>
    <t>0.35–2.78</t>
  </si>
  <si>
    <t>0.58–16.36</t>
  </si>
  <si>
    <t>0.67–27.53</t>
  </si>
  <si>
    <t>95% CI</t>
  </si>
  <si>
    <t>306.73 (264.31–338.53)</t>
  </si>
  <si>
    <t>308.54 ± 225.51</t>
  </si>
  <si>
    <t>28.53–588.55</t>
  </si>
  <si>
    <t>365.31 (281.69–600.81)</t>
  </si>
  <si>
    <t>466.40 ± 362.35</t>
  </si>
  <si>
    <t>296.82–635.99</t>
  </si>
  <si>
    <t>249.89 (169.01–345.62)</t>
  </si>
  <si>
    <t>290.69 ± 157.83</t>
  </si>
  <si>
    <t>169.37–412.01</t>
  </si>
  <si>
    <t>6.84 (4.12–8.71)</t>
  </si>
  <si>
    <t>6.85 ± 2.86</t>
  </si>
  <si>
    <t>3.30–10.39</t>
  </si>
  <si>
    <t>5.83 (4.04–23.09)</t>
  </si>
  <si>
    <t>28.24 ± 47.53</t>
  </si>
  <si>
    <t>6.00–50.49</t>
  </si>
  <si>
    <t>5.42 (4.90–7.94)</t>
  </si>
  <si>
    <t>15.28 ± 22.25</t>
  </si>
  <si>
    <t>-1.82–32.39</t>
  </si>
  <si>
    <t>6.84 (6.46–7.32)</t>
  </si>
  <si>
    <t>6.87 ± 0.70</t>
  </si>
  <si>
    <t>6.01–7.73</t>
  </si>
  <si>
    <t>5.98 (5.98–5.98)</t>
  </si>
  <si>
    <t>6.35 ± 1.43</t>
  </si>
  <si>
    <t>5.68–7.01</t>
  </si>
  <si>
    <t>6.15 (5.98–6.99)</t>
  </si>
  <si>
    <t>6.50 ± 0.68</t>
  </si>
  <si>
    <t>5.97–7.02</t>
  </si>
  <si>
    <t>16.04 (15.53–19.30)</t>
  </si>
  <si>
    <t>16.39 ± 3.20</t>
  </si>
  <si>
    <t>12.41–20.37</t>
  </si>
  <si>
    <t>12.80 (10.25–25.20)</t>
  </si>
  <si>
    <t>23.96 ± 27.97</t>
  </si>
  <si>
    <t>10.87–37.05</t>
  </si>
  <si>
    <t>12.81 (11.79–16.30)</t>
  </si>
  <si>
    <t>16.22 ± 7.25</t>
  </si>
  <si>
    <t>10.65–21.79</t>
  </si>
  <si>
    <t>0.00 (0.00–0.00)</t>
  </si>
  <si>
    <t>24.30 ± 54.34</t>
  </si>
  <si>
    <t>-43.17–91.77</t>
  </si>
  <si>
    <t>0.00 (0.00–145.99)</t>
  </si>
  <si>
    <t>92.53 ± 162.83</t>
  </si>
  <si>
    <t>16.32–168.74</t>
  </si>
  <si>
    <t>128.94 ± 266.25</t>
  </si>
  <si>
    <t>-75.72–333.59</t>
  </si>
  <si>
    <t>Gamma GLM</t>
  </si>
  <si>
    <t>Cohort</t>
  </si>
  <si>
    <t>n_total</t>
  </si>
  <si>
    <t>n_used_positive</t>
  </si>
  <si>
    <t>n_excluded_nonpositive</t>
  </si>
  <si>
    <t>Wald_chi2_group_adjusted_age_sex</t>
  </si>
  <si>
    <t>Overall_group_P</t>
  </si>
  <si>
    <t>AIC_full</t>
  </si>
  <si>
    <t>Adult</t>
  </si>
  <si>
    <t>Parameter</t>
  </si>
  <si>
    <t>Beta_log</t>
  </si>
  <si>
    <t>Fold_change_exp_beta</t>
  </si>
  <si>
    <t>95CI_low_exp</t>
  </si>
  <si>
    <t>95CI_high_exp</t>
  </si>
  <si>
    <t>P</t>
  </si>
  <si>
    <t>const</t>
  </si>
  <si>
    <t>Age and Sex adjusted</t>
  </si>
  <si>
    <t xml:space="preserve">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</si>
</sst>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9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1"/>
      <color theme="1"/>
      <name val="Carlito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3" borderId="1" applyNumberFormat="0" applyFont="0" applyFill="0" applyBorder="0" applyAlignment="0" applyProtection="0">
      <alignment horizontal="center" vertical="center" wrapText="1"/>
    </xf>
  </cellStyleXfs>
  <cellXfs count="36">
    <xf numFmtId="0" fontId="0" fillId="0" borderId="0" xfId="0"/>
    <xf numFmtId="0" fontId="0" fillId="0" borderId="0" xfId="0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7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164" fontId="5" fillId="0" borderId="0" xfId="0" applyNumberFormat="1" applyFont="1" applyBorder="1" applyAlignment="1">
      <alignment horizontal="center" wrapText="1"/>
    </xf>
    <xf numFmtId="164" fontId="5" fillId="0" borderId="4" xfId="0" applyNumberFormat="1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164" fontId="5" fillId="0" borderId="6" xfId="0" applyNumberFormat="1" applyFont="1" applyBorder="1" applyAlignment="1">
      <alignment horizontal="center" wrapText="1"/>
    </xf>
    <xf numFmtId="164" fontId="5" fillId="0" borderId="7" xfId="0" applyNumberFormat="1" applyFont="1" applyBorder="1" applyAlignment="1">
      <alignment horizontal="center" wrapText="1"/>
    </xf>
    <xf numFmtId="165" fontId="5" fillId="0" borderId="0" xfId="0" applyNumberFormat="1" applyFont="1" applyBorder="1" applyAlignment="1">
      <alignment horizontal="center" wrapText="1"/>
    </xf>
    <xf numFmtId="165" fontId="5" fillId="0" borderId="4" xfId="0" applyNumberFormat="1" applyFont="1" applyBorder="1" applyAlignment="1">
      <alignment horizontal="center" wrapText="1"/>
    </xf>
    <xf numFmtId="165" fontId="5" fillId="0" borderId="6" xfId="0" applyNumberFormat="1" applyFont="1" applyBorder="1" applyAlignment="1">
      <alignment horizontal="center" wrapText="1"/>
    </xf>
    <xf numFmtId="165" fontId="5" fillId="0" borderId="7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164" fontId="5" fillId="0" borderId="0" xfId="0" applyNumberFormat="1" applyFont="1" applyAlignment="1">
      <alignment horizontal="center"/>
    </xf>
    <xf numFmtId="0" fontId="8" fillId="0" borderId="8" xfId="0" applyFont="1" applyBorder="1" applyAlignment="1"/>
    <xf numFmtId="0" fontId="8" fillId="0" borderId="9" xfId="0" applyFont="1" applyBorder="1" applyAlignment="1"/>
    <xf numFmtId="0" fontId="4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5" fillId="0" borderId="0" xfId="0" quotePrefix="1" applyFont="1" applyAlignment="1">
      <alignment horizontal="center"/>
    </xf>
  </cellXfs>
  <cellStyles count="3">
    <cellStyle name="Normal" xfId="0" builtinId="0"/>
    <cellStyle name="Normal 2" xfId="1" xr:uid="{107263B2-7CCA-D147-B469-4F124520350C}"/>
    <cellStyle name="Style 1" xfId="2" xr:uid="{24F443E2-BBE3-5345-B10B-92EC5D7832D9}"/>
  </cellStyles>
  <dxfs count="31"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7EB6CA-FE3B-6F4D-898B-714B5BD65E69}" name="PediatricGLMSummary" displayName="PediatricGLMSummary" ref="A20:J25" headerRowDxfId="11" dataDxfId="0" totalsRowDxfId="13" headerRowBorderDxfId="12">
  <tableColumns count="10">
    <tableColumn id="1" xr3:uid="{9E02E2DB-3264-BB49-B10F-57AEC97BCE09}" name="Biomarker" dataDxfId="10"/>
    <tableColumn id="2" xr3:uid="{A1F9C661-DBFD-8942-816F-76D6B6E4653A}" name="2 SMN2 vs HC fold change" dataDxfId="9"/>
    <tableColumn id="3" xr3:uid="{85D85A96-D666-164E-BF80-094FB87269E6}" name="2 SMN2 vs HC 95% CI" dataDxfId="8"/>
    <tableColumn id="4" xr3:uid="{29213243-3C11-CA4C-B25B-D4E32BADCD94}" name="2 SMN2 vs HC P" dataDxfId="7"/>
    <tableColumn id="5" xr3:uid="{98552642-2561-A242-B811-8E7317F7FAAE}" name="2 SMN2 vs HC FDR P" dataDxfId="6"/>
    <tableColumn id="6" xr3:uid="{0C02891D-0941-7841-B881-10CC0117BD4F}" name="3-4 SMN2 vs HC fold change" dataDxfId="5"/>
    <tableColumn id="7" xr3:uid="{AE993B8A-D5FA-104D-9BDE-80AE11414D5A}" name="3-4 SMN2 vs HC 95% CI" dataDxfId="4"/>
    <tableColumn id="8" xr3:uid="{0C81115A-6A0E-A04E-BEDD-C7EEAC17C4B4}" name="3-4 SMN2 vs HC P" dataDxfId="3"/>
    <tableColumn id="9" xr3:uid="{C9171B72-7C34-2B48-84CC-6B821A434658}" name="3-4 SMN2 vs HC FDR P" dataDxfId="2"/>
    <tableColumn id="10" xr3:uid="{21BD6A51-BA0E-FD4B-ACCE-56B424C7F607}" name=" P" dataDxfId="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AB13B00-50E0-984D-AE6F-D87FE817C130}" name="PediatricDescriptives" displayName="PediatricDescriptives" ref="A2:M17" headerRowDxfId="14" dataDxfId="15" totalsRowDxfId="30" headerRowBorderDxfId="29">
  <tableColumns count="13">
    <tableColumn id="1" xr3:uid="{7D128CC5-36E5-D246-BCD9-58475344C4D4}" name="Biomarker" dataDxfId="28"/>
    <tableColumn id="2" xr3:uid="{B03B731F-166E-CA4C-BBA4-5AA1251F2920}" name="Group" dataDxfId="27"/>
    <tableColumn id="3" xr3:uid="{9DB06322-28FE-B447-92BB-BFA1C80C2619}" name="n" dataDxfId="26"/>
    <tableColumn id="4" xr3:uid="{C720FAF9-3EA4-CB4C-B2F7-D33AEEF47BA8}" name="Mean" dataDxfId="25"/>
    <tableColumn id="5" xr3:uid="{D52D29C4-6381-4A48-B0AD-67C684C32020}" name="SD" dataDxfId="24"/>
    <tableColumn id="6" xr3:uid="{07252A7D-18CC-1B4B-9954-6D635C3AC529}" name="Median" dataDxfId="23"/>
    <tableColumn id="7" xr3:uid="{65BC9E74-6590-1441-B463-CAD1D97A1051}" name="Q1" dataDxfId="22"/>
    <tableColumn id="8" xr3:uid="{57FC8702-2972-B447-9380-FC1262DC51B1}" name="Q3" dataDxfId="21"/>
    <tableColumn id="9" xr3:uid="{6F6F13CE-C75D-7F46-846C-6B80CB47DC8D}" name="95% CI lower" dataDxfId="20"/>
    <tableColumn id="10" xr3:uid="{828FB8FF-2B10-8047-BFF1-2638C89CCE16}" name="95% CI upper" dataDxfId="19"/>
    <tableColumn id="11" xr3:uid="{4E9925CE-585D-2242-8316-1D1F7247B4B7}" name="Median (IQR)" dataDxfId="18"/>
    <tableColumn id="12" xr3:uid="{3CA03ED5-66B5-EB42-A85C-219B3CA951B6}" name="Mean ± SD" dataDxfId="17"/>
    <tableColumn id="13" xr3:uid="{4E575FE5-F1B3-3D4F-89C7-81D35C63BA58}" name="95% CI" dataDxfId="1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81316-F58F-4E4C-BC40-6DB91E872E0F}">
  <dimension ref="A1:K61"/>
  <sheetViews>
    <sheetView tabSelected="1" zoomScale="150" workbookViewId="0"/>
  </sheetViews>
  <sheetFormatPr baseColWidth="10" defaultRowHeight="14"/>
  <cols>
    <col min="1" max="1" width="6.83203125" style="3" bestFit="1" customWidth="1"/>
    <col min="2" max="2" width="21.5" style="3" bestFit="1" customWidth="1"/>
    <col min="3" max="3" width="4.6640625" style="3" bestFit="1" customWidth="1"/>
    <col min="4" max="4" width="8.33203125" style="3" bestFit="1" customWidth="1"/>
    <col min="5" max="5" width="9.5" style="3" bestFit="1" customWidth="1"/>
    <col min="6" max="9" width="9.6640625" style="3" bestFit="1" customWidth="1"/>
    <col min="10" max="10" width="10.83203125" style="3"/>
    <col min="11" max="11" width="12.83203125" style="3" bestFit="1" customWidth="1"/>
    <col min="12" max="16384" width="10.83203125" style="3"/>
  </cols>
  <sheetData>
    <row r="1" spans="1:9" ht="23" customHeight="1">
      <c r="A1" s="9" t="s">
        <v>24</v>
      </c>
      <c r="B1" s="9" t="s">
        <v>0</v>
      </c>
      <c r="C1" s="9" t="s">
        <v>4</v>
      </c>
      <c r="D1" s="9" t="s">
        <v>10</v>
      </c>
      <c r="E1" s="9" t="s">
        <v>55</v>
      </c>
      <c r="F1" s="9" t="s">
        <v>56</v>
      </c>
      <c r="G1" s="9" t="s">
        <v>57</v>
      </c>
      <c r="H1" s="9" t="s">
        <v>58</v>
      </c>
      <c r="I1" s="9" t="s">
        <v>59</v>
      </c>
    </row>
    <row r="2" spans="1:9">
      <c r="A2" s="3" t="s">
        <v>26</v>
      </c>
      <c r="B2" s="3" t="s">
        <v>60</v>
      </c>
      <c r="C2" s="3">
        <v>61</v>
      </c>
      <c r="D2" s="4" t="s">
        <v>12</v>
      </c>
      <c r="E2" s="4">
        <v>82.825410460000001</v>
      </c>
      <c r="F2" s="4">
        <v>53.405000000000001</v>
      </c>
      <c r="G2" s="4">
        <v>2.665</v>
      </c>
      <c r="H2" s="4">
        <v>25.82</v>
      </c>
      <c r="I2" s="4">
        <v>1184.164716</v>
      </c>
    </row>
    <row r="3" spans="1:9">
      <c r="A3" s="3" t="s">
        <v>26</v>
      </c>
      <c r="B3" s="3" t="s">
        <v>61</v>
      </c>
      <c r="C3" s="3">
        <v>38</v>
      </c>
      <c r="D3" s="4" t="s">
        <v>11</v>
      </c>
      <c r="E3" s="4">
        <v>121.56525379999999</v>
      </c>
      <c r="F3" s="4">
        <v>3.31</v>
      </c>
      <c r="G3" s="4">
        <v>0.77</v>
      </c>
      <c r="H3" s="4">
        <v>4.87</v>
      </c>
      <c r="I3" s="4">
        <v>1918.4430159999999</v>
      </c>
    </row>
    <row r="4" spans="1:9">
      <c r="A4" s="3" t="s">
        <v>26</v>
      </c>
      <c r="B4" s="3" t="s">
        <v>62</v>
      </c>
      <c r="C4" s="3">
        <v>61</v>
      </c>
      <c r="D4" s="4" t="s">
        <v>12</v>
      </c>
      <c r="E4" s="4">
        <v>77.333118990000003</v>
      </c>
      <c r="F4" s="4">
        <v>0.93</v>
      </c>
      <c r="G4" s="4">
        <v>1.865</v>
      </c>
      <c r="H4" s="4">
        <v>6.4349999999999996</v>
      </c>
      <c r="I4" s="4">
        <v>2100.5316189999999</v>
      </c>
    </row>
    <row r="5" spans="1:9">
      <c r="A5" s="3" t="s">
        <v>26</v>
      </c>
      <c r="B5" s="3" t="s">
        <v>63</v>
      </c>
      <c r="C5" s="3">
        <v>39</v>
      </c>
      <c r="D5" s="4" t="s">
        <v>11</v>
      </c>
      <c r="E5" s="4">
        <v>215.02973589999999</v>
      </c>
      <c r="F5" s="4">
        <v>0.85</v>
      </c>
      <c r="G5" s="4">
        <v>1.22</v>
      </c>
      <c r="H5" s="4">
        <v>26.39</v>
      </c>
      <c r="I5" s="4">
        <v>1916.7145330000001</v>
      </c>
    </row>
    <row r="6" spans="1:9">
      <c r="A6" s="3" t="s">
        <v>26</v>
      </c>
      <c r="B6" s="3" t="s">
        <v>64</v>
      </c>
      <c r="C6" s="3">
        <v>72</v>
      </c>
      <c r="D6" s="4" t="s">
        <v>11</v>
      </c>
      <c r="E6" s="4">
        <v>218.51555740000001</v>
      </c>
      <c r="F6" s="4">
        <v>1.4950000000000001</v>
      </c>
      <c r="G6" s="4">
        <v>1.65</v>
      </c>
      <c r="H6" s="4">
        <v>2.71</v>
      </c>
      <c r="I6" s="4">
        <v>2986.9662910000002</v>
      </c>
    </row>
    <row r="7" spans="1:9">
      <c r="A7" s="3" t="s">
        <v>26</v>
      </c>
      <c r="B7" s="3" t="s">
        <v>65</v>
      </c>
      <c r="C7" s="3">
        <v>70</v>
      </c>
      <c r="D7" s="4" t="s">
        <v>11</v>
      </c>
      <c r="E7" s="4">
        <v>98.846090390000001</v>
      </c>
      <c r="F7" s="4">
        <v>14.734999999999999</v>
      </c>
      <c r="G7" s="4">
        <v>2.0099999999999998</v>
      </c>
      <c r="H7" s="4">
        <v>24.95</v>
      </c>
      <c r="I7" s="4">
        <v>942.70490150000001</v>
      </c>
    </row>
    <row r="8" spans="1:9">
      <c r="A8" s="3" t="s">
        <v>26</v>
      </c>
      <c r="B8" s="3" t="s">
        <v>66</v>
      </c>
      <c r="C8" s="3">
        <v>74</v>
      </c>
      <c r="D8" s="4" t="s">
        <v>12</v>
      </c>
      <c r="E8" s="4">
        <v>212.02531640000001</v>
      </c>
      <c r="F8" s="4">
        <v>430.32</v>
      </c>
      <c r="G8" s="4">
        <v>4.9550000000000001</v>
      </c>
      <c r="H8" s="4">
        <v>103.035</v>
      </c>
      <c r="I8" s="4">
        <v>3355.1133880000002</v>
      </c>
    </row>
    <row r="9" spans="1:9">
      <c r="A9" s="3" t="s">
        <v>26</v>
      </c>
      <c r="B9" s="3" t="s">
        <v>67</v>
      </c>
      <c r="C9" s="3">
        <v>24</v>
      </c>
      <c r="D9" s="4" t="s">
        <v>11</v>
      </c>
      <c r="E9" s="4">
        <v>123.062389</v>
      </c>
      <c r="F9" s="4">
        <v>25.73</v>
      </c>
      <c r="G9" s="4">
        <v>2.6549999999999998</v>
      </c>
      <c r="H9" s="4">
        <v>77.180000000000007</v>
      </c>
      <c r="I9" s="4">
        <v>960.88252629999999</v>
      </c>
    </row>
    <row r="10" spans="1:9">
      <c r="A10" s="3" t="s">
        <v>26</v>
      </c>
      <c r="B10" s="3" t="s">
        <v>68</v>
      </c>
      <c r="C10" s="3">
        <v>62</v>
      </c>
      <c r="D10" s="4" t="s">
        <v>11</v>
      </c>
      <c r="E10" s="4">
        <v>99.359835140000001</v>
      </c>
      <c r="F10" s="4">
        <v>448.38</v>
      </c>
      <c r="G10" s="4">
        <v>6.4450000000000003</v>
      </c>
      <c r="H10" s="4">
        <v>107.505</v>
      </c>
      <c r="I10" s="4">
        <v>1888.0144210000001</v>
      </c>
    </row>
    <row r="11" spans="1:9">
      <c r="A11" s="3" t="s">
        <v>26</v>
      </c>
      <c r="B11" s="3" t="s">
        <v>69</v>
      </c>
      <c r="C11" s="3">
        <v>60</v>
      </c>
      <c r="D11" s="4" t="s">
        <v>12</v>
      </c>
      <c r="E11" s="4">
        <v>149.8351864</v>
      </c>
      <c r="F11" s="4">
        <v>0.78500000000000003</v>
      </c>
      <c r="G11" s="4">
        <v>0.73</v>
      </c>
      <c r="H11" s="4">
        <v>2.19</v>
      </c>
      <c r="I11" s="4">
        <v>1789.5597809999999</v>
      </c>
    </row>
    <row r="12" spans="1:9">
      <c r="A12" s="3" t="s">
        <v>26</v>
      </c>
      <c r="B12" s="3" t="s">
        <v>70</v>
      </c>
      <c r="C12" s="3">
        <v>27</v>
      </c>
      <c r="D12" s="4" t="s">
        <v>12</v>
      </c>
      <c r="E12" s="4">
        <v>193.5926862</v>
      </c>
      <c r="F12" s="4">
        <v>9.27</v>
      </c>
      <c r="G12" s="4">
        <v>0.74</v>
      </c>
      <c r="H12" s="4">
        <v>9.9499999999999993</v>
      </c>
      <c r="I12" s="4">
        <v>838.99457959999995</v>
      </c>
    </row>
    <row r="13" spans="1:9">
      <c r="A13" s="3" t="s">
        <v>26</v>
      </c>
      <c r="B13" s="3" t="s">
        <v>71</v>
      </c>
      <c r="C13" s="3">
        <v>28</v>
      </c>
      <c r="D13" s="4" t="s">
        <v>11</v>
      </c>
      <c r="E13" s="4">
        <v>137.0007722</v>
      </c>
      <c r="F13" s="4">
        <v>3.87</v>
      </c>
      <c r="G13" s="4">
        <v>2.56</v>
      </c>
      <c r="H13" s="4">
        <v>3.79</v>
      </c>
      <c r="I13" s="4">
        <v>345.91874419999999</v>
      </c>
    </row>
    <row r="14" spans="1:9">
      <c r="A14" s="3" t="s">
        <v>26</v>
      </c>
      <c r="B14" s="3" t="s">
        <v>72</v>
      </c>
      <c r="C14" s="3">
        <v>32</v>
      </c>
      <c r="D14" s="4" t="s">
        <v>12</v>
      </c>
      <c r="E14" s="4">
        <v>156.7228203</v>
      </c>
      <c r="F14" s="4">
        <v>42.45</v>
      </c>
      <c r="G14" s="4">
        <v>2.625</v>
      </c>
      <c r="H14" s="4">
        <v>45.45</v>
      </c>
      <c r="I14" s="4">
        <v>610.50915680000003</v>
      </c>
    </row>
    <row r="15" spans="1:9">
      <c r="A15" s="3" t="s">
        <v>26</v>
      </c>
      <c r="B15" s="3" t="s">
        <v>73</v>
      </c>
      <c r="C15" s="3">
        <v>32</v>
      </c>
      <c r="D15" s="4" t="s">
        <v>11</v>
      </c>
      <c r="E15" s="4">
        <v>236.93082649999999</v>
      </c>
      <c r="F15" s="4">
        <v>4.22</v>
      </c>
      <c r="G15" s="4">
        <v>3.1949999999999998</v>
      </c>
      <c r="H15" s="4">
        <v>7.11</v>
      </c>
      <c r="I15" s="4">
        <v>360.86603100000002</v>
      </c>
    </row>
    <row r="16" spans="1:9">
      <c r="A16" s="3" t="s">
        <v>26</v>
      </c>
      <c r="B16" s="3" t="s">
        <v>74</v>
      </c>
      <c r="C16" s="3">
        <v>32</v>
      </c>
      <c r="D16" s="4" t="s">
        <v>11</v>
      </c>
      <c r="E16" s="4">
        <v>148.0578916</v>
      </c>
      <c r="F16" s="4">
        <v>2.2050000000000001</v>
      </c>
      <c r="G16" s="4">
        <v>3.0449999999999999</v>
      </c>
      <c r="H16" s="4">
        <v>4.8650000000000002</v>
      </c>
      <c r="I16" s="4">
        <v>641.83549029999995</v>
      </c>
    </row>
    <row r="17" spans="1:11">
      <c r="A17" s="3" t="s">
        <v>26</v>
      </c>
      <c r="B17" s="3" t="s">
        <v>75</v>
      </c>
      <c r="C17" s="3">
        <v>28</v>
      </c>
      <c r="D17" s="4" t="s">
        <v>11</v>
      </c>
      <c r="E17" s="4">
        <v>172.94436809999999</v>
      </c>
      <c r="F17" s="4">
        <v>115.08499999999999</v>
      </c>
      <c r="G17" s="4">
        <v>22.535</v>
      </c>
      <c r="H17" s="4">
        <v>116.65</v>
      </c>
      <c r="I17" s="4">
        <v>621.23481909999998</v>
      </c>
    </row>
    <row r="18" spans="1:11">
      <c r="A18" s="3" t="s">
        <v>26</v>
      </c>
      <c r="B18" s="3" t="s">
        <v>76</v>
      </c>
      <c r="C18" s="3">
        <v>28</v>
      </c>
      <c r="D18" s="4" t="s">
        <v>12</v>
      </c>
      <c r="E18" s="4">
        <v>99.792264329999995</v>
      </c>
      <c r="F18" s="4">
        <v>325.01499999999999</v>
      </c>
      <c r="G18" s="4">
        <v>17.53</v>
      </c>
      <c r="H18" s="4">
        <v>125.985</v>
      </c>
      <c r="I18" s="4">
        <v>529.84319149999999</v>
      </c>
    </row>
    <row r="19" spans="1:11">
      <c r="A19" s="3" t="s">
        <v>15</v>
      </c>
      <c r="B19" s="3" t="s">
        <v>77</v>
      </c>
      <c r="C19" s="3">
        <v>63</v>
      </c>
      <c r="D19" s="4" t="s">
        <v>12</v>
      </c>
      <c r="E19" s="4">
        <v>188.19963809999999</v>
      </c>
      <c r="F19" s="4">
        <v>2.52</v>
      </c>
      <c r="G19" s="4">
        <v>6.16</v>
      </c>
      <c r="H19" s="4">
        <v>9.86</v>
      </c>
      <c r="I19" s="4">
        <v>1755.9865480000001</v>
      </c>
    </row>
    <row r="20" spans="1:11" ht="16">
      <c r="A20" s="3" t="s">
        <v>15</v>
      </c>
      <c r="B20" s="3" t="s">
        <v>78</v>
      </c>
      <c r="C20" s="3">
        <v>63</v>
      </c>
      <c r="D20" s="4" t="s">
        <v>12</v>
      </c>
      <c r="E20" s="4">
        <v>180.04534509999999</v>
      </c>
      <c r="F20" s="4">
        <v>2.3650000000000002</v>
      </c>
      <c r="G20" s="4">
        <v>13.845000000000001</v>
      </c>
      <c r="H20" s="4">
        <v>10.535</v>
      </c>
      <c r="I20" s="4">
        <v>903.49848480000003</v>
      </c>
      <c r="K20" s="5"/>
    </row>
    <row r="21" spans="1:11" ht="16">
      <c r="A21" s="3" t="s">
        <v>15</v>
      </c>
      <c r="B21" s="3" t="s">
        <v>79</v>
      </c>
      <c r="C21" s="3">
        <v>73</v>
      </c>
      <c r="D21" s="4" t="s">
        <v>12</v>
      </c>
      <c r="E21" s="4">
        <v>414.46065170000003</v>
      </c>
      <c r="F21" s="4">
        <v>104.89</v>
      </c>
      <c r="G21" s="4">
        <v>4.6150000000000002</v>
      </c>
      <c r="H21" s="4">
        <v>34.340000000000003</v>
      </c>
      <c r="I21" s="4">
        <v>2681.750376</v>
      </c>
      <c r="K21" s="5"/>
    </row>
    <row r="22" spans="1:11" ht="16">
      <c r="A22" s="3" t="s">
        <v>15</v>
      </c>
      <c r="B22" s="3" t="s">
        <v>80</v>
      </c>
      <c r="C22" s="3">
        <v>61</v>
      </c>
      <c r="D22" s="4" t="s">
        <v>11</v>
      </c>
      <c r="E22" s="4">
        <v>94.380368660000002</v>
      </c>
      <c r="F22" s="4">
        <v>2.835</v>
      </c>
      <c r="G22" s="4">
        <v>3.2949999999999999</v>
      </c>
      <c r="H22" s="4">
        <v>30.635000000000002</v>
      </c>
      <c r="I22" s="4">
        <v>1162.3599919999999</v>
      </c>
      <c r="K22" s="5"/>
    </row>
    <row r="23" spans="1:11" ht="16">
      <c r="A23" s="3" t="s">
        <v>15</v>
      </c>
      <c r="B23" s="3" t="s">
        <v>81</v>
      </c>
      <c r="C23" s="3">
        <v>72</v>
      </c>
      <c r="D23" s="4" t="s">
        <v>12</v>
      </c>
      <c r="E23" s="4">
        <v>262.6257013</v>
      </c>
      <c r="F23" s="4">
        <v>1.105</v>
      </c>
      <c r="G23" s="4">
        <v>4.03</v>
      </c>
      <c r="H23" s="4">
        <v>1.97</v>
      </c>
      <c r="I23" s="4">
        <v>2670.3582759999999</v>
      </c>
      <c r="K23" s="5"/>
    </row>
    <row r="24" spans="1:11" ht="16">
      <c r="A24" s="3" t="s">
        <v>15</v>
      </c>
      <c r="B24" s="3" t="s">
        <v>82</v>
      </c>
      <c r="C24" s="3">
        <v>35</v>
      </c>
      <c r="D24" s="4" t="s">
        <v>11</v>
      </c>
      <c r="E24" s="4">
        <v>228.31521499999999</v>
      </c>
      <c r="F24" s="4">
        <v>63.3</v>
      </c>
      <c r="G24" s="4">
        <v>6.72</v>
      </c>
      <c r="H24" s="4">
        <v>21.785</v>
      </c>
      <c r="I24" s="4">
        <v>1740.943409</v>
      </c>
      <c r="K24" s="5"/>
    </row>
    <row r="25" spans="1:11" ht="16">
      <c r="A25" s="3" t="s">
        <v>15</v>
      </c>
      <c r="B25" s="3" t="s">
        <v>83</v>
      </c>
      <c r="C25" s="3">
        <v>61</v>
      </c>
      <c r="D25" s="4" t="s">
        <v>12</v>
      </c>
      <c r="E25" s="4">
        <v>145.25987370000001</v>
      </c>
      <c r="F25" s="4">
        <v>445.745</v>
      </c>
      <c r="G25" s="4">
        <v>30.015000000000001</v>
      </c>
      <c r="H25" s="4">
        <v>304.08</v>
      </c>
      <c r="I25" s="4">
        <v>1141.4989430000001</v>
      </c>
      <c r="K25" s="5"/>
    </row>
    <row r="26" spans="1:11" ht="16">
      <c r="A26" s="3" t="s">
        <v>15</v>
      </c>
      <c r="B26" s="3" t="s">
        <v>84</v>
      </c>
      <c r="C26" s="3">
        <v>46</v>
      </c>
      <c r="D26" s="4" t="s">
        <v>12</v>
      </c>
      <c r="E26" s="4">
        <v>95.345119170000004</v>
      </c>
      <c r="F26" s="4">
        <v>2.9550000000000001</v>
      </c>
      <c r="G26" s="4">
        <v>3.915</v>
      </c>
      <c r="H26" s="4">
        <v>14.025</v>
      </c>
      <c r="I26" s="4">
        <v>1131.820483</v>
      </c>
      <c r="K26" s="5"/>
    </row>
    <row r="27" spans="1:11" ht="16">
      <c r="A27" s="3" t="s">
        <v>15</v>
      </c>
      <c r="B27" s="3" t="s">
        <v>85</v>
      </c>
      <c r="C27" s="3">
        <v>64</v>
      </c>
      <c r="D27" s="4" t="s">
        <v>11</v>
      </c>
      <c r="E27" s="4">
        <v>111.35839679999999</v>
      </c>
      <c r="F27" s="4">
        <v>191.565</v>
      </c>
      <c r="G27" s="4">
        <v>15.595000000000001</v>
      </c>
      <c r="H27" s="4">
        <v>66.53</v>
      </c>
      <c r="I27" s="4">
        <v>1780.9017839999999</v>
      </c>
      <c r="K27" s="5"/>
    </row>
    <row r="28" spans="1:11" ht="16">
      <c r="A28" s="3" t="s">
        <v>15</v>
      </c>
      <c r="B28" s="3" t="s">
        <v>86</v>
      </c>
      <c r="C28" s="3">
        <v>64</v>
      </c>
      <c r="D28" s="4" t="s">
        <v>11</v>
      </c>
      <c r="E28" s="4">
        <v>151.9485708</v>
      </c>
      <c r="F28" s="4">
        <v>28.12</v>
      </c>
      <c r="G28" s="4">
        <v>3.31</v>
      </c>
      <c r="H28" s="4">
        <v>21.155000000000001</v>
      </c>
      <c r="I28" s="4">
        <v>741.96536519999995</v>
      </c>
      <c r="K28" s="5"/>
    </row>
    <row r="29" spans="1:11" ht="16">
      <c r="A29" s="3" t="s">
        <v>15</v>
      </c>
      <c r="B29" s="3" t="s">
        <v>87</v>
      </c>
      <c r="C29" s="3">
        <v>70</v>
      </c>
      <c r="D29" s="4" t="s">
        <v>12</v>
      </c>
      <c r="E29" s="4">
        <v>204.3977572</v>
      </c>
      <c r="F29" s="4">
        <v>124.82</v>
      </c>
      <c r="G29" s="4">
        <v>8.34</v>
      </c>
      <c r="H29" s="4">
        <v>57.52</v>
      </c>
      <c r="I29" s="4">
        <v>2312.09924</v>
      </c>
      <c r="K29" s="5"/>
    </row>
    <row r="30" spans="1:11" ht="16">
      <c r="A30" s="3" t="s">
        <v>15</v>
      </c>
      <c r="B30" s="3" t="s">
        <v>88</v>
      </c>
      <c r="C30" s="3">
        <v>68</v>
      </c>
      <c r="D30" s="4" t="s">
        <v>12</v>
      </c>
      <c r="E30" s="4">
        <v>148.32805870000001</v>
      </c>
      <c r="F30" s="4">
        <v>24.795000000000002</v>
      </c>
      <c r="G30" s="4">
        <v>28.015000000000001</v>
      </c>
      <c r="H30" s="4">
        <v>33.4</v>
      </c>
      <c r="I30" s="4">
        <v>2786.9780129999999</v>
      </c>
      <c r="K30" s="5"/>
    </row>
    <row r="31" spans="1:11" ht="16">
      <c r="A31" s="3" t="s">
        <v>15</v>
      </c>
      <c r="B31" s="3" t="s">
        <v>89</v>
      </c>
      <c r="C31" s="3">
        <v>55</v>
      </c>
      <c r="D31" s="4" t="s">
        <v>12</v>
      </c>
      <c r="E31" s="4">
        <v>258.43606069999998</v>
      </c>
      <c r="F31" s="4">
        <v>6.16</v>
      </c>
      <c r="G31" s="4">
        <v>431.41</v>
      </c>
      <c r="H31" s="4">
        <v>10.48</v>
      </c>
      <c r="I31" s="4">
        <v>3519.8042439999999</v>
      </c>
      <c r="K31" s="5"/>
    </row>
    <row r="32" spans="1:11" ht="16">
      <c r="A32" s="3" t="s">
        <v>15</v>
      </c>
      <c r="B32" s="3" t="s">
        <v>90</v>
      </c>
      <c r="C32" s="3">
        <v>72</v>
      </c>
      <c r="D32" s="4" t="s">
        <v>11</v>
      </c>
      <c r="E32" s="4">
        <v>238.2356197</v>
      </c>
      <c r="F32" s="4">
        <v>1.73</v>
      </c>
      <c r="G32" s="4">
        <v>3.79</v>
      </c>
      <c r="H32" s="4">
        <v>10.935</v>
      </c>
      <c r="I32" s="4">
        <v>4709.0951070000001</v>
      </c>
      <c r="K32" s="5"/>
    </row>
    <row r="33" spans="1:11" ht="16">
      <c r="A33" s="3" t="s">
        <v>15</v>
      </c>
      <c r="B33" s="3" t="s">
        <v>91</v>
      </c>
      <c r="C33" s="3">
        <v>76</v>
      </c>
      <c r="D33" s="4" t="s">
        <v>12</v>
      </c>
      <c r="E33" s="4">
        <v>225.2227724</v>
      </c>
      <c r="F33" s="4">
        <v>11.355</v>
      </c>
      <c r="G33" s="4">
        <v>7.3150000000000004</v>
      </c>
      <c r="H33" s="4">
        <v>14.34</v>
      </c>
      <c r="I33" s="4">
        <v>1344.1143689999999</v>
      </c>
      <c r="K33" s="5"/>
    </row>
    <row r="34" spans="1:11" ht="16">
      <c r="A34" s="3" t="s">
        <v>15</v>
      </c>
      <c r="B34" s="3" t="s">
        <v>92</v>
      </c>
      <c r="C34" s="3">
        <v>76</v>
      </c>
      <c r="D34" s="4" t="s">
        <v>11</v>
      </c>
      <c r="E34" s="4">
        <v>105.8112007</v>
      </c>
      <c r="F34" s="4">
        <v>1.0549999999999999</v>
      </c>
      <c r="G34" s="4">
        <v>3.32</v>
      </c>
      <c r="H34" s="4">
        <v>3.56</v>
      </c>
      <c r="I34" s="4">
        <v>1711.644884</v>
      </c>
      <c r="K34" s="5"/>
    </row>
    <row r="35" spans="1:11" ht="16">
      <c r="A35" s="3" t="s">
        <v>15</v>
      </c>
      <c r="B35" s="3" t="s">
        <v>93</v>
      </c>
      <c r="C35" s="3">
        <v>64</v>
      </c>
      <c r="D35" s="4" t="s">
        <v>11</v>
      </c>
      <c r="E35" s="4">
        <v>123.9147901</v>
      </c>
      <c r="F35" s="4">
        <v>79.430000000000007</v>
      </c>
      <c r="G35" s="4">
        <v>10.105</v>
      </c>
      <c r="H35" s="4">
        <v>55.16</v>
      </c>
      <c r="I35" s="4">
        <v>2151.7512149999998</v>
      </c>
      <c r="K35" s="5"/>
    </row>
    <row r="36" spans="1:11" ht="16">
      <c r="A36" s="3" t="s">
        <v>15</v>
      </c>
      <c r="B36" s="3" t="s">
        <v>94</v>
      </c>
      <c r="C36" s="3">
        <v>56</v>
      </c>
      <c r="D36" s="4" t="s">
        <v>11</v>
      </c>
      <c r="E36" s="4">
        <v>131.82877690000001</v>
      </c>
      <c r="F36" s="4">
        <v>30.08</v>
      </c>
      <c r="G36" s="4">
        <v>7.5549999999999997</v>
      </c>
      <c r="H36" s="4">
        <v>10.49</v>
      </c>
      <c r="I36" s="4">
        <v>2607.7543770000002</v>
      </c>
      <c r="K36" s="5"/>
    </row>
    <row r="37" spans="1:11" ht="16">
      <c r="A37" s="3" t="s">
        <v>15</v>
      </c>
      <c r="B37" s="3" t="s">
        <v>95</v>
      </c>
      <c r="C37" s="3">
        <v>55</v>
      </c>
      <c r="D37" s="4" t="s">
        <v>12</v>
      </c>
      <c r="E37" s="4">
        <v>355.00362089999999</v>
      </c>
      <c r="F37" s="4">
        <v>26.54</v>
      </c>
      <c r="G37" s="4">
        <v>9.9350000000000005</v>
      </c>
      <c r="H37" s="4">
        <v>22.355</v>
      </c>
      <c r="I37" s="4">
        <v>2793.800338</v>
      </c>
      <c r="K37" s="5"/>
    </row>
    <row r="38" spans="1:11" ht="16">
      <c r="A38" s="3" t="s">
        <v>15</v>
      </c>
      <c r="B38" s="3" t="s">
        <v>96</v>
      </c>
      <c r="C38" s="3">
        <v>43</v>
      </c>
      <c r="D38" s="4" t="s">
        <v>12</v>
      </c>
      <c r="E38" s="4">
        <v>258.40361819999998</v>
      </c>
      <c r="F38" s="4">
        <v>2.7749999999999999</v>
      </c>
      <c r="G38" s="4">
        <v>9.4450000000000003</v>
      </c>
      <c r="H38" s="4">
        <v>2.71</v>
      </c>
      <c r="I38" s="4">
        <v>806.60990219999996</v>
      </c>
      <c r="K38" s="5"/>
    </row>
    <row r="39" spans="1:11" ht="16">
      <c r="A39" s="3" t="s">
        <v>32</v>
      </c>
      <c r="B39" s="3" t="s">
        <v>1</v>
      </c>
      <c r="C39" s="3">
        <v>53</v>
      </c>
      <c r="D39" s="4" t="s">
        <v>11</v>
      </c>
      <c r="E39" s="4">
        <v>129.87375539999999</v>
      </c>
      <c r="F39" s="4">
        <v>147.79499999999999</v>
      </c>
      <c r="G39" s="4">
        <v>3.4350000000000001</v>
      </c>
      <c r="H39" s="4">
        <v>156</v>
      </c>
      <c r="I39" s="4">
        <v>3232.1350120000002</v>
      </c>
      <c r="K39" s="5"/>
    </row>
    <row r="40" spans="1:11" ht="16">
      <c r="A40" s="3" t="s">
        <v>32</v>
      </c>
      <c r="B40" s="3" t="s">
        <v>19</v>
      </c>
      <c r="C40" s="3">
        <v>64</v>
      </c>
      <c r="D40" s="4" t="s">
        <v>12</v>
      </c>
      <c r="E40" s="4">
        <v>101.24659579999999</v>
      </c>
      <c r="F40" s="4">
        <v>315.36</v>
      </c>
      <c r="G40" s="4">
        <v>4.37</v>
      </c>
      <c r="H40" s="4">
        <v>416.59</v>
      </c>
      <c r="I40" s="4">
        <v>1542.3710349999999</v>
      </c>
      <c r="K40" s="5"/>
    </row>
    <row r="41" spans="1:11" ht="16">
      <c r="A41" s="3" t="s">
        <v>32</v>
      </c>
      <c r="B41" s="3" t="s">
        <v>20</v>
      </c>
      <c r="C41" s="3">
        <v>65</v>
      </c>
      <c r="D41" s="4" t="s">
        <v>12</v>
      </c>
      <c r="E41" s="4">
        <v>148.5088064</v>
      </c>
      <c r="F41" s="4">
        <v>0.85499999999999998</v>
      </c>
      <c r="G41" s="4">
        <v>1.1950000000000001</v>
      </c>
      <c r="H41" s="4">
        <v>3.4550000000000001</v>
      </c>
      <c r="I41" s="4">
        <v>2830.9028490000001</v>
      </c>
      <c r="K41" s="5"/>
    </row>
    <row r="42" spans="1:11" ht="16">
      <c r="A42" s="3" t="s">
        <v>32</v>
      </c>
      <c r="B42" s="3" t="s">
        <v>97</v>
      </c>
      <c r="C42" s="3">
        <v>31</v>
      </c>
      <c r="D42" s="4" t="s">
        <v>11</v>
      </c>
      <c r="E42" s="4">
        <v>111.82236090000001</v>
      </c>
      <c r="F42" s="4">
        <v>3.39</v>
      </c>
      <c r="G42" s="4">
        <v>2.95</v>
      </c>
      <c r="H42" s="4">
        <v>13.03</v>
      </c>
      <c r="I42" s="4">
        <v>968.16489039999999</v>
      </c>
      <c r="K42" s="5"/>
    </row>
    <row r="43" spans="1:11" ht="16">
      <c r="A43" s="3" t="s">
        <v>32</v>
      </c>
      <c r="B43" s="3" t="s">
        <v>98</v>
      </c>
      <c r="C43" s="3">
        <v>33</v>
      </c>
      <c r="D43" s="4" t="s">
        <v>11</v>
      </c>
      <c r="E43" s="4">
        <v>159.01126099999999</v>
      </c>
      <c r="F43" s="4">
        <v>115.37</v>
      </c>
      <c r="G43" s="4">
        <v>8.85</v>
      </c>
      <c r="H43" s="4">
        <v>69.459999999999994</v>
      </c>
      <c r="I43" s="4">
        <v>1234.9531790000001</v>
      </c>
      <c r="K43" s="5"/>
    </row>
    <row r="44" spans="1:11" ht="16">
      <c r="A44" s="3" t="s">
        <v>32</v>
      </c>
      <c r="B44" s="3" t="s">
        <v>99</v>
      </c>
      <c r="C44" s="3">
        <v>46</v>
      </c>
      <c r="D44" s="4" t="s">
        <v>11</v>
      </c>
      <c r="E44" s="4">
        <v>233.36437459999999</v>
      </c>
      <c r="F44" s="4">
        <v>286.07499999999999</v>
      </c>
      <c r="G44" s="4">
        <v>5.8849999999999998</v>
      </c>
      <c r="H44" s="4">
        <v>76.465000000000003</v>
      </c>
      <c r="I44" s="4">
        <v>1117.067227</v>
      </c>
      <c r="K44" s="5"/>
    </row>
    <row r="45" spans="1:11" ht="16">
      <c r="A45" s="3" t="s">
        <v>32</v>
      </c>
      <c r="B45" s="3" t="s">
        <v>100</v>
      </c>
      <c r="C45" s="3">
        <v>37</v>
      </c>
      <c r="D45" s="4" t="s">
        <v>11</v>
      </c>
      <c r="E45" s="4">
        <v>151.9787906</v>
      </c>
      <c r="F45" s="4">
        <v>8.7750000000000004</v>
      </c>
      <c r="G45" s="4">
        <v>1.99</v>
      </c>
      <c r="H45" s="4">
        <v>36.104999999999997</v>
      </c>
      <c r="I45" s="4">
        <v>1054.446551</v>
      </c>
      <c r="K45" s="5"/>
    </row>
    <row r="46" spans="1:11" ht="16">
      <c r="A46" s="3" t="s">
        <v>32</v>
      </c>
      <c r="B46" s="3" t="s">
        <v>101</v>
      </c>
      <c r="C46" s="3">
        <v>65</v>
      </c>
      <c r="D46" s="4" t="s">
        <v>11</v>
      </c>
      <c r="E46" s="4">
        <v>134.23342460000001</v>
      </c>
      <c r="F46" s="4">
        <v>10.52</v>
      </c>
      <c r="G46" s="4">
        <v>1.78</v>
      </c>
      <c r="H46" s="4">
        <v>9.0649999999999995</v>
      </c>
      <c r="I46" s="4">
        <v>1394.2638240000001</v>
      </c>
      <c r="K46" s="5"/>
    </row>
    <row r="47" spans="1:11" ht="16">
      <c r="A47" s="3" t="s">
        <v>32</v>
      </c>
      <c r="B47" s="3" t="s">
        <v>102</v>
      </c>
      <c r="C47" s="3">
        <v>22</v>
      </c>
      <c r="D47" s="4" t="s">
        <v>12</v>
      </c>
      <c r="E47" s="4">
        <v>114.3747372</v>
      </c>
      <c r="F47" s="4">
        <v>321.57</v>
      </c>
      <c r="G47" s="4">
        <v>46.47</v>
      </c>
      <c r="H47" s="4">
        <v>732.33</v>
      </c>
      <c r="I47" s="4">
        <v>644.21921099999997</v>
      </c>
      <c r="K47" s="5"/>
    </row>
    <row r="48" spans="1:11" ht="16">
      <c r="A48" s="3" t="s">
        <v>32</v>
      </c>
      <c r="B48" s="3" t="s">
        <v>103</v>
      </c>
      <c r="C48" s="3">
        <v>15</v>
      </c>
      <c r="D48" s="4" t="s">
        <v>12</v>
      </c>
      <c r="E48" s="4">
        <v>181.4086045</v>
      </c>
      <c r="F48" s="4">
        <v>0.59</v>
      </c>
      <c r="G48" s="4">
        <v>2.4550000000000001</v>
      </c>
      <c r="H48" s="4">
        <v>1.44</v>
      </c>
      <c r="I48" s="4">
        <v>994.27281630000004</v>
      </c>
      <c r="K48" s="5"/>
    </row>
    <row r="49" spans="1:11" ht="16">
      <c r="A49" s="3" t="s">
        <v>32</v>
      </c>
      <c r="B49" s="3" t="s">
        <v>104</v>
      </c>
      <c r="C49" s="3">
        <v>34</v>
      </c>
      <c r="D49" s="4" t="s">
        <v>11</v>
      </c>
      <c r="E49" s="4">
        <v>167.70602579999999</v>
      </c>
      <c r="F49" s="4">
        <v>18.774999999999999</v>
      </c>
      <c r="G49" s="4">
        <v>1.5349999999999999</v>
      </c>
      <c r="H49" s="4">
        <v>7.7450000000000001</v>
      </c>
      <c r="I49" s="4">
        <v>821.75759270000003</v>
      </c>
      <c r="K49" s="5"/>
    </row>
    <row r="50" spans="1:11" ht="16">
      <c r="A50" s="3" t="s">
        <v>32</v>
      </c>
      <c r="B50" s="3" t="s">
        <v>105</v>
      </c>
      <c r="C50" s="3">
        <v>42</v>
      </c>
      <c r="D50" s="4" t="s">
        <v>11</v>
      </c>
      <c r="E50" s="4">
        <v>168.06748630000001</v>
      </c>
      <c r="F50" s="4">
        <v>0.65500000000000003</v>
      </c>
      <c r="G50" s="4">
        <v>0.86499999999999999</v>
      </c>
      <c r="H50" s="4">
        <v>1.075</v>
      </c>
      <c r="I50" s="4">
        <v>1160.691554</v>
      </c>
      <c r="K50" s="5"/>
    </row>
    <row r="51" spans="1:11" ht="16">
      <c r="A51" s="3" t="s">
        <v>32</v>
      </c>
      <c r="B51" s="3" t="s">
        <v>106</v>
      </c>
      <c r="C51" s="3">
        <v>23</v>
      </c>
      <c r="D51" s="4" t="s">
        <v>12</v>
      </c>
      <c r="E51" s="4">
        <v>119.1915571</v>
      </c>
      <c r="F51" s="4">
        <v>0.94499999999999995</v>
      </c>
      <c r="G51" s="4">
        <v>1.85</v>
      </c>
      <c r="H51" s="4">
        <v>1.67</v>
      </c>
      <c r="I51" s="4">
        <v>354.17974779999997</v>
      </c>
      <c r="K51" s="5"/>
    </row>
    <row r="52" spans="1:11" ht="16">
      <c r="A52" s="3" t="s">
        <v>32</v>
      </c>
      <c r="B52" s="3" t="s">
        <v>107</v>
      </c>
      <c r="C52" s="3">
        <v>25</v>
      </c>
      <c r="D52" s="4" t="s">
        <v>11</v>
      </c>
      <c r="E52" s="4">
        <v>111.6336069</v>
      </c>
      <c r="F52" s="4">
        <v>346.65499999999997</v>
      </c>
      <c r="G52" s="4">
        <v>5.83</v>
      </c>
      <c r="H52" s="4">
        <v>103.125</v>
      </c>
      <c r="I52" s="4">
        <v>863.38302420000002</v>
      </c>
      <c r="K52" s="5"/>
    </row>
    <row r="53" spans="1:11" ht="16">
      <c r="A53" s="3" t="s">
        <v>32</v>
      </c>
      <c r="B53" s="3" t="s">
        <v>108</v>
      </c>
      <c r="C53" s="3">
        <v>29</v>
      </c>
      <c r="D53" s="4" t="s">
        <v>12</v>
      </c>
      <c r="E53" s="4">
        <v>166.09474639999999</v>
      </c>
      <c r="F53" s="4">
        <v>73.215000000000003</v>
      </c>
      <c r="G53" s="4">
        <v>6.58</v>
      </c>
      <c r="H53" s="4">
        <v>31.58</v>
      </c>
      <c r="I53" s="4">
        <v>206.5633129</v>
      </c>
      <c r="K53" s="5"/>
    </row>
    <row r="54" spans="1:11" ht="16">
      <c r="A54" s="3" t="s">
        <v>32</v>
      </c>
      <c r="B54" s="3" t="s">
        <v>109</v>
      </c>
      <c r="C54" s="3">
        <v>21</v>
      </c>
      <c r="D54" s="4" t="s">
        <v>11</v>
      </c>
      <c r="E54" s="4">
        <v>125.0206264</v>
      </c>
      <c r="F54" s="4">
        <v>89.364999999999995</v>
      </c>
      <c r="G54" s="4">
        <v>9.3049999999999997</v>
      </c>
      <c r="H54" s="4">
        <v>43.63</v>
      </c>
      <c r="I54" s="4">
        <v>316.41084319999999</v>
      </c>
      <c r="K54" s="5"/>
    </row>
    <row r="55" spans="1:11" ht="16">
      <c r="A55" s="3" t="s">
        <v>32</v>
      </c>
      <c r="B55" s="3" t="s">
        <v>110</v>
      </c>
      <c r="C55" s="3">
        <v>14</v>
      </c>
      <c r="D55" s="4" t="s">
        <v>12</v>
      </c>
      <c r="E55" s="4">
        <v>176.104342</v>
      </c>
      <c r="F55" s="4">
        <v>30.484999999999999</v>
      </c>
      <c r="G55" s="4">
        <v>1.895</v>
      </c>
      <c r="H55" s="4">
        <v>60.34</v>
      </c>
      <c r="I55" s="4">
        <v>990.36340480000001</v>
      </c>
      <c r="K55" s="5"/>
    </row>
    <row r="56" spans="1:11" ht="16">
      <c r="A56" s="3" t="s">
        <v>32</v>
      </c>
      <c r="B56" s="3" t="s">
        <v>111</v>
      </c>
      <c r="C56" s="3">
        <v>45</v>
      </c>
      <c r="D56" s="4" t="s">
        <v>11</v>
      </c>
      <c r="E56" s="4">
        <v>110.9496245</v>
      </c>
      <c r="F56" s="4">
        <v>382.815</v>
      </c>
      <c r="G56" s="4">
        <v>13.21</v>
      </c>
      <c r="H56" s="4">
        <v>366.91</v>
      </c>
      <c r="I56" s="4">
        <v>1308.6452549999999</v>
      </c>
      <c r="K56" s="5"/>
    </row>
    <row r="57" spans="1:11" ht="16">
      <c r="A57" s="3" t="s">
        <v>32</v>
      </c>
      <c r="B57" s="3" t="s">
        <v>112</v>
      </c>
      <c r="C57" s="3">
        <v>26</v>
      </c>
      <c r="D57" s="4" t="s">
        <v>12</v>
      </c>
      <c r="E57" s="4">
        <v>202.71726430000001</v>
      </c>
      <c r="F57" s="4">
        <v>6.69</v>
      </c>
      <c r="G57" s="4">
        <v>1.1299999999999999</v>
      </c>
      <c r="H57" s="4">
        <v>15.79</v>
      </c>
      <c r="I57" s="4">
        <v>2477.8473680000002</v>
      </c>
      <c r="K57" s="5"/>
    </row>
    <row r="58" spans="1:11" ht="16">
      <c r="A58" s="6"/>
      <c r="B58" s="2"/>
      <c r="C58" s="2"/>
      <c r="E58" s="7"/>
      <c r="F58" s="7"/>
      <c r="G58" s="7"/>
      <c r="H58" s="7"/>
      <c r="I58" s="8"/>
      <c r="K58" s="5"/>
    </row>
    <row r="59" spans="1:11" ht="16">
      <c r="A59" s="6"/>
      <c r="K59" s="5"/>
    </row>
    <row r="60" spans="1:11">
      <c r="A60" s="6"/>
    </row>
    <row r="61" spans="1:11">
      <c r="A61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FE486-1F7B-174C-BD1E-1CA2236D91AF}">
  <dimension ref="A1:L70"/>
  <sheetViews>
    <sheetView topLeftCell="A16" zoomScale="131" zoomScaleNormal="170" workbookViewId="0">
      <selection activeCell="L38" sqref="L38"/>
    </sheetView>
  </sheetViews>
  <sheetFormatPr baseColWidth="10" defaultColWidth="8.83203125" defaultRowHeight="14"/>
  <cols>
    <col min="1" max="1" width="10.1640625" style="3" bestFit="1" customWidth="1"/>
    <col min="2" max="2" width="12" style="3" bestFit="1" customWidth="1"/>
    <col min="3" max="3" width="10" style="3" bestFit="1" customWidth="1"/>
    <col min="4" max="4" width="15.6640625" style="3" bestFit="1" customWidth="1"/>
    <col min="5" max="5" width="23.1640625" style="3" bestFit="1" customWidth="1"/>
    <col min="6" max="6" width="34" style="3" bestFit="1" customWidth="1"/>
    <col min="7" max="7" width="13.33203125" style="3" bestFit="1" customWidth="1"/>
    <col min="8" max="8" width="15.83203125" style="3" bestFit="1" customWidth="1"/>
    <col min="9" max="9" width="12.5" style="3" bestFit="1" customWidth="1"/>
    <col min="10" max="10" width="12.83203125" style="3" bestFit="1" customWidth="1"/>
    <col min="11" max="11" width="7.6640625" style="3" bestFit="1" customWidth="1"/>
    <col min="12" max="12" width="9.5" style="3" bestFit="1" customWidth="1"/>
    <col min="13" max="13" width="14" style="3" customWidth="1"/>
    <col min="14" max="14" width="12" style="3" customWidth="1"/>
    <col min="15" max="16384" width="8.83203125" style="3"/>
  </cols>
  <sheetData>
    <row r="1" spans="1:12">
      <c r="A1" s="23" t="s">
        <v>48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</row>
    <row r="2" spans="1:12" ht="25" customHeight="1">
      <c r="A2" s="9" t="s">
        <v>28</v>
      </c>
      <c r="B2" s="9" t="s">
        <v>24</v>
      </c>
      <c r="C2" s="9" t="s">
        <v>25</v>
      </c>
      <c r="D2" s="9" t="s">
        <v>43</v>
      </c>
      <c r="E2" s="9" t="s">
        <v>44</v>
      </c>
      <c r="F2" s="9" t="s">
        <v>45</v>
      </c>
      <c r="G2" s="9" t="s">
        <v>46</v>
      </c>
      <c r="H2" s="9" t="s">
        <v>47</v>
      </c>
      <c r="I2" s="9" t="s">
        <v>39</v>
      </c>
      <c r="J2" s="9" t="s">
        <v>40</v>
      </c>
      <c r="K2" s="9" t="s">
        <v>50</v>
      </c>
      <c r="L2" s="9" t="s">
        <v>51</v>
      </c>
    </row>
    <row r="3" spans="1:12" ht="15">
      <c r="A3" s="11" t="s">
        <v>31</v>
      </c>
      <c r="B3" s="12" t="s">
        <v>26</v>
      </c>
      <c r="C3" s="12">
        <v>17</v>
      </c>
      <c r="D3" s="19">
        <v>149.61408959470586</v>
      </c>
      <c r="E3" s="19">
        <v>51.233901504287118</v>
      </c>
      <c r="F3" s="19">
        <v>148.0578916</v>
      </c>
      <c r="G3" s="19">
        <v>99.792264329999995</v>
      </c>
      <c r="H3" s="19">
        <v>193.5926862</v>
      </c>
      <c r="I3" s="19">
        <v>123.27204814325805</v>
      </c>
      <c r="J3" s="19">
        <v>175.95613104615367</v>
      </c>
      <c r="K3" s="19">
        <v>77.333118990000003</v>
      </c>
      <c r="L3" s="20">
        <v>236.93082649999999</v>
      </c>
    </row>
    <row r="4" spans="1:12" ht="15">
      <c r="A4" s="11" t="s">
        <v>31</v>
      </c>
      <c r="B4" s="12" t="s">
        <v>15</v>
      </c>
      <c r="C4" s="12">
        <v>20</v>
      </c>
      <c r="D4" s="19">
        <v>196.07605779150001</v>
      </c>
      <c r="E4" s="19">
        <v>86.195817678909648</v>
      </c>
      <c r="F4" s="19">
        <v>184.12249159999999</v>
      </c>
      <c r="G4" s="19">
        <v>129.85028020000001</v>
      </c>
      <c r="H4" s="19">
        <v>243.27761932499999</v>
      </c>
      <c r="I4" s="19">
        <v>155.73517334462548</v>
      </c>
      <c r="J4" s="19">
        <v>236.41694223837453</v>
      </c>
      <c r="K4" s="19">
        <v>94.380368660000002</v>
      </c>
      <c r="L4" s="20">
        <v>414.46065170000003</v>
      </c>
    </row>
    <row r="5" spans="1:12" ht="15">
      <c r="A5" s="11" t="s">
        <v>31</v>
      </c>
      <c r="B5" s="12" t="s">
        <v>32</v>
      </c>
      <c r="C5" s="12">
        <v>19</v>
      </c>
      <c r="D5" s="19">
        <v>148.06884161578947</v>
      </c>
      <c r="E5" s="19">
        <v>35.464697648311819</v>
      </c>
      <c r="F5" s="19">
        <v>148.5088064</v>
      </c>
      <c r="G5" s="19">
        <v>116.78314714999999</v>
      </c>
      <c r="H5" s="19">
        <v>167.88675605</v>
      </c>
      <c r="I5" s="19">
        <v>130.9754045104776</v>
      </c>
      <c r="J5" s="19">
        <v>165.16227872110133</v>
      </c>
      <c r="K5" s="19">
        <v>101.24659579999999</v>
      </c>
      <c r="L5" s="20">
        <v>233.36437459999999</v>
      </c>
    </row>
    <row r="6" spans="1:12" ht="15">
      <c r="A6" s="11" t="s">
        <v>33</v>
      </c>
      <c r="B6" s="12" t="s">
        <v>26</v>
      </c>
      <c r="C6" s="12">
        <v>17</v>
      </c>
      <c r="D6" s="19">
        <v>87.179705882352934</v>
      </c>
      <c r="E6" s="19">
        <v>154.42764079689744</v>
      </c>
      <c r="F6" s="19">
        <v>9.27</v>
      </c>
      <c r="G6" s="19">
        <v>2.2050000000000001</v>
      </c>
      <c r="H6" s="19">
        <v>53.405000000000001</v>
      </c>
      <c r="I6" s="19">
        <v>7.7803395315242625</v>
      </c>
      <c r="J6" s="19">
        <v>166.57907223318159</v>
      </c>
      <c r="K6" s="19">
        <v>0.78500000000000003</v>
      </c>
      <c r="L6" s="20">
        <v>448.38</v>
      </c>
    </row>
    <row r="7" spans="1:12" ht="15">
      <c r="A7" s="11" t="s">
        <v>33</v>
      </c>
      <c r="B7" s="12" t="s">
        <v>15</v>
      </c>
      <c r="C7" s="12">
        <v>20</v>
      </c>
      <c r="D7" s="19">
        <v>57.706999999999994</v>
      </c>
      <c r="E7" s="19">
        <v>104.85706641599518</v>
      </c>
      <c r="F7" s="19">
        <v>18.075000000000003</v>
      </c>
      <c r="G7" s="19">
        <v>2.7112499999999997</v>
      </c>
      <c r="H7" s="19">
        <v>67.332499999999996</v>
      </c>
      <c r="I7" s="19">
        <v>8.6323823023839168</v>
      </c>
      <c r="J7" s="19">
        <v>106.78161769761607</v>
      </c>
      <c r="K7" s="19">
        <v>1.0549999999999999</v>
      </c>
      <c r="L7" s="20">
        <v>445.745</v>
      </c>
    </row>
    <row r="8" spans="1:12" ht="15">
      <c r="A8" s="11" t="s">
        <v>33</v>
      </c>
      <c r="B8" s="12" t="s">
        <v>32</v>
      </c>
      <c r="C8" s="12">
        <v>19</v>
      </c>
      <c r="D8" s="19">
        <v>113.67894736842106</v>
      </c>
      <c r="E8" s="19">
        <v>140.61536378420297</v>
      </c>
      <c r="F8" s="19">
        <v>30.484999999999999</v>
      </c>
      <c r="G8" s="19">
        <v>5.04</v>
      </c>
      <c r="H8" s="19">
        <v>216.935</v>
      </c>
      <c r="I8" s="19">
        <v>45.904511485129774</v>
      </c>
      <c r="J8" s="19">
        <v>181.45338325171235</v>
      </c>
      <c r="K8" s="19">
        <v>0.59</v>
      </c>
      <c r="L8" s="20">
        <v>382.815</v>
      </c>
    </row>
    <row r="9" spans="1:12" ht="15">
      <c r="A9" s="11" t="s">
        <v>34</v>
      </c>
      <c r="B9" s="12" t="s">
        <v>26</v>
      </c>
      <c r="C9" s="12">
        <v>17</v>
      </c>
      <c r="D9" s="19">
        <v>4.5408823529411757</v>
      </c>
      <c r="E9" s="19">
        <v>6.0784553535659143</v>
      </c>
      <c r="F9" s="19">
        <v>2.625</v>
      </c>
      <c r="G9" s="19">
        <v>1.65</v>
      </c>
      <c r="H9" s="19">
        <v>3.1949999999999998</v>
      </c>
      <c r="I9" s="19">
        <v>1.4156289917266323</v>
      </c>
      <c r="J9" s="19">
        <v>7.6661357141557191</v>
      </c>
      <c r="K9" s="19">
        <v>0.73</v>
      </c>
      <c r="L9" s="20">
        <v>22.535</v>
      </c>
    </row>
    <row r="10" spans="1:12" ht="15">
      <c r="A10" s="11" t="s">
        <v>34</v>
      </c>
      <c r="B10" s="12" t="s">
        <v>15</v>
      </c>
      <c r="C10" s="12">
        <v>20</v>
      </c>
      <c r="D10" s="19">
        <v>30.5365</v>
      </c>
      <c r="E10" s="19">
        <v>94.656997421159915</v>
      </c>
      <c r="F10" s="19">
        <v>7.4350000000000005</v>
      </c>
      <c r="G10" s="19">
        <v>4.0012500000000006</v>
      </c>
      <c r="H10" s="19">
        <v>11.040000000000001</v>
      </c>
      <c r="I10" s="19">
        <v>-13.764338461556026</v>
      </c>
      <c r="J10" s="19">
        <v>74.83733846155603</v>
      </c>
      <c r="K10" s="19">
        <v>3.2949999999999999</v>
      </c>
      <c r="L10" s="20">
        <v>431.41</v>
      </c>
    </row>
    <row r="11" spans="1:12" ht="15">
      <c r="A11" s="11" t="s">
        <v>34</v>
      </c>
      <c r="B11" s="12" t="s">
        <v>32</v>
      </c>
      <c r="C11" s="12">
        <v>19</v>
      </c>
      <c r="D11" s="19">
        <v>6.3989473684210516</v>
      </c>
      <c r="E11" s="19">
        <v>10.26964804911208</v>
      </c>
      <c r="F11" s="19">
        <v>2.95</v>
      </c>
      <c r="G11" s="19">
        <v>1.8149999999999999</v>
      </c>
      <c r="H11" s="19">
        <v>6.2324999999999999</v>
      </c>
      <c r="I11" s="19">
        <v>1.4491354523016389</v>
      </c>
      <c r="J11" s="19">
        <v>11.348759284540463</v>
      </c>
      <c r="K11" s="19">
        <v>0.86499999999999999</v>
      </c>
      <c r="L11" s="20">
        <v>46.47</v>
      </c>
    </row>
    <row r="12" spans="1:12" ht="15">
      <c r="A12" s="11" t="s">
        <v>35</v>
      </c>
      <c r="B12" s="12" t="s">
        <v>26</v>
      </c>
      <c r="C12" s="12">
        <v>17</v>
      </c>
      <c r="D12" s="19">
        <v>40.875588235294124</v>
      </c>
      <c r="E12" s="19">
        <v>45.772577075497431</v>
      </c>
      <c r="F12" s="19">
        <v>24.95</v>
      </c>
      <c r="G12" s="19">
        <v>4.87</v>
      </c>
      <c r="H12" s="19">
        <v>77.180000000000007</v>
      </c>
      <c r="I12" s="19">
        <v>17.341500702228743</v>
      </c>
      <c r="J12" s="19">
        <v>64.409675768359506</v>
      </c>
      <c r="K12" s="19">
        <v>2.19</v>
      </c>
      <c r="L12" s="20">
        <v>125.985</v>
      </c>
    </row>
    <row r="13" spans="1:12" ht="15">
      <c r="A13" s="11" t="s">
        <v>35</v>
      </c>
      <c r="B13" s="12" t="s">
        <v>15</v>
      </c>
      <c r="C13" s="12">
        <v>20</v>
      </c>
      <c r="D13" s="19">
        <v>36.79325</v>
      </c>
      <c r="E13" s="19">
        <v>65.612999700296058</v>
      </c>
      <c r="F13" s="19">
        <v>17.747500000000002</v>
      </c>
      <c r="G13" s="19">
        <v>10.487500000000001</v>
      </c>
      <c r="H13" s="19">
        <v>33.634999999999998</v>
      </c>
      <c r="I13" s="19">
        <v>6.0854208918355752</v>
      </c>
      <c r="J13" s="19">
        <v>67.501079108164419</v>
      </c>
      <c r="K13" s="19">
        <v>1.97</v>
      </c>
      <c r="L13" s="20">
        <v>304.08</v>
      </c>
    </row>
    <row r="14" spans="1:12" ht="15">
      <c r="A14" s="11" t="s">
        <v>35</v>
      </c>
      <c r="B14" s="12" t="s">
        <v>32</v>
      </c>
      <c r="C14" s="12">
        <v>19</v>
      </c>
      <c r="D14" s="19">
        <v>112.9371052631579</v>
      </c>
      <c r="E14" s="19">
        <v>190.93386474492351</v>
      </c>
      <c r="F14" s="19">
        <v>36.104999999999997</v>
      </c>
      <c r="G14" s="19">
        <v>8.4049999999999994</v>
      </c>
      <c r="H14" s="19">
        <v>89.795000000000002</v>
      </c>
      <c r="I14" s="19">
        <v>20.909928247401496</v>
      </c>
      <c r="J14" s="19">
        <v>204.96428227891431</v>
      </c>
      <c r="K14" s="19">
        <v>1.075</v>
      </c>
      <c r="L14" s="20">
        <v>732.33</v>
      </c>
    </row>
    <row r="15" spans="1:12" ht="15">
      <c r="A15" s="11" t="s">
        <v>36</v>
      </c>
      <c r="B15" s="12" t="s">
        <v>26</v>
      </c>
      <c r="C15" s="12">
        <v>17</v>
      </c>
      <c r="D15" s="19">
        <v>1352.4880709000001</v>
      </c>
      <c r="E15" s="19">
        <v>909.49471806062786</v>
      </c>
      <c r="F15" s="19">
        <v>960.88252629999999</v>
      </c>
      <c r="G15" s="19">
        <v>621.23481909999998</v>
      </c>
      <c r="H15" s="19">
        <v>1916.7145330000001</v>
      </c>
      <c r="I15" s="19">
        <v>884.86903624535535</v>
      </c>
      <c r="J15" s="19">
        <v>1820.1071055546449</v>
      </c>
      <c r="K15" s="19">
        <v>345.91874419999999</v>
      </c>
      <c r="L15" s="20">
        <v>3355.1133880000002</v>
      </c>
    </row>
    <row r="16" spans="1:12" ht="15">
      <c r="A16" s="11" t="s">
        <v>36</v>
      </c>
      <c r="B16" s="12" t="s">
        <v>15</v>
      </c>
      <c r="C16" s="12">
        <v>20</v>
      </c>
      <c r="D16" s="19">
        <v>2022.7367675099999</v>
      </c>
      <c r="E16" s="19">
        <v>1009.9926431735885</v>
      </c>
      <c r="F16" s="19">
        <v>1768.444166</v>
      </c>
      <c r="G16" s="19">
        <v>1157.1447297499999</v>
      </c>
      <c r="H16" s="19">
        <v>2673.2063010000002</v>
      </c>
      <c r="I16" s="19">
        <v>1550.0456601266274</v>
      </c>
      <c r="J16" s="19">
        <v>2495.4278748933725</v>
      </c>
      <c r="K16" s="19">
        <v>741.96536519999995</v>
      </c>
      <c r="L16" s="20">
        <v>4709.0951070000001</v>
      </c>
    </row>
    <row r="17" spans="1:12" ht="15">
      <c r="A17" s="15" t="s">
        <v>36</v>
      </c>
      <c r="B17" s="16" t="s">
        <v>32</v>
      </c>
      <c r="C17" s="16">
        <v>19</v>
      </c>
      <c r="D17" s="21">
        <v>1237.5072998578946</v>
      </c>
      <c r="E17" s="21">
        <v>809.02958563707546</v>
      </c>
      <c r="F17" s="21">
        <v>1054.446551</v>
      </c>
      <c r="G17" s="21">
        <v>842.57030845000008</v>
      </c>
      <c r="H17" s="21">
        <v>1351.4545395</v>
      </c>
      <c r="I17" s="21">
        <v>847.56752155889217</v>
      </c>
      <c r="J17" s="21">
        <v>1627.4470781568971</v>
      </c>
      <c r="K17" s="21">
        <v>206.5633129</v>
      </c>
      <c r="L17" s="22">
        <v>3232.1350120000002</v>
      </c>
    </row>
    <row r="19" spans="1:12">
      <c r="A19" s="23" t="s">
        <v>177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5"/>
    </row>
    <row r="20" spans="1:12" ht="30">
      <c r="A20" s="9" t="s">
        <v>28</v>
      </c>
      <c r="B20" s="9" t="s">
        <v>21</v>
      </c>
      <c r="C20" s="9" t="s">
        <v>52</v>
      </c>
      <c r="D20" s="9" t="s">
        <v>53</v>
      </c>
      <c r="E20" s="9" t="s">
        <v>37</v>
      </c>
      <c r="F20" s="9" t="s">
        <v>39</v>
      </c>
      <c r="G20" s="9" t="s">
        <v>40</v>
      </c>
      <c r="H20" s="9" t="s">
        <v>54</v>
      </c>
      <c r="I20" s="9" t="s">
        <v>41</v>
      </c>
      <c r="J20" s="9" t="s">
        <v>42</v>
      </c>
      <c r="K20" s="9" t="s">
        <v>194</v>
      </c>
      <c r="L20" s="9" t="s">
        <v>49</v>
      </c>
    </row>
    <row r="21" spans="1:12" ht="15">
      <c r="A21" s="11" t="s">
        <v>31</v>
      </c>
      <c r="B21" s="12" t="s">
        <v>22</v>
      </c>
      <c r="C21" s="12" t="s">
        <v>32</v>
      </c>
      <c r="D21" s="12" t="s">
        <v>26</v>
      </c>
      <c r="E21" s="13">
        <v>0.98967177501061598</v>
      </c>
      <c r="F21" s="13">
        <v>0.78587963817468065</v>
      </c>
      <c r="G21" s="13">
        <v>1.2463107258098434</v>
      </c>
      <c r="H21" s="13">
        <v>-1.0381931218485407E-2</v>
      </c>
      <c r="I21" s="13">
        <v>0.11763760160900147</v>
      </c>
      <c r="J21" s="13">
        <v>-8.8253509732308208E-2</v>
      </c>
      <c r="K21" s="13">
        <v>0.92967518857276976</v>
      </c>
      <c r="L21" s="14">
        <v>-3.4652440087795056E-2</v>
      </c>
    </row>
    <row r="22" spans="1:12" ht="15">
      <c r="A22" s="11" t="s">
        <v>31</v>
      </c>
      <c r="B22" s="12" t="s">
        <v>23</v>
      </c>
      <c r="C22" s="12" t="s">
        <v>15</v>
      </c>
      <c r="D22" s="12" t="s">
        <v>26</v>
      </c>
      <c r="E22" s="13">
        <v>1.3105454060019104</v>
      </c>
      <c r="F22" s="13">
        <v>1.0435328787430964</v>
      </c>
      <c r="G22" s="13">
        <v>1.6458793931451625</v>
      </c>
      <c r="H22" s="13">
        <v>0.27044339102689319</v>
      </c>
      <c r="I22" s="13">
        <v>0.11624052849443772</v>
      </c>
      <c r="J22" s="13">
        <v>2.3265843207159396</v>
      </c>
      <c r="K22" s="13">
        <v>1.9987399845021705E-2</v>
      </c>
      <c r="L22" s="14">
        <v>0.62840053660153627</v>
      </c>
    </row>
    <row r="23" spans="1:12" ht="15">
      <c r="A23" s="11" t="s">
        <v>31</v>
      </c>
      <c r="B23" s="12" t="s">
        <v>27</v>
      </c>
      <c r="C23" s="12" t="s">
        <v>32</v>
      </c>
      <c r="D23" s="12" t="s">
        <v>15</v>
      </c>
      <c r="E23" s="13">
        <v>0.75516023365402829</v>
      </c>
      <c r="F23" s="13">
        <v>0.60527029839678825</v>
      </c>
      <c r="G23" s="13">
        <v>0.94216911023538275</v>
      </c>
      <c r="H23" s="13">
        <v>-0.28082532224537859</v>
      </c>
      <c r="I23" s="13">
        <v>0.11288511442358692</v>
      </c>
      <c r="J23" s="13">
        <v>-2.4877090631419971</v>
      </c>
      <c r="K23" s="13">
        <v>1.2856886222156748E-2</v>
      </c>
      <c r="L23" s="14">
        <v>-0.70678968464704983</v>
      </c>
    </row>
    <row r="24" spans="1:12" ht="15">
      <c r="A24" s="11" t="s">
        <v>33</v>
      </c>
      <c r="B24" s="12" t="s">
        <v>22</v>
      </c>
      <c r="C24" s="12" t="s">
        <v>32</v>
      </c>
      <c r="D24" s="12" t="s">
        <v>26</v>
      </c>
      <c r="E24" s="13">
        <v>1.3039611251020757</v>
      </c>
      <c r="F24" s="13">
        <v>0.4493774937291119</v>
      </c>
      <c r="G24" s="13">
        <v>3.7837111103798033</v>
      </c>
      <c r="H24" s="13">
        <v>0.26540665102178806</v>
      </c>
      <c r="I24" s="13">
        <v>0.54351972051855268</v>
      </c>
      <c r="J24" s="13">
        <v>0.48831098670821566</v>
      </c>
      <c r="K24" s="13">
        <v>0.62532958057426313</v>
      </c>
      <c r="L24" s="14">
        <v>0.17592985052836507</v>
      </c>
    </row>
    <row r="25" spans="1:12" ht="15">
      <c r="A25" s="11" t="s">
        <v>33</v>
      </c>
      <c r="B25" s="12" t="s">
        <v>23</v>
      </c>
      <c r="C25" s="12" t="s">
        <v>15</v>
      </c>
      <c r="D25" s="12" t="s">
        <v>26</v>
      </c>
      <c r="E25" s="13">
        <v>0.66193157473912878</v>
      </c>
      <c r="F25" s="13">
        <v>0.23102249919034132</v>
      </c>
      <c r="G25" s="13">
        <v>1.8965832815946846</v>
      </c>
      <c r="H25" s="13">
        <v>-0.41259308980854426</v>
      </c>
      <c r="I25" s="13">
        <v>0.53706483892979406</v>
      </c>
      <c r="J25" s="13">
        <v>-0.76823701702519953</v>
      </c>
      <c r="K25" s="13">
        <v>0.44234638529484493</v>
      </c>
      <c r="L25" s="14">
        <v>-0.22201314983211939</v>
      </c>
    </row>
    <row r="26" spans="1:12" ht="15">
      <c r="A26" s="11" t="s">
        <v>33</v>
      </c>
      <c r="B26" s="12" t="s">
        <v>27</v>
      </c>
      <c r="C26" s="12" t="s">
        <v>32</v>
      </c>
      <c r="D26" s="12" t="s">
        <v>15</v>
      </c>
      <c r="E26" s="13">
        <v>1.9699334113438758</v>
      </c>
      <c r="F26" s="13">
        <v>0.70874356941049488</v>
      </c>
      <c r="G26" s="13">
        <v>5.4753761622933421</v>
      </c>
      <c r="H26" s="13">
        <v>0.67799974083033232</v>
      </c>
      <c r="I26" s="13">
        <v>0.52156185609889161</v>
      </c>
      <c r="J26" s="13">
        <v>1.2999411918301385</v>
      </c>
      <c r="K26" s="13">
        <v>0.19362112568822853</v>
      </c>
      <c r="L26" s="14">
        <v>0.44377615857895519</v>
      </c>
    </row>
    <row r="27" spans="1:12" ht="15">
      <c r="A27" s="11" t="s">
        <v>34</v>
      </c>
      <c r="B27" s="12" t="s">
        <v>22</v>
      </c>
      <c r="C27" s="12" t="s">
        <v>32</v>
      </c>
      <c r="D27" s="12" t="s">
        <v>26</v>
      </c>
      <c r="E27" s="13">
        <v>1.4091858962777122</v>
      </c>
      <c r="F27" s="13">
        <v>0.33301498560547127</v>
      </c>
      <c r="G27" s="13">
        <v>5.9631096980741791</v>
      </c>
      <c r="H27" s="13">
        <v>0.34301215911646293</v>
      </c>
      <c r="I27" s="13">
        <v>0.73601017720024264</v>
      </c>
      <c r="J27" s="13">
        <v>0.46604268492763151</v>
      </c>
      <c r="K27" s="13">
        <v>0.64118494744112331</v>
      </c>
      <c r="L27" s="14">
        <v>0.2123149741489514</v>
      </c>
    </row>
    <row r="28" spans="1:12" ht="15">
      <c r="A28" s="11" t="s">
        <v>34</v>
      </c>
      <c r="B28" s="12" t="s">
        <v>23</v>
      </c>
      <c r="C28" s="12" t="s">
        <v>15</v>
      </c>
      <c r="D28" s="12" t="s">
        <v>26</v>
      </c>
      <c r="E28" s="13">
        <v>6.7247943519657936</v>
      </c>
      <c r="F28" s="13">
        <v>1.6166459267397602</v>
      </c>
      <c r="G28" s="13">
        <v>27.973261385336603</v>
      </c>
      <c r="H28" s="13">
        <v>1.9058013453869971</v>
      </c>
      <c r="I28" s="13">
        <v>0.72726926429018979</v>
      </c>
      <c r="J28" s="13">
        <v>2.6204893276316952</v>
      </c>
      <c r="K28" s="13">
        <v>8.7803678339240035E-3</v>
      </c>
      <c r="L28" s="14">
        <v>0.36406254408643018</v>
      </c>
    </row>
    <row r="29" spans="1:12" ht="15">
      <c r="A29" s="11" t="s">
        <v>34</v>
      </c>
      <c r="B29" s="12" t="s">
        <v>27</v>
      </c>
      <c r="C29" s="12" t="s">
        <v>32</v>
      </c>
      <c r="D29" s="12" t="s">
        <v>15</v>
      </c>
      <c r="E29" s="13">
        <v>0.2095507791797051</v>
      </c>
      <c r="F29" s="13">
        <v>5.2492247568219234E-2</v>
      </c>
      <c r="G29" s="13">
        <v>0.83653360427659051</v>
      </c>
      <c r="H29" s="13">
        <v>-1.5627891862705341</v>
      </c>
      <c r="I29" s="13">
        <v>0.70627581601269462</v>
      </c>
      <c r="J29" s="13">
        <v>-2.2127179649068496</v>
      </c>
      <c r="K29" s="13">
        <v>2.6917096050553986E-2</v>
      </c>
      <c r="L29" s="14">
        <v>-0.34665834653693617</v>
      </c>
    </row>
    <row r="30" spans="1:12" ht="15">
      <c r="A30" s="11" t="s">
        <v>35</v>
      </c>
      <c r="B30" s="12" t="s">
        <v>22</v>
      </c>
      <c r="C30" s="12" t="s">
        <v>32</v>
      </c>
      <c r="D30" s="12" t="s">
        <v>26</v>
      </c>
      <c r="E30" s="13">
        <v>2.7629475229335552</v>
      </c>
      <c r="F30" s="13">
        <v>0.9840336281569646</v>
      </c>
      <c r="G30" s="13">
        <v>7.7577420080474919</v>
      </c>
      <c r="H30" s="13">
        <v>1.0162980529753751</v>
      </c>
      <c r="I30" s="13">
        <v>0.52673125537395127</v>
      </c>
      <c r="J30" s="13">
        <v>1.9294432267055377</v>
      </c>
      <c r="K30" s="13">
        <v>5.3675861740660483E-2</v>
      </c>
      <c r="L30" s="14">
        <v>0.4947034213455706</v>
      </c>
    </row>
    <row r="31" spans="1:12" ht="15">
      <c r="A31" s="11" t="s">
        <v>35</v>
      </c>
      <c r="B31" s="12" t="s">
        <v>23</v>
      </c>
      <c r="C31" s="12" t="s">
        <v>15</v>
      </c>
      <c r="D31" s="12" t="s">
        <v>26</v>
      </c>
      <c r="E31" s="13">
        <v>0.90012771897508304</v>
      </c>
      <c r="F31" s="13">
        <v>0.32453850340693413</v>
      </c>
      <c r="G31" s="13">
        <v>2.4965601984407697</v>
      </c>
      <c r="H31" s="13">
        <v>-0.10521861575377944</v>
      </c>
      <c r="I31" s="13">
        <v>0.520475754875656</v>
      </c>
      <c r="J31" s="13">
        <v>-0.20215853431811948</v>
      </c>
      <c r="K31" s="13">
        <v>0.83979278862500617</v>
      </c>
      <c r="L31" s="14">
        <v>-6.9585376374832628E-2</v>
      </c>
    </row>
    <row r="32" spans="1:12" ht="15">
      <c r="A32" s="11" t="s">
        <v>35</v>
      </c>
      <c r="B32" s="12" t="s">
        <v>27</v>
      </c>
      <c r="C32" s="12" t="s">
        <v>32</v>
      </c>
      <c r="D32" s="12" t="s">
        <v>15</v>
      </c>
      <c r="E32" s="13">
        <v>3.0695060986229197</v>
      </c>
      <c r="F32" s="13">
        <v>1.1397756727481982</v>
      </c>
      <c r="G32" s="13">
        <v>8.2664228714107644</v>
      </c>
      <c r="H32" s="13">
        <v>1.1215166687291545</v>
      </c>
      <c r="I32" s="13">
        <v>0.50545163468224119</v>
      </c>
      <c r="J32" s="13">
        <v>2.2188407194176167</v>
      </c>
      <c r="K32" s="13">
        <v>2.6497562682408285E-2</v>
      </c>
      <c r="L32" s="14">
        <v>0.5281445754362859</v>
      </c>
    </row>
    <row r="33" spans="1:12" ht="15">
      <c r="A33" s="11" t="s">
        <v>36</v>
      </c>
      <c r="B33" s="12" t="s">
        <v>22</v>
      </c>
      <c r="C33" s="12" t="s">
        <v>32</v>
      </c>
      <c r="D33" s="12" t="s">
        <v>26</v>
      </c>
      <c r="E33" s="13">
        <v>0.91498574108266206</v>
      </c>
      <c r="F33" s="13">
        <v>0.61420187149686722</v>
      </c>
      <c r="G33" s="13">
        <v>1.3630679834046364</v>
      </c>
      <c r="H33" s="13">
        <v>-8.8846797344256268E-2</v>
      </c>
      <c r="I33" s="13">
        <v>0.20335960540195125</v>
      </c>
      <c r="J33" s="13">
        <v>-0.43689501250086404</v>
      </c>
      <c r="K33" s="13">
        <v>0.66218748915185444</v>
      </c>
      <c r="L33" s="14">
        <v>-0.13106669409664282</v>
      </c>
    </row>
    <row r="34" spans="1:12" ht="15">
      <c r="A34" s="11" t="s">
        <v>36</v>
      </c>
      <c r="B34" s="12" t="s">
        <v>23</v>
      </c>
      <c r="C34" s="12" t="s">
        <v>15</v>
      </c>
      <c r="D34" s="12" t="s">
        <v>26</v>
      </c>
      <c r="E34" s="13">
        <v>1.4955671780261908</v>
      </c>
      <c r="F34" s="13">
        <v>1.0086918722061322</v>
      </c>
      <c r="G34" s="13">
        <v>2.2174474144391012</v>
      </c>
      <c r="H34" s="13">
        <v>0.40250551819011493</v>
      </c>
      <c r="I34" s="13">
        <v>0.20094449124279262</v>
      </c>
      <c r="J34" s="13">
        <v>2.003068189133808</v>
      </c>
      <c r="K34" s="13">
        <v>4.5169969862816156E-2</v>
      </c>
      <c r="L34" s="14">
        <v>0.67932152773852827</v>
      </c>
    </row>
    <row r="35" spans="1:12" ht="15">
      <c r="A35" s="15" t="s">
        <v>36</v>
      </c>
      <c r="B35" s="16" t="s">
        <v>27</v>
      </c>
      <c r="C35" s="16" t="s">
        <v>32</v>
      </c>
      <c r="D35" s="16" t="s">
        <v>15</v>
      </c>
      <c r="E35" s="17">
        <v>0.61179848991486663</v>
      </c>
      <c r="F35" s="17">
        <v>0.41734813105924656</v>
      </c>
      <c r="G35" s="17">
        <v>0.89684693522438741</v>
      </c>
      <c r="H35" s="17">
        <v>-0.4913523155343712</v>
      </c>
      <c r="I35" s="17">
        <v>0.19514400167079018</v>
      </c>
      <c r="J35" s="17">
        <v>-2.5178960732971301</v>
      </c>
      <c r="K35" s="17">
        <v>1.1805814999985269E-2</v>
      </c>
      <c r="L35" s="18">
        <v>-0.83815052603554974</v>
      </c>
    </row>
    <row r="37" spans="1:12">
      <c r="A37" s="29" t="s">
        <v>193</v>
      </c>
      <c r="B37" s="29"/>
      <c r="C37" s="29"/>
      <c r="D37" s="29"/>
      <c r="E37" s="29"/>
      <c r="F37" s="29"/>
      <c r="G37" s="29"/>
      <c r="H37" s="29"/>
      <c r="I37" s="29"/>
    </row>
    <row r="38" spans="1:12" s="6" customFormat="1" ht="27" customHeight="1">
      <c r="A38" s="26" t="s">
        <v>178</v>
      </c>
      <c r="B38" s="26" t="s">
        <v>28</v>
      </c>
      <c r="C38" s="26" t="s">
        <v>179</v>
      </c>
      <c r="D38" s="26" t="s">
        <v>180</v>
      </c>
      <c r="E38" s="26" t="s">
        <v>181</v>
      </c>
      <c r="F38" s="26" t="s">
        <v>182</v>
      </c>
      <c r="G38" s="26" t="s">
        <v>38</v>
      </c>
      <c r="H38" s="26" t="s">
        <v>183</v>
      </c>
      <c r="I38" s="26" t="s">
        <v>184</v>
      </c>
      <c r="J38" s="27"/>
    </row>
    <row r="39" spans="1:12" ht="15">
      <c r="A39" s="28" t="s">
        <v>185</v>
      </c>
      <c r="B39" s="28" t="s">
        <v>55</v>
      </c>
      <c r="C39" s="28">
        <v>56</v>
      </c>
      <c r="D39" s="28">
        <v>56</v>
      </c>
      <c r="E39" s="28">
        <v>0</v>
      </c>
      <c r="F39" s="28">
        <v>5.0750622780368442</v>
      </c>
      <c r="G39" s="28">
        <v>2</v>
      </c>
      <c r="H39" s="28">
        <v>7.906135052197942E-2</v>
      </c>
      <c r="I39" s="28">
        <v>612.07606568482674</v>
      </c>
      <c r="J39" s="28"/>
    </row>
    <row r="40" spans="1:12" ht="15">
      <c r="A40" s="28" t="s">
        <v>185</v>
      </c>
      <c r="B40" s="28" t="s">
        <v>56</v>
      </c>
      <c r="C40" s="28">
        <v>56</v>
      </c>
      <c r="D40" s="28">
        <v>56</v>
      </c>
      <c r="E40" s="28">
        <v>0</v>
      </c>
      <c r="F40" s="28">
        <v>3.1637456326341034</v>
      </c>
      <c r="G40" s="28">
        <v>2</v>
      </c>
      <c r="H40" s="28">
        <v>0.20558970567741108</v>
      </c>
      <c r="I40" s="28">
        <v>568.61054366229155</v>
      </c>
      <c r="J40" s="28"/>
    </row>
    <row r="41" spans="1:12" ht="15">
      <c r="A41" s="28" t="s">
        <v>185</v>
      </c>
      <c r="B41" s="28" t="s">
        <v>57</v>
      </c>
      <c r="C41" s="28">
        <v>56</v>
      </c>
      <c r="D41" s="28">
        <v>56</v>
      </c>
      <c r="E41" s="28">
        <v>0</v>
      </c>
      <c r="F41" s="28">
        <v>9.91174316092693</v>
      </c>
      <c r="G41" s="28">
        <v>2</v>
      </c>
      <c r="H41" s="28">
        <v>7.0419399868234039E-3</v>
      </c>
      <c r="I41" s="28">
        <v>397.94013555461697</v>
      </c>
      <c r="J41" s="28"/>
    </row>
    <row r="42" spans="1:12" ht="15">
      <c r="A42" s="28" t="s">
        <v>185</v>
      </c>
      <c r="B42" s="28" t="s">
        <v>58</v>
      </c>
      <c r="C42" s="28">
        <v>56</v>
      </c>
      <c r="D42" s="28">
        <v>56</v>
      </c>
      <c r="E42" s="28">
        <v>0</v>
      </c>
      <c r="F42" s="28">
        <v>5.3073154727005782</v>
      </c>
      <c r="G42" s="28">
        <v>2</v>
      </c>
      <c r="H42" s="28">
        <v>7.0393261597043635E-2</v>
      </c>
      <c r="I42" s="28">
        <v>564.29806098062386</v>
      </c>
      <c r="J42" s="28"/>
    </row>
    <row r="43" spans="1:12" ht="15">
      <c r="A43" s="28" t="s">
        <v>185</v>
      </c>
      <c r="B43" s="28" t="s">
        <v>59</v>
      </c>
      <c r="C43" s="28">
        <v>56</v>
      </c>
      <c r="D43" s="28">
        <v>56</v>
      </c>
      <c r="E43" s="28">
        <v>0</v>
      </c>
      <c r="F43" s="28">
        <v>1.0214528101839975</v>
      </c>
      <c r="G43" s="28">
        <v>2</v>
      </c>
      <c r="H43" s="28">
        <v>0.60005953415779656</v>
      </c>
      <c r="I43" s="28">
        <v>893.20538699355438</v>
      </c>
      <c r="J43" s="28"/>
    </row>
    <row r="45" spans="1:12" ht="26" customHeight="1">
      <c r="A45" s="26" t="s">
        <v>178</v>
      </c>
      <c r="B45" s="26" t="s">
        <v>28</v>
      </c>
      <c r="C45" s="26" t="s">
        <v>186</v>
      </c>
      <c r="D45" s="26" t="s">
        <v>187</v>
      </c>
      <c r="E45" s="26" t="s">
        <v>41</v>
      </c>
      <c r="F45" s="26" t="s">
        <v>188</v>
      </c>
      <c r="G45" s="26" t="s">
        <v>189</v>
      </c>
      <c r="H45" s="26" t="s">
        <v>190</v>
      </c>
      <c r="I45" s="26" t="s">
        <v>191</v>
      </c>
    </row>
    <row r="46" spans="1:12" ht="15">
      <c r="A46" s="28" t="s">
        <v>185</v>
      </c>
      <c r="B46" s="28" t="s">
        <v>55</v>
      </c>
      <c r="C46" s="28" t="s">
        <v>192</v>
      </c>
      <c r="D46" s="28">
        <v>5.0286410327861271</v>
      </c>
      <c r="E46" s="28">
        <v>0.17125191225473738</v>
      </c>
      <c r="F46" s="28">
        <v>152.72532289921787</v>
      </c>
      <c r="G46" s="28">
        <v>109.1788414331036</v>
      </c>
      <c r="H46" s="28">
        <v>213.64051814895052</v>
      </c>
      <c r="I46" s="28">
        <v>1.5835002403758947E-189</v>
      </c>
    </row>
    <row r="47" spans="1:12" ht="15">
      <c r="A47" s="28" t="s">
        <v>185</v>
      </c>
      <c r="B47" s="28" t="s">
        <v>55</v>
      </c>
      <c r="C47" s="28" t="s">
        <v>15</v>
      </c>
      <c r="D47" s="28">
        <v>0.25681383879355535</v>
      </c>
      <c r="E47" s="28">
        <v>0.12926981106780069</v>
      </c>
      <c r="F47" s="28">
        <v>1.2928044343230609</v>
      </c>
      <c r="G47" s="28">
        <v>1.0034509499646691</v>
      </c>
      <c r="H47" s="28">
        <v>1.6655954189531803</v>
      </c>
      <c r="I47" s="28">
        <v>4.696122316116285E-2</v>
      </c>
    </row>
    <row r="48" spans="1:12" ht="15">
      <c r="A48" s="28" t="s">
        <v>185</v>
      </c>
      <c r="B48" s="28" t="s">
        <v>55</v>
      </c>
      <c r="C48" s="28" t="s">
        <v>32</v>
      </c>
      <c r="D48" s="28">
        <v>-2.8829667211188792E-2</v>
      </c>
      <c r="E48" s="28">
        <v>0.12129405227627954</v>
      </c>
      <c r="F48" s="28">
        <v>0.97158194263487341</v>
      </c>
      <c r="G48" s="28">
        <v>0.76600543828904311</v>
      </c>
      <c r="H48" s="28">
        <v>1.2323299862760999</v>
      </c>
      <c r="I48" s="28">
        <v>0.81212611948514257</v>
      </c>
    </row>
    <row r="49" spans="1:9" ht="15">
      <c r="A49" s="28" t="s">
        <v>185</v>
      </c>
      <c r="B49" s="28" t="s">
        <v>55</v>
      </c>
      <c r="C49" s="28" t="s">
        <v>4</v>
      </c>
      <c r="D49" s="28">
        <v>-1.4959742611329978E-3</v>
      </c>
      <c r="E49" s="28">
        <v>3.156169574492189E-3</v>
      </c>
      <c r="F49" s="28">
        <v>0.99850514415058744</v>
      </c>
      <c r="G49" s="28">
        <v>0.99234736503314702</v>
      </c>
      <c r="H49" s="28">
        <v>1.004701133923888</v>
      </c>
      <c r="I49" s="28">
        <v>0.63551123071219928</v>
      </c>
    </row>
    <row r="50" spans="1:9" ht="15">
      <c r="A50" s="28" t="s">
        <v>185</v>
      </c>
      <c r="B50" s="28" t="s">
        <v>55</v>
      </c>
      <c r="C50" s="28" t="s">
        <v>8</v>
      </c>
      <c r="D50" s="28">
        <v>0.12541439121344622</v>
      </c>
      <c r="E50" s="28">
        <v>9.6045099866899283E-2</v>
      </c>
      <c r="F50" s="28">
        <v>1.133618117134918</v>
      </c>
      <c r="G50" s="28">
        <v>0.93909934699318498</v>
      </c>
      <c r="H50" s="28">
        <v>1.3684282068890019</v>
      </c>
      <c r="I50" s="28">
        <v>0.19162518492930281</v>
      </c>
    </row>
    <row r="51" spans="1:9" ht="15">
      <c r="A51" s="28" t="s">
        <v>185</v>
      </c>
      <c r="B51" s="28" t="s">
        <v>56</v>
      </c>
      <c r="C51" s="28" t="s">
        <v>192</v>
      </c>
      <c r="D51" s="28">
        <v>3.5363670712945234</v>
      </c>
      <c r="E51" s="28">
        <v>0.77869224604453002</v>
      </c>
      <c r="F51" s="28">
        <v>34.341930505699139</v>
      </c>
      <c r="G51" s="28">
        <v>7.4642896498884035</v>
      </c>
      <c r="H51" s="28">
        <v>158.00139680751815</v>
      </c>
      <c r="I51" s="28">
        <v>5.5877089060763767E-6</v>
      </c>
    </row>
    <row r="52" spans="1:9" ht="15">
      <c r="A52" s="28" t="s">
        <v>185</v>
      </c>
      <c r="B52" s="28" t="s">
        <v>56</v>
      </c>
      <c r="C52" s="28" t="s">
        <v>15</v>
      </c>
      <c r="D52" s="28">
        <v>-0.6116535446068696</v>
      </c>
      <c r="E52" s="28">
        <v>0.58779722924438893</v>
      </c>
      <c r="F52" s="28">
        <v>0.5424531565836721</v>
      </c>
      <c r="G52" s="28">
        <v>0.17140328386564671</v>
      </c>
      <c r="H52" s="28">
        <v>1.7167432294835143</v>
      </c>
      <c r="I52" s="28">
        <v>0.29806774968694061</v>
      </c>
    </row>
    <row r="53" spans="1:9" ht="15">
      <c r="A53" s="28" t="s">
        <v>185</v>
      </c>
      <c r="B53" s="28" t="s">
        <v>56</v>
      </c>
      <c r="C53" s="28" t="s">
        <v>32</v>
      </c>
      <c r="D53" s="28">
        <v>0.5215814655414357</v>
      </c>
      <c r="E53" s="28">
        <v>0.55153099755384483</v>
      </c>
      <c r="F53" s="28">
        <v>1.6846898229794327</v>
      </c>
      <c r="G53" s="28">
        <v>0.57154086718764141</v>
      </c>
      <c r="H53" s="28">
        <v>4.96583877477772</v>
      </c>
      <c r="I53" s="28">
        <v>0.34430291650824674</v>
      </c>
    </row>
    <row r="54" spans="1:9" ht="15">
      <c r="A54" s="28" t="s">
        <v>185</v>
      </c>
      <c r="B54" s="28" t="s">
        <v>56</v>
      </c>
      <c r="C54" s="28" t="s">
        <v>4</v>
      </c>
      <c r="D54" s="28">
        <v>1.6539712922519212E-2</v>
      </c>
      <c r="E54" s="28">
        <v>1.435128368787451E-2</v>
      </c>
      <c r="F54" s="28">
        <v>1.0166772512092614</v>
      </c>
      <c r="G54" s="28">
        <v>0.98847808842604934</v>
      </c>
      <c r="H54" s="28">
        <v>1.0456808757109322</v>
      </c>
      <c r="I54" s="28">
        <v>0.2491197198548607</v>
      </c>
    </row>
    <row r="55" spans="1:9" ht="15">
      <c r="A55" s="28" t="s">
        <v>185</v>
      </c>
      <c r="B55" s="28" t="s">
        <v>56</v>
      </c>
      <c r="C55" s="28" t="s">
        <v>8</v>
      </c>
      <c r="D55" s="28">
        <v>0.17813800088247489</v>
      </c>
      <c r="E55" s="28">
        <v>0.43672256591025682</v>
      </c>
      <c r="F55" s="28">
        <v>1.1949902195613302</v>
      </c>
      <c r="G55" s="28">
        <v>0.50771336727075</v>
      </c>
      <c r="H55" s="28">
        <v>2.8126138031849788</v>
      </c>
      <c r="I55" s="28">
        <v>0.6833489987642527</v>
      </c>
    </row>
    <row r="56" spans="1:9" ht="15">
      <c r="A56" s="28" t="s">
        <v>185</v>
      </c>
      <c r="B56" s="28" t="s">
        <v>57</v>
      </c>
      <c r="C56" s="28" t="s">
        <v>192</v>
      </c>
      <c r="D56" s="28">
        <v>2.4707570306642319</v>
      </c>
      <c r="E56" s="28">
        <v>0.8776593560739675</v>
      </c>
      <c r="F56" s="28">
        <v>11.831400194989445</v>
      </c>
      <c r="G56" s="28">
        <v>2.1181534452966764</v>
      </c>
      <c r="H56" s="28">
        <v>66.086822408841044</v>
      </c>
      <c r="I56" s="28">
        <v>4.8752000651100446E-3</v>
      </c>
    </row>
    <row r="57" spans="1:9" ht="15">
      <c r="A57" s="28" t="s">
        <v>185</v>
      </c>
      <c r="B57" s="28" t="s">
        <v>57</v>
      </c>
      <c r="C57" s="28" t="s">
        <v>15</v>
      </c>
      <c r="D57" s="28">
        <v>1.9529806505597609</v>
      </c>
      <c r="E57" s="28">
        <v>0.66250272856985837</v>
      </c>
      <c r="F57" s="28">
        <v>7.0496688956112932</v>
      </c>
      <c r="G57" s="28">
        <v>1.9241326649879729</v>
      </c>
      <c r="H57" s="28">
        <v>25.828692814203638</v>
      </c>
      <c r="I57" s="28">
        <v>3.1995794848800252E-3</v>
      </c>
    </row>
    <row r="58" spans="1:9" ht="15">
      <c r="A58" s="28" t="s">
        <v>185</v>
      </c>
      <c r="B58" s="28" t="s">
        <v>57</v>
      </c>
      <c r="C58" s="28" t="s">
        <v>32</v>
      </c>
      <c r="D58" s="28">
        <v>5.1986692285143826E-2</v>
      </c>
      <c r="E58" s="28">
        <v>0.62162727653545791</v>
      </c>
      <c r="F58" s="28">
        <v>1.0533617245826206</v>
      </c>
      <c r="G58" s="28">
        <v>0.31148541311747779</v>
      </c>
      <c r="H58" s="28">
        <v>3.5621922442871945</v>
      </c>
      <c r="I58" s="28">
        <v>0.93335060990357965</v>
      </c>
    </row>
    <row r="59" spans="1:9" ht="15">
      <c r="A59" s="28" t="s">
        <v>185</v>
      </c>
      <c r="B59" s="28" t="s">
        <v>57</v>
      </c>
      <c r="C59" s="28" t="s">
        <v>4</v>
      </c>
      <c r="D59" s="28">
        <v>-2.7979941161047159E-2</v>
      </c>
      <c r="E59" s="28">
        <v>1.6175245694708632E-2</v>
      </c>
      <c r="F59" s="28">
        <v>0.97240787197852108</v>
      </c>
      <c r="G59" s="28">
        <v>0.94206272203352437</v>
      </c>
      <c r="H59" s="28">
        <v>1.0037304813894827</v>
      </c>
      <c r="I59" s="28">
        <v>8.3666001659891825E-2</v>
      </c>
    </row>
    <row r="60" spans="1:9" ht="15">
      <c r="A60" s="28" t="s">
        <v>185</v>
      </c>
      <c r="B60" s="28" t="s">
        <v>57</v>
      </c>
      <c r="C60" s="28" t="s">
        <v>8</v>
      </c>
      <c r="D60" s="28">
        <v>0.70284132542160438</v>
      </c>
      <c r="E60" s="28">
        <v>0.49222738241809538</v>
      </c>
      <c r="F60" s="28">
        <v>2.0194825705790662</v>
      </c>
      <c r="G60" s="28">
        <v>0.76956924394521287</v>
      </c>
      <c r="H60" s="28">
        <v>5.2994709507426432</v>
      </c>
      <c r="I60" s="28">
        <v>0.15332658209092598</v>
      </c>
    </row>
    <row r="61" spans="1:9" ht="15">
      <c r="A61" s="28" t="s">
        <v>185</v>
      </c>
      <c r="B61" s="28" t="s">
        <v>58</v>
      </c>
      <c r="C61" s="28" t="s">
        <v>192</v>
      </c>
      <c r="D61" s="28">
        <v>3.4638118064682093</v>
      </c>
      <c r="E61" s="28">
        <v>0.70929862385828213</v>
      </c>
      <c r="F61" s="28">
        <v>31.938488113765938</v>
      </c>
      <c r="G61" s="28">
        <v>7.9532965548533623</v>
      </c>
      <c r="H61" s="28">
        <v>128.25713412769574</v>
      </c>
      <c r="I61" s="28">
        <v>1.0425495799126019E-6</v>
      </c>
    </row>
    <row r="62" spans="1:9" ht="15">
      <c r="A62" s="28" t="s">
        <v>185</v>
      </c>
      <c r="B62" s="28" t="s">
        <v>58</v>
      </c>
      <c r="C62" s="28" t="s">
        <v>15</v>
      </c>
      <c r="D62" s="28">
        <v>-0.24540252969503662</v>
      </c>
      <c r="E62" s="28">
        <v>0.53541532990546081</v>
      </c>
      <c r="F62" s="28">
        <v>0.78238953982514747</v>
      </c>
      <c r="G62" s="28">
        <v>0.27394810829630145</v>
      </c>
      <c r="H62" s="28">
        <v>2.2344866545518336</v>
      </c>
      <c r="I62" s="28">
        <v>0.64670783202334525</v>
      </c>
    </row>
    <row r="63" spans="1:9" ht="15">
      <c r="A63" s="28" t="s">
        <v>185</v>
      </c>
      <c r="B63" s="28" t="s">
        <v>58</v>
      </c>
      <c r="C63" s="28" t="s">
        <v>32</v>
      </c>
      <c r="D63" s="28">
        <v>0.96453524698432935</v>
      </c>
      <c r="E63" s="28">
        <v>0.50238098500053152</v>
      </c>
      <c r="F63" s="28">
        <v>2.6235680619228088</v>
      </c>
      <c r="G63" s="28">
        <v>0.98006980171252944</v>
      </c>
      <c r="H63" s="28">
        <v>7.0230807678332408</v>
      </c>
      <c r="I63" s="28">
        <v>5.4867012884138776E-2</v>
      </c>
    </row>
    <row r="64" spans="1:9" ht="15">
      <c r="A64" s="28" t="s">
        <v>185</v>
      </c>
      <c r="B64" s="28" t="s">
        <v>58</v>
      </c>
      <c r="C64" s="28" t="s">
        <v>4</v>
      </c>
      <c r="D64" s="28">
        <v>1.5121851645875095E-3</v>
      </c>
      <c r="E64" s="28">
        <v>1.3072360514845918E-2</v>
      </c>
      <c r="F64" s="28">
        <v>1.0015133290931113</v>
      </c>
      <c r="G64" s="28">
        <v>0.97617867425030758</v>
      </c>
      <c r="H64" s="28">
        <v>1.0275054913707062</v>
      </c>
      <c r="I64" s="28">
        <v>0.90790770353562378</v>
      </c>
    </row>
    <row r="65" spans="1:9" ht="15">
      <c r="A65" s="28" t="s">
        <v>185</v>
      </c>
      <c r="B65" s="28" t="s">
        <v>58</v>
      </c>
      <c r="C65" s="28" t="s">
        <v>8</v>
      </c>
      <c r="D65" s="28">
        <v>0.45021917849967019</v>
      </c>
      <c r="E65" s="28">
        <v>0.39780377495923924</v>
      </c>
      <c r="F65" s="28">
        <v>1.5686559634749941</v>
      </c>
      <c r="G65" s="28">
        <v>0.71930038963656295</v>
      </c>
      <c r="H65" s="28">
        <v>3.4209372985171855</v>
      </c>
      <c r="I65" s="28">
        <v>0.25773452607920033</v>
      </c>
    </row>
    <row r="66" spans="1:9" ht="15">
      <c r="A66" s="28" t="s">
        <v>185</v>
      </c>
      <c r="B66" s="28" t="s">
        <v>59</v>
      </c>
      <c r="C66" s="28" t="s">
        <v>192</v>
      </c>
      <c r="D66" s="28">
        <v>6.0742150261932544</v>
      </c>
      <c r="E66" s="28">
        <v>0.25136650123992405</v>
      </c>
      <c r="F66" s="28">
        <v>434.50829098555437</v>
      </c>
      <c r="G66" s="28">
        <v>265.47925014889091</v>
      </c>
      <c r="H66" s="28">
        <v>711.15710485584975</v>
      </c>
      <c r="I66" s="28">
        <v>5.2221081757496088E-129</v>
      </c>
    </row>
    <row r="67" spans="1:9" ht="15">
      <c r="A67" s="28" t="s">
        <v>185</v>
      </c>
      <c r="B67" s="28" t="s">
        <v>59</v>
      </c>
      <c r="C67" s="28" t="s">
        <v>15</v>
      </c>
      <c r="D67" s="28">
        <v>0.13912635236544724</v>
      </c>
      <c r="E67" s="28">
        <v>0.18974445129537637</v>
      </c>
      <c r="F67" s="28">
        <v>1.1492693037250565</v>
      </c>
      <c r="G67" s="28">
        <v>0.79233359331106556</v>
      </c>
      <c r="H67" s="28">
        <v>1.666999788517272</v>
      </c>
      <c r="I67" s="28">
        <v>0.4634180697074759</v>
      </c>
    </row>
    <row r="68" spans="1:9" ht="15">
      <c r="A68" s="28" t="s">
        <v>185</v>
      </c>
      <c r="B68" s="28" t="s">
        <v>59</v>
      </c>
      <c r="C68" s="28" t="s">
        <v>32</v>
      </c>
      <c r="D68" s="28">
        <v>0.1638219491963844</v>
      </c>
      <c r="E68" s="28">
        <v>0.17803749540938277</v>
      </c>
      <c r="F68" s="28">
        <v>1.1780045517619075</v>
      </c>
      <c r="G68" s="28">
        <v>0.83099496608373458</v>
      </c>
      <c r="H68" s="28">
        <v>1.6699195309348511</v>
      </c>
      <c r="I68" s="28">
        <v>0.3574921841378329</v>
      </c>
    </row>
    <row r="69" spans="1:9" ht="15">
      <c r="A69" s="28" t="s">
        <v>185</v>
      </c>
      <c r="B69" s="28" t="s">
        <v>59</v>
      </c>
      <c r="C69" s="28" t="s">
        <v>4</v>
      </c>
      <c r="D69" s="28">
        <v>2.2330353867452427E-2</v>
      </c>
      <c r="E69" s="28">
        <v>4.6326799672746681E-3</v>
      </c>
      <c r="F69" s="28">
        <v>1.0225815424448721</v>
      </c>
      <c r="G69" s="28">
        <v>1.0133384753863741</v>
      </c>
      <c r="H69" s="28">
        <v>1.0319089192288202</v>
      </c>
      <c r="I69" s="28">
        <v>1.4342835572426937E-6</v>
      </c>
    </row>
    <row r="70" spans="1:9" ht="15">
      <c r="A70" s="28" t="s">
        <v>185</v>
      </c>
      <c r="B70" s="28" t="s">
        <v>59</v>
      </c>
      <c r="C70" s="28" t="s">
        <v>8</v>
      </c>
      <c r="D70" s="28">
        <v>2.3712626471804277E-2</v>
      </c>
      <c r="E70" s="28">
        <v>0.14097664894316358</v>
      </c>
      <c r="F70" s="28">
        <v>1.0239960062587841</v>
      </c>
      <c r="G70" s="28">
        <v>0.77677728401881008</v>
      </c>
      <c r="H70" s="28">
        <v>1.3498950631112276</v>
      </c>
      <c r="I70" s="28">
        <v>0.86642396488869444</v>
      </c>
    </row>
  </sheetData>
  <mergeCells count="3">
    <mergeCell ref="A19:L19"/>
    <mergeCell ref="A1:L1"/>
    <mergeCell ref="A37:I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02232-5AB7-4B4D-A643-055A3BC79704}">
  <dimension ref="A1:K35"/>
  <sheetViews>
    <sheetView zoomScale="263" workbookViewId="0">
      <selection activeCell="C1" sqref="C1:G1"/>
    </sheetView>
  </sheetViews>
  <sheetFormatPr baseColWidth="10" defaultRowHeight="14"/>
  <cols>
    <col min="1" max="1" width="15.1640625" style="3" bestFit="1" customWidth="1"/>
    <col min="2" max="2" width="5.1640625" style="3" bestFit="1" customWidth="1"/>
    <col min="3" max="3" width="10.6640625" style="3" bestFit="1" customWidth="1"/>
    <col min="4" max="4" width="7.6640625" style="3" bestFit="1" customWidth="1"/>
    <col min="5" max="5" width="12.1640625" style="3" bestFit="1" customWidth="1"/>
    <col min="6" max="8" width="9.6640625" style="3" bestFit="1" customWidth="1"/>
    <col min="9" max="9" width="12.1640625" style="3" bestFit="1" customWidth="1"/>
    <col min="10" max="10" width="12.83203125" style="3" bestFit="1" customWidth="1"/>
    <col min="11" max="16384" width="10.83203125" style="3"/>
  </cols>
  <sheetData>
    <row r="1" spans="1:10" ht="28" customHeight="1">
      <c r="A1" s="9" t="s">
        <v>24</v>
      </c>
      <c r="B1" s="9" t="s">
        <v>0</v>
      </c>
      <c r="C1" s="9" t="s">
        <v>113</v>
      </c>
      <c r="D1" s="9" t="s">
        <v>10</v>
      </c>
      <c r="E1" s="9" t="s">
        <v>55</v>
      </c>
      <c r="F1" s="9" t="s">
        <v>56</v>
      </c>
      <c r="G1" s="9" t="s">
        <v>57</v>
      </c>
      <c r="H1" s="9" t="s">
        <v>58</v>
      </c>
      <c r="I1" s="9" t="s">
        <v>59</v>
      </c>
    </row>
    <row r="2" spans="1:10">
      <c r="A2" s="6" t="s">
        <v>26</v>
      </c>
      <c r="B2" s="3">
        <v>252</v>
      </c>
      <c r="C2" s="8">
        <v>190</v>
      </c>
      <c r="D2" s="3" t="s">
        <v>8</v>
      </c>
      <c r="E2" s="8">
        <v>633.14421628713535</v>
      </c>
      <c r="F2" s="8">
        <v>6.84</v>
      </c>
      <c r="G2" s="8">
        <v>6.84</v>
      </c>
      <c r="H2" s="8">
        <v>19.43</v>
      </c>
      <c r="I2" s="8">
        <v>121.50677325036526</v>
      </c>
    </row>
    <row r="3" spans="1:10">
      <c r="A3" s="6" t="s">
        <v>26</v>
      </c>
      <c r="B3" s="3">
        <v>307</v>
      </c>
      <c r="C3" s="8">
        <v>0</v>
      </c>
      <c r="D3" s="3" t="s">
        <v>8</v>
      </c>
      <c r="E3" s="8">
        <v>264.30601831402004</v>
      </c>
      <c r="F3" s="8">
        <v>8.7100000000000009</v>
      </c>
      <c r="G3" s="8">
        <v>7.32</v>
      </c>
      <c r="H3" s="8">
        <v>19.3</v>
      </c>
      <c r="I3" s="8">
        <v>0</v>
      </c>
    </row>
    <row r="4" spans="1:10">
      <c r="A4" s="6" t="s">
        <v>26</v>
      </c>
      <c r="B4" s="3">
        <v>322</v>
      </c>
      <c r="C4" s="8">
        <v>62</v>
      </c>
      <c r="D4" s="3" t="s">
        <v>8</v>
      </c>
      <c r="E4" s="8">
        <v>338.52773990627503</v>
      </c>
      <c r="F4" s="8">
        <v>4.0199999999999996</v>
      </c>
      <c r="G4" s="8">
        <v>5.98</v>
      </c>
      <c r="H4" s="8">
        <v>16.04</v>
      </c>
      <c r="I4" s="8">
        <v>0</v>
      </c>
    </row>
    <row r="5" spans="1:10">
      <c r="A5" s="6" t="s">
        <v>26</v>
      </c>
      <c r="B5" s="3">
        <v>454</v>
      </c>
      <c r="C5" s="8">
        <v>1</v>
      </c>
      <c r="D5" s="3" t="s">
        <v>9</v>
      </c>
      <c r="E5" s="8">
        <v>306.73371885653376</v>
      </c>
      <c r="F5" s="8">
        <v>4.12</v>
      </c>
      <c r="G5" s="8">
        <v>6.4600000000000009</v>
      </c>
      <c r="H5" s="8">
        <v>11.65</v>
      </c>
      <c r="I5" s="8">
        <v>0</v>
      </c>
    </row>
    <row r="6" spans="1:10">
      <c r="A6" s="6" t="s">
        <v>26</v>
      </c>
      <c r="B6" s="3">
        <v>463</v>
      </c>
      <c r="C6" s="8">
        <v>0</v>
      </c>
      <c r="D6" s="3" t="s">
        <v>9</v>
      </c>
      <c r="E6" s="8">
        <v>0</v>
      </c>
      <c r="F6" s="8">
        <v>10.55</v>
      </c>
      <c r="G6" s="8">
        <v>7.75</v>
      </c>
      <c r="H6" s="8">
        <v>15.53</v>
      </c>
      <c r="I6" s="8">
        <v>0</v>
      </c>
    </row>
    <row r="7" spans="1:10">
      <c r="A7" s="6" t="s">
        <v>16</v>
      </c>
      <c r="B7" s="3">
        <v>112</v>
      </c>
      <c r="C7" s="8">
        <v>780</v>
      </c>
      <c r="D7" s="3" t="s">
        <v>9</v>
      </c>
      <c r="E7" s="8">
        <v>654.3148814028649</v>
      </c>
      <c r="F7" s="8">
        <v>4.0199999999999996</v>
      </c>
      <c r="G7" s="8">
        <v>5.98</v>
      </c>
      <c r="H7" s="8">
        <v>9.4</v>
      </c>
      <c r="I7" s="8">
        <v>0</v>
      </c>
      <c r="J7" s="8"/>
    </row>
    <row r="8" spans="1:10">
      <c r="A8" s="6" t="s">
        <v>16</v>
      </c>
      <c r="B8" s="3">
        <v>119</v>
      </c>
      <c r="C8" s="8">
        <v>463</v>
      </c>
      <c r="D8" s="3" t="s">
        <v>9</v>
      </c>
      <c r="E8" s="8">
        <v>582.9728987090557</v>
      </c>
      <c r="F8" s="8">
        <v>34.950000000000003</v>
      </c>
      <c r="G8" s="8">
        <v>5.98</v>
      </c>
      <c r="H8" s="8">
        <v>25.76</v>
      </c>
      <c r="I8" s="8">
        <v>0</v>
      </c>
      <c r="J8" s="8"/>
    </row>
    <row r="9" spans="1:10">
      <c r="A9" s="6" t="s">
        <v>16</v>
      </c>
      <c r="B9" s="3">
        <v>122</v>
      </c>
      <c r="C9" s="8">
        <v>377</v>
      </c>
      <c r="D9" s="3" t="s">
        <v>9</v>
      </c>
      <c r="E9" s="8">
        <v>302.02004684179519</v>
      </c>
      <c r="F9" s="8">
        <v>27.58</v>
      </c>
      <c r="G9" s="8">
        <v>5.98</v>
      </c>
      <c r="H9" s="8">
        <v>20.61</v>
      </c>
      <c r="I9" s="8">
        <v>0</v>
      </c>
      <c r="J9" s="8"/>
    </row>
    <row r="10" spans="1:10">
      <c r="A10" s="6" t="s">
        <v>16</v>
      </c>
      <c r="B10" s="3">
        <v>161</v>
      </c>
      <c r="C10" s="8">
        <v>483</v>
      </c>
      <c r="D10" s="3" t="s">
        <v>8</v>
      </c>
      <c r="E10" s="8">
        <v>279.93290796706498</v>
      </c>
      <c r="F10" s="8">
        <v>92.25</v>
      </c>
      <c r="G10" s="8">
        <v>6.17</v>
      </c>
      <c r="H10" s="8">
        <v>38.07</v>
      </c>
      <c r="I10" s="8">
        <v>203.87530595073832</v>
      </c>
      <c r="J10" s="8"/>
    </row>
    <row r="11" spans="1:10">
      <c r="A11" s="6" t="s">
        <v>16</v>
      </c>
      <c r="B11" s="3">
        <v>177</v>
      </c>
      <c r="C11" s="8">
        <v>169</v>
      </c>
      <c r="D11" s="3" t="s">
        <v>9</v>
      </c>
      <c r="E11" s="8">
        <v>334.40262044152922</v>
      </c>
      <c r="F11" s="8">
        <v>5.08</v>
      </c>
      <c r="G11" s="8">
        <v>5.98</v>
      </c>
      <c r="H11" s="8">
        <v>8.8000000000000007</v>
      </c>
      <c r="I11" s="8">
        <v>0</v>
      </c>
      <c r="J11" s="8"/>
    </row>
    <row r="12" spans="1:10">
      <c r="A12" s="6" t="s">
        <v>16</v>
      </c>
      <c r="B12" s="3">
        <v>187</v>
      </c>
      <c r="C12" s="8">
        <v>260</v>
      </c>
      <c r="D12" s="3" t="s">
        <v>9</v>
      </c>
      <c r="E12" s="8">
        <v>498.01041800019249</v>
      </c>
      <c r="F12" s="8">
        <v>190.97</v>
      </c>
      <c r="G12" s="8">
        <v>6.2100000000000009</v>
      </c>
      <c r="H12" s="8">
        <v>67.569999999999993</v>
      </c>
      <c r="I12" s="8">
        <v>127.4552142516972</v>
      </c>
      <c r="J12" s="8"/>
    </row>
    <row r="13" spans="1:10">
      <c r="A13" s="6" t="s">
        <v>16</v>
      </c>
      <c r="B13" s="3">
        <v>195</v>
      </c>
      <c r="C13" s="8">
        <v>277</v>
      </c>
      <c r="D13" s="3" t="s">
        <v>8</v>
      </c>
      <c r="E13" s="8">
        <v>396.2219575203622</v>
      </c>
      <c r="F13" s="8">
        <v>4.0199999999999996</v>
      </c>
      <c r="G13" s="8">
        <v>5.98</v>
      </c>
      <c r="H13" s="8">
        <v>11.42</v>
      </c>
      <c r="I13" s="8">
        <v>231.9709346288287</v>
      </c>
      <c r="J13" s="8"/>
    </row>
    <row r="14" spans="1:10">
      <c r="A14" s="6" t="s">
        <v>16</v>
      </c>
      <c r="B14" s="3">
        <v>196</v>
      </c>
      <c r="C14" s="8">
        <v>176</v>
      </c>
      <c r="D14" s="3" t="s">
        <v>9</v>
      </c>
      <c r="E14" s="8">
        <v>503.22695195790811</v>
      </c>
      <c r="F14" s="8">
        <v>6.12</v>
      </c>
      <c r="G14" s="8">
        <v>5.98</v>
      </c>
      <c r="H14" s="8">
        <v>8.8000000000000007</v>
      </c>
      <c r="I14" s="8">
        <v>0</v>
      </c>
      <c r="J14" s="8"/>
    </row>
    <row r="15" spans="1:10">
      <c r="A15" s="6" t="s">
        <v>16</v>
      </c>
      <c r="B15" s="3">
        <v>206</v>
      </c>
      <c r="C15" s="8">
        <v>43</v>
      </c>
      <c r="D15" s="3" t="s">
        <v>8</v>
      </c>
      <c r="E15" s="8">
        <v>152.91363862152531</v>
      </c>
      <c r="F15" s="8">
        <v>18.53</v>
      </c>
      <c r="G15" s="8">
        <v>5.98</v>
      </c>
      <c r="H15" s="8">
        <v>12.92</v>
      </c>
      <c r="I15" s="8">
        <v>69.093722626167363</v>
      </c>
      <c r="J15" s="8"/>
    </row>
    <row r="16" spans="1:10">
      <c r="A16" s="6" t="s">
        <v>16</v>
      </c>
      <c r="B16" s="3">
        <v>217</v>
      </c>
      <c r="C16" s="8">
        <v>60</v>
      </c>
      <c r="D16" s="3" t="s">
        <v>8</v>
      </c>
      <c r="E16" s="8">
        <v>659.15656047526591</v>
      </c>
      <c r="F16" s="8">
        <v>5.54</v>
      </c>
      <c r="G16" s="8">
        <v>5.98</v>
      </c>
      <c r="H16" s="8">
        <v>11.74</v>
      </c>
      <c r="I16" s="8">
        <v>0</v>
      </c>
      <c r="J16" s="8"/>
    </row>
    <row r="17" spans="1:10">
      <c r="A17" s="6" t="s">
        <v>16</v>
      </c>
      <c r="B17" s="3">
        <v>238</v>
      </c>
      <c r="C17" s="8">
        <v>76</v>
      </c>
      <c r="D17" s="3" t="s">
        <v>8</v>
      </c>
      <c r="E17" s="8">
        <v>719.48138774187532</v>
      </c>
      <c r="F17" s="8">
        <v>4.0199999999999996</v>
      </c>
      <c r="G17" s="8">
        <v>5.98</v>
      </c>
      <c r="H17" s="8">
        <v>9.93</v>
      </c>
      <c r="I17" s="8">
        <v>0</v>
      </c>
      <c r="J17" s="8"/>
    </row>
    <row r="18" spans="1:10">
      <c r="A18" s="6" t="s">
        <v>16</v>
      </c>
      <c r="B18" s="3">
        <v>251</v>
      </c>
      <c r="C18" s="8">
        <v>0</v>
      </c>
      <c r="D18" s="3" t="s">
        <v>8</v>
      </c>
      <c r="E18" s="8">
        <v>1754.7720478951885</v>
      </c>
      <c r="F18" s="8">
        <v>6.88</v>
      </c>
      <c r="G18" s="8">
        <v>5.98</v>
      </c>
      <c r="H18" s="8">
        <v>14.24</v>
      </c>
      <c r="I18" s="8">
        <v>481.54495705837803</v>
      </c>
      <c r="J18" s="8"/>
    </row>
    <row r="19" spans="1:10">
      <c r="A19" s="6" t="s">
        <v>16</v>
      </c>
      <c r="B19" s="3">
        <v>272</v>
      </c>
      <c r="C19" s="8">
        <v>124</v>
      </c>
      <c r="D19" s="3" t="s">
        <v>8</v>
      </c>
      <c r="E19" s="8">
        <v>0</v>
      </c>
      <c r="F19" s="8">
        <v>20.63</v>
      </c>
      <c r="G19" s="8">
        <v>12.38</v>
      </c>
      <c r="H19" s="8">
        <v>25.02</v>
      </c>
      <c r="I19" s="8">
        <v>0.19697000140127141</v>
      </c>
      <c r="J19" s="8"/>
    </row>
    <row r="20" spans="1:10">
      <c r="A20" s="6" t="s">
        <v>16</v>
      </c>
      <c r="B20" s="3">
        <v>351</v>
      </c>
      <c r="C20" s="8">
        <v>72</v>
      </c>
      <c r="D20" s="3" t="s">
        <v>8</v>
      </c>
      <c r="E20" s="8">
        <v>523.36571817796766</v>
      </c>
      <c r="F20" s="8">
        <v>4.41</v>
      </c>
      <c r="G20" s="8">
        <v>5.98</v>
      </c>
      <c r="H20" s="8">
        <v>13.33</v>
      </c>
      <c r="I20" s="8">
        <v>0</v>
      </c>
      <c r="J20" s="8"/>
    </row>
    <row r="21" spans="1:10">
      <c r="A21" s="6" t="s">
        <v>16</v>
      </c>
      <c r="B21" s="3">
        <v>357</v>
      </c>
      <c r="C21" s="8">
        <v>0</v>
      </c>
      <c r="D21" s="3" t="s">
        <v>9</v>
      </c>
      <c r="E21" s="8">
        <v>321.62132750658088</v>
      </c>
      <c r="F21" s="8">
        <v>4.0199999999999996</v>
      </c>
      <c r="G21" s="8">
        <v>5.98</v>
      </c>
      <c r="H21" s="8">
        <v>9.82</v>
      </c>
      <c r="I21" s="8">
        <v>534.85602781887246</v>
      </c>
      <c r="J21" s="8"/>
    </row>
    <row r="22" spans="1:10">
      <c r="A22" s="6" t="s">
        <v>16</v>
      </c>
      <c r="B22" s="3">
        <v>416</v>
      </c>
      <c r="C22" s="8">
        <v>284</v>
      </c>
      <c r="D22" s="3" t="s">
        <v>9</v>
      </c>
      <c r="E22" s="8">
        <v>282.28087752451609</v>
      </c>
      <c r="F22" s="8">
        <v>102.02</v>
      </c>
      <c r="G22" s="8">
        <v>6.48</v>
      </c>
      <c r="H22" s="8">
        <v>126.44</v>
      </c>
      <c r="I22" s="8">
        <v>0</v>
      </c>
      <c r="J22" s="8"/>
    </row>
    <row r="23" spans="1:10">
      <c r="A23" s="6" t="s">
        <v>16</v>
      </c>
      <c r="B23" s="3">
        <v>430</v>
      </c>
      <c r="C23" s="8">
        <v>223</v>
      </c>
      <c r="D23" s="3" t="s">
        <v>9</v>
      </c>
      <c r="E23" s="8">
        <v>205.5080618690842</v>
      </c>
      <c r="F23" s="8">
        <v>4.0199999999999996</v>
      </c>
      <c r="G23" s="8">
        <v>5.98</v>
      </c>
      <c r="H23" s="8">
        <v>12.69</v>
      </c>
      <c r="I23" s="8">
        <v>0</v>
      </c>
      <c r="J23" s="8"/>
    </row>
    <row r="24" spans="1:10">
      <c r="A24" s="6" t="s">
        <v>16</v>
      </c>
      <c r="B24" s="3">
        <v>453</v>
      </c>
      <c r="C24" s="8">
        <v>0</v>
      </c>
      <c r="D24" s="3" t="s">
        <v>8</v>
      </c>
      <c r="E24" s="8">
        <v>670.89133745304923</v>
      </c>
      <c r="F24" s="8">
        <v>4.18</v>
      </c>
      <c r="G24" s="8">
        <v>5.98</v>
      </c>
      <c r="H24" s="8">
        <v>10.75</v>
      </c>
      <c r="I24" s="8">
        <v>0</v>
      </c>
      <c r="J24" s="8"/>
    </row>
    <row r="25" spans="1:10">
      <c r="A25" s="6" t="s">
        <v>16</v>
      </c>
      <c r="B25" s="3">
        <v>458</v>
      </c>
      <c r="C25" s="8">
        <v>264</v>
      </c>
      <c r="D25" s="3" t="s">
        <v>9</v>
      </c>
      <c r="E25" s="8">
        <v>156.99155032493277</v>
      </c>
      <c r="F25" s="8">
        <v>4.05</v>
      </c>
      <c r="G25" s="8">
        <v>5.98</v>
      </c>
      <c r="H25" s="8">
        <v>10.36</v>
      </c>
      <c r="I25" s="8">
        <v>0</v>
      </c>
      <c r="J25" s="8"/>
    </row>
    <row r="26" spans="1:10">
      <c r="A26" s="6" t="s">
        <v>16</v>
      </c>
      <c r="B26" s="3">
        <v>461</v>
      </c>
      <c r="C26" s="8">
        <v>171</v>
      </c>
      <c r="D26" s="3" t="s">
        <v>8</v>
      </c>
      <c r="E26" s="8">
        <v>330.01467135276192</v>
      </c>
      <c r="F26" s="8">
        <v>21.59</v>
      </c>
      <c r="G26" s="8">
        <v>5.98</v>
      </c>
      <c r="H26" s="8">
        <v>31.48</v>
      </c>
      <c r="I26" s="8">
        <v>201.61057277548085</v>
      </c>
      <c r="J26" s="8"/>
    </row>
    <row r="27" spans="1:10">
      <c r="A27" s="6" t="s">
        <v>17</v>
      </c>
      <c r="B27" s="3">
        <v>157</v>
      </c>
      <c r="C27" s="8">
        <v>484</v>
      </c>
      <c r="D27" s="3" t="s">
        <v>8</v>
      </c>
      <c r="E27" s="8">
        <v>81.479614313015546</v>
      </c>
      <c r="F27" s="8">
        <v>6.16</v>
      </c>
      <c r="G27" s="8">
        <v>5.98</v>
      </c>
      <c r="H27" s="8">
        <v>16.3</v>
      </c>
      <c r="I27" s="8">
        <v>0</v>
      </c>
    </row>
    <row r="28" spans="1:10">
      <c r="A28" s="6" t="s">
        <v>17</v>
      </c>
      <c r="B28" s="3">
        <v>274</v>
      </c>
      <c r="C28" s="8">
        <v>125</v>
      </c>
      <c r="D28" s="3" t="s">
        <v>9</v>
      </c>
      <c r="E28" s="8">
        <v>337.73377047567203</v>
      </c>
      <c r="F28" s="8">
        <v>4.0199999999999996</v>
      </c>
      <c r="G28" s="8">
        <v>5.98</v>
      </c>
      <c r="H28" s="8">
        <v>12.81</v>
      </c>
      <c r="I28" s="8">
        <v>0</v>
      </c>
    </row>
    <row r="29" spans="1:10">
      <c r="A29" s="6" t="s">
        <v>17</v>
      </c>
      <c r="B29" s="3">
        <v>275</v>
      </c>
      <c r="C29" s="8">
        <v>692</v>
      </c>
      <c r="D29" s="3" t="s">
        <v>9</v>
      </c>
      <c r="E29" s="8">
        <v>249.88946820414949</v>
      </c>
      <c r="F29" s="8">
        <v>29.21</v>
      </c>
      <c r="G29" s="8">
        <v>5.98</v>
      </c>
      <c r="H29" s="8">
        <v>27.84</v>
      </c>
      <c r="I29" s="8">
        <v>0</v>
      </c>
    </row>
    <row r="30" spans="1:10">
      <c r="A30" s="6" t="s">
        <v>17</v>
      </c>
      <c r="B30" s="3">
        <v>282</v>
      </c>
      <c r="C30" s="8">
        <v>571</v>
      </c>
      <c r="D30" s="3" t="s">
        <v>9</v>
      </c>
      <c r="E30" s="8">
        <v>169.01384860205806</v>
      </c>
      <c r="F30" s="8">
        <v>4.0199999999999996</v>
      </c>
      <c r="G30" s="8">
        <v>6.15</v>
      </c>
      <c r="H30" s="8">
        <v>10.73</v>
      </c>
      <c r="I30" s="8">
        <v>727.57416951694984</v>
      </c>
    </row>
    <row r="31" spans="1:10">
      <c r="A31" s="6" t="s">
        <v>17</v>
      </c>
      <c r="B31" s="3">
        <v>330</v>
      </c>
      <c r="C31" s="8">
        <v>409</v>
      </c>
      <c r="D31" s="3" t="s">
        <v>8</v>
      </c>
      <c r="E31" s="8">
        <v>240.71180405106932</v>
      </c>
      <c r="F31" s="8">
        <v>7.94</v>
      </c>
      <c r="G31" s="8">
        <v>7.69</v>
      </c>
      <c r="H31" s="8">
        <v>11.79</v>
      </c>
      <c r="I31" s="8">
        <v>0</v>
      </c>
    </row>
    <row r="32" spans="1:10">
      <c r="A32" s="6" t="s">
        <v>17</v>
      </c>
      <c r="B32" s="3">
        <v>415</v>
      </c>
      <c r="C32" s="8">
        <v>323</v>
      </c>
      <c r="D32" s="3" t="s">
        <v>8</v>
      </c>
      <c r="E32" s="8">
        <v>598.82413553777769</v>
      </c>
      <c r="F32" s="8">
        <v>5.2</v>
      </c>
      <c r="G32" s="8">
        <v>6.09</v>
      </c>
      <c r="H32" s="8">
        <v>10.18</v>
      </c>
      <c r="I32" s="8">
        <v>0</v>
      </c>
    </row>
    <row r="33" spans="1:11">
      <c r="A33" s="6" t="s">
        <v>17</v>
      </c>
      <c r="B33" s="3">
        <v>456</v>
      </c>
      <c r="C33" s="8">
        <v>275</v>
      </c>
      <c r="D33" s="3" t="s">
        <v>8</v>
      </c>
      <c r="E33" s="8">
        <v>345.61651813352779</v>
      </c>
      <c r="F33" s="8">
        <v>5.42</v>
      </c>
      <c r="G33" s="8">
        <v>7.4300000000000006</v>
      </c>
      <c r="H33" s="8">
        <v>14.83</v>
      </c>
      <c r="I33" s="8">
        <v>432.85627123579775</v>
      </c>
    </row>
    <row r="34" spans="1:11">
      <c r="A34" s="6" t="s">
        <v>17</v>
      </c>
      <c r="B34" s="3">
        <v>123</v>
      </c>
      <c r="C34" s="8">
        <v>374</v>
      </c>
      <c r="D34" s="3" t="s">
        <v>8</v>
      </c>
      <c r="E34" s="8">
        <v>161.735732269441</v>
      </c>
      <c r="F34" s="8">
        <v>70.680000000000007</v>
      </c>
      <c r="G34" s="8">
        <v>6.99</v>
      </c>
      <c r="H34" s="8">
        <v>29.25</v>
      </c>
      <c r="I34" s="8">
        <v>0</v>
      </c>
    </row>
    <row r="35" spans="1:11">
      <c r="A35" s="6" t="s">
        <v>17</v>
      </c>
      <c r="B35" s="3">
        <v>1059</v>
      </c>
      <c r="C35" s="8">
        <v>339</v>
      </c>
      <c r="D35" s="3" t="s">
        <v>8</v>
      </c>
      <c r="E35" s="8">
        <v>431.18662535231488</v>
      </c>
      <c r="F35" s="8">
        <v>4.9000000000000004</v>
      </c>
      <c r="G35" s="8">
        <v>6.17</v>
      </c>
      <c r="H35" s="8">
        <v>12.28</v>
      </c>
      <c r="I35" s="8">
        <v>0</v>
      </c>
      <c r="K35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895DB-FFBA-8A4F-8A57-FC5F138303B5}">
  <dimension ref="A1:N25"/>
  <sheetViews>
    <sheetView zoomScale="215" workbookViewId="0">
      <selection sqref="A1:M1"/>
    </sheetView>
  </sheetViews>
  <sheetFormatPr baseColWidth="10" defaultRowHeight="14"/>
  <cols>
    <col min="1" max="1" width="13.5" style="3" bestFit="1" customWidth="1"/>
    <col min="2" max="2" width="15.1640625" style="3" bestFit="1" customWidth="1"/>
    <col min="3" max="3" width="10.33203125" style="3" bestFit="1" customWidth="1"/>
    <col min="4" max="8" width="12.1640625" style="3" bestFit="1" customWidth="1"/>
    <col min="9" max="9" width="12.83203125" style="3" bestFit="1" customWidth="1"/>
    <col min="10" max="10" width="12.1640625" style="3" bestFit="1" customWidth="1"/>
    <col min="11" max="11" width="20.83203125" style="3" bestFit="1" customWidth="1"/>
    <col min="12" max="12" width="14.33203125" style="3" bestFit="1" customWidth="1"/>
    <col min="13" max="13" width="13.33203125" style="3" bestFit="1" customWidth="1"/>
    <col min="14" max="16384" width="10.83203125" style="3"/>
  </cols>
  <sheetData>
    <row r="1" spans="1:14">
      <c r="A1" s="34" t="s">
        <v>48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4" ht="30">
      <c r="A2" s="33" t="s">
        <v>28</v>
      </c>
      <c r="B2" s="33" t="s">
        <v>24</v>
      </c>
      <c r="C2" s="33" t="s">
        <v>25</v>
      </c>
      <c r="D2" s="33" t="s">
        <v>43</v>
      </c>
      <c r="E2" s="33" t="s">
        <v>44</v>
      </c>
      <c r="F2" s="33" t="s">
        <v>45</v>
      </c>
      <c r="G2" s="33" t="s">
        <v>46</v>
      </c>
      <c r="H2" s="33" t="s">
        <v>47</v>
      </c>
      <c r="I2" s="33" t="s">
        <v>39</v>
      </c>
      <c r="J2" s="33" t="s">
        <v>40</v>
      </c>
      <c r="K2" s="33" t="s">
        <v>30</v>
      </c>
      <c r="L2" s="33" t="s">
        <v>29</v>
      </c>
      <c r="M2" s="33" t="s">
        <v>132</v>
      </c>
      <c r="N2" s="30"/>
    </row>
    <row r="3" spans="1:14">
      <c r="A3" s="10" t="s">
        <v>55</v>
      </c>
      <c r="B3" s="10" t="s">
        <v>26</v>
      </c>
      <c r="C3" s="10">
        <v>5</v>
      </c>
      <c r="D3" s="10">
        <v>308.54233868</v>
      </c>
      <c r="E3" s="10">
        <v>225.51274972002597</v>
      </c>
      <c r="F3" s="10">
        <v>306.73371889999999</v>
      </c>
      <c r="G3" s="10">
        <v>264.30601830000001</v>
      </c>
      <c r="H3" s="10">
        <v>338.52773989999997</v>
      </c>
      <c r="I3" s="10">
        <v>28.531276216707795</v>
      </c>
      <c r="J3" s="10">
        <v>588.55340114329215</v>
      </c>
      <c r="K3" s="10" t="s">
        <v>133</v>
      </c>
      <c r="L3" s="10" t="s">
        <v>134</v>
      </c>
      <c r="M3" s="10" t="s">
        <v>135</v>
      </c>
    </row>
    <row r="4" spans="1:14">
      <c r="A4" s="10" t="s">
        <v>55</v>
      </c>
      <c r="B4" s="10" t="s">
        <v>16</v>
      </c>
      <c r="C4" s="10">
        <v>20</v>
      </c>
      <c r="D4" s="10">
        <v>466.4049930949999</v>
      </c>
      <c r="E4" s="10">
        <v>362.34817769850639</v>
      </c>
      <c r="F4" s="10">
        <v>365.31228894999998</v>
      </c>
      <c r="G4" s="10">
        <v>281.69388512499995</v>
      </c>
      <c r="H4" s="10">
        <v>600.80839437500003</v>
      </c>
      <c r="I4" s="10">
        <v>296.82082579209384</v>
      </c>
      <c r="J4" s="10">
        <v>635.98916039790595</v>
      </c>
      <c r="K4" s="10" t="s">
        <v>136</v>
      </c>
      <c r="L4" s="10" t="s">
        <v>137</v>
      </c>
      <c r="M4" s="10" t="s">
        <v>138</v>
      </c>
    </row>
    <row r="5" spans="1:14">
      <c r="A5" s="10" t="s">
        <v>55</v>
      </c>
      <c r="B5" s="10" t="s">
        <v>17</v>
      </c>
      <c r="C5" s="10">
        <v>9</v>
      </c>
      <c r="D5" s="10">
        <v>290.68794633444446</v>
      </c>
      <c r="E5" s="10">
        <v>157.82971988162902</v>
      </c>
      <c r="F5" s="10">
        <v>249.88946820000001</v>
      </c>
      <c r="G5" s="10">
        <v>169.01384859999999</v>
      </c>
      <c r="H5" s="10">
        <v>345.61651810000001</v>
      </c>
      <c r="I5" s="10">
        <v>169.36928409939389</v>
      </c>
      <c r="J5" s="10">
        <v>412.00660856949503</v>
      </c>
      <c r="K5" s="10" t="s">
        <v>139</v>
      </c>
      <c r="L5" s="10" t="s">
        <v>140</v>
      </c>
      <c r="M5" s="10" t="s">
        <v>141</v>
      </c>
    </row>
    <row r="6" spans="1:14">
      <c r="A6" s="10" t="s">
        <v>56</v>
      </c>
      <c r="B6" s="10" t="s">
        <v>26</v>
      </c>
      <c r="C6" s="10">
        <v>5</v>
      </c>
      <c r="D6" s="10">
        <v>6.8480000000000008</v>
      </c>
      <c r="E6" s="10">
        <v>2.8553230990555174</v>
      </c>
      <c r="F6" s="10">
        <v>6.84</v>
      </c>
      <c r="G6" s="10">
        <v>4.12</v>
      </c>
      <c r="H6" s="10">
        <v>8.7100000000000009</v>
      </c>
      <c r="I6" s="10">
        <v>3.3026481046631648</v>
      </c>
      <c r="J6" s="10">
        <v>10.393351895336837</v>
      </c>
      <c r="K6" s="10" t="s">
        <v>142</v>
      </c>
      <c r="L6" s="10" t="s">
        <v>143</v>
      </c>
      <c r="M6" s="10" t="s">
        <v>144</v>
      </c>
    </row>
    <row r="7" spans="1:14">
      <c r="A7" s="10" t="s">
        <v>56</v>
      </c>
      <c r="B7" s="10" t="s">
        <v>16</v>
      </c>
      <c r="C7" s="10">
        <v>20</v>
      </c>
      <c r="D7" s="10">
        <v>28.243999999999993</v>
      </c>
      <c r="E7" s="10">
        <v>47.531634717810491</v>
      </c>
      <c r="F7" s="10">
        <v>5.83</v>
      </c>
      <c r="G7" s="10">
        <v>4.0424999999999995</v>
      </c>
      <c r="H7" s="10">
        <v>23.087499999999999</v>
      </c>
      <c r="I7" s="10">
        <v>5.9985101913754697</v>
      </c>
      <c r="J7" s="10">
        <v>50.489489808624512</v>
      </c>
      <c r="K7" s="10" t="s">
        <v>145</v>
      </c>
      <c r="L7" s="10" t="s">
        <v>146</v>
      </c>
      <c r="M7" s="10" t="s">
        <v>147</v>
      </c>
    </row>
    <row r="8" spans="1:14">
      <c r="A8" s="10" t="s">
        <v>56</v>
      </c>
      <c r="B8" s="10" t="s">
        <v>17</v>
      </c>
      <c r="C8" s="10">
        <v>9</v>
      </c>
      <c r="D8" s="10">
        <v>15.283333333333335</v>
      </c>
      <c r="E8" s="10">
        <v>22.249720222960111</v>
      </c>
      <c r="F8" s="10">
        <v>5.42</v>
      </c>
      <c r="G8" s="10">
        <v>4.9000000000000004</v>
      </c>
      <c r="H8" s="10">
        <v>7.94</v>
      </c>
      <c r="I8" s="10">
        <v>-1.8193156137605868</v>
      </c>
      <c r="J8" s="10">
        <v>32.385982280427257</v>
      </c>
      <c r="K8" s="10" t="s">
        <v>148</v>
      </c>
      <c r="L8" s="10" t="s">
        <v>149</v>
      </c>
      <c r="M8" s="10" t="s">
        <v>150</v>
      </c>
    </row>
    <row r="9" spans="1:14">
      <c r="A9" s="10" t="s">
        <v>57</v>
      </c>
      <c r="B9" s="10" t="s">
        <v>26</v>
      </c>
      <c r="C9" s="10">
        <v>5</v>
      </c>
      <c r="D9" s="10">
        <v>6.87</v>
      </c>
      <c r="E9" s="10">
        <v>0.69606034221179414</v>
      </c>
      <c r="F9" s="10">
        <v>6.84</v>
      </c>
      <c r="G9" s="10">
        <v>6.46</v>
      </c>
      <c r="H9" s="10">
        <v>7.32</v>
      </c>
      <c r="I9" s="10">
        <v>6.0057269324982236</v>
      </c>
      <c r="J9" s="10">
        <v>7.7342730675017766</v>
      </c>
      <c r="K9" s="10" t="s">
        <v>151</v>
      </c>
      <c r="L9" s="10" t="s">
        <v>152</v>
      </c>
      <c r="M9" s="10" t="s">
        <v>153</v>
      </c>
    </row>
    <row r="10" spans="1:14">
      <c r="A10" s="10" t="s">
        <v>57</v>
      </c>
      <c r="B10" s="10" t="s">
        <v>16</v>
      </c>
      <c r="C10" s="10">
        <v>20</v>
      </c>
      <c r="D10" s="10">
        <v>6.346000000000001</v>
      </c>
      <c r="E10" s="10">
        <v>1.4257016739689599</v>
      </c>
      <c r="F10" s="10">
        <v>5.98</v>
      </c>
      <c r="G10" s="10">
        <v>5.98</v>
      </c>
      <c r="H10" s="10">
        <v>5.98</v>
      </c>
      <c r="I10" s="10">
        <v>5.6787510773255327</v>
      </c>
      <c r="J10" s="10">
        <v>7.0132489226744692</v>
      </c>
      <c r="K10" s="10" t="s">
        <v>154</v>
      </c>
      <c r="L10" s="10" t="s">
        <v>155</v>
      </c>
      <c r="M10" s="10" t="s">
        <v>156</v>
      </c>
    </row>
    <row r="11" spans="1:14">
      <c r="A11" s="10" t="s">
        <v>57</v>
      </c>
      <c r="B11" s="10" t="s">
        <v>17</v>
      </c>
      <c r="C11" s="10">
        <v>9</v>
      </c>
      <c r="D11" s="10">
        <v>6.4955555555555566</v>
      </c>
      <c r="E11" s="10">
        <v>0.68297348248506518</v>
      </c>
      <c r="F11" s="10">
        <v>6.15</v>
      </c>
      <c r="G11" s="10">
        <v>5.98</v>
      </c>
      <c r="H11" s="10">
        <v>6.99</v>
      </c>
      <c r="I11" s="10">
        <v>5.9705756639404397</v>
      </c>
      <c r="J11" s="10">
        <v>7.0205354471706736</v>
      </c>
      <c r="K11" s="10" t="s">
        <v>157</v>
      </c>
      <c r="L11" s="10" t="s">
        <v>158</v>
      </c>
      <c r="M11" s="10" t="s">
        <v>159</v>
      </c>
    </row>
    <row r="12" spans="1:14">
      <c r="A12" s="10" t="s">
        <v>58</v>
      </c>
      <c r="B12" s="10" t="s">
        <v>26</v>
      </c>
      <c r="C12" s="10">
        <v>5</v>
      </c>
      <c r="D12" s="10">
        <v>16.39</v>
      </c>
      <c r="E12" s="10">
        <v>3.2031000608785236</v>
      </c>
      <c r="F12" s="10">
        <v>16.04</v>
      </c>
      <c r="G12" s="10">
        <v>15.53</v>
      </c>
      <c r="H12" s="10">
        <v>19.3</v>
      </c>
      <c r="I12" s="10">
        <v>12.412825971762853</v>
      </c>
      <c r="J12" s="10">
        <v>20.367174028237148</v>
      </c>
      <c r="K12" s="10" t="s">
        <v>160</v>
      </c>
      <c r="L12" s="10" t="s">
        <v>161</v>
      </c>
      <c r="M12" s="10" t="s">
        <v>162</v>
      </c>
    </row>
    <row r="13" spans="1:14">
      <c r="A13" s="10" t="s">
        <v>58</v>
      </c>
      <c r="B13" s="10" t="s">
        <v>16</v>
      </c>
      <c r="C13" s="10">
        <v>20</v>
      </c>
      <c r="D13" s="10">
        <v>23.957500000000003</v>
      </c>
      <c r="E13" s="10">
        <v>27.971837505266837</v>
      </c>
      <c r="F13" s="10">
        <v>12.805</v>
      </c>
      <c r="G13" s="10">
        <v>10.2525</v>
      </c>
      <c r="H13" s="10">
        <v>25.204999999999998</v>
      </c>
      <c r="I13" s="10">
        <v>10.866277073498098</v>
      </c>
      <c r="J13" s="10">
        <v>37.04872292650191</v>
      </c>
      <c r="K13" s="10" t="s">
        <v>163</v>
      </c>
      <c r="L13" s="10" t="s">
        <v>164</v>
      </c>
      <c r="M13" s="10" t="s">
        <v>165</v>
      </c>
    </row>
    <row r="14" spans="1:14">
      <c r="A14" s="10" t="s">
        <v>58</v>
      </c>
      <c r="B14" s="10" t="s">
        <v>17</v>
      </c>
      <c r="C14" s="10">
        <v>9</v>
      </c>
      <c r="D14" s="10">
        <v>16.223333333333336</v>
      </c>
      <c r="E14" s="10">
        <v>7.2469131359496783</v>
      </c>
      <c r="F14" s="10">
        <v>12.81</v>
      </c>
      <c r="G14" s="10">
        <v>11.79</v>
      </c>
      <c r="H14" s="10">
        <v>16.3</v>
      </c>
      <c r="I14" s="10">
        <v>10.652862780344886</v>
      </c>
      <c r="J14" s="10">
        <v>21.793803886321786</v>
      </c>
      <c r="K14" s="10" t="s">
        <v>166</v>
      </c>
      <c r="L14" s="10" t="s">
        <v>167</v>
      </c>
      <c r="M14" s="10" t="s">
        <v>168</v>
      </c>
    </row>
    <row r="15" spans="1:14">
      <c r="A15" s="10" t="s">
        <v>59</v>
      </c>
      <c r="B15" s="10" t="s">
        <v>26</v>
      </c>
      <c r="C15" s="10">
        <v>5</v>
      </c>
      <c r="D15" s="10">
        <v>24.301354660000001</v>
      </c>
      <c r="E15" s="10">
        <v>54.33948096509129</v>
      </c>
      <c r="F15" s="10">
        <v>0</v>
      </c>
      <c r="G15" s="10">
        <v>0</v>
      </c>
      <c r="H15" s="10">
        <v>0</v>
      </c>
      <c r="I15" s="10">
        <v>-43.17002253543258</v>
      </c>
      <c r="J15" s="10">
        <v>91.772731855432582</v>
      </c>
      <c r="K15" s="10" t="s">
        <v>169</v>
      </c>
      <c r="L15" s="10" t="s">
        <v>170</v>
      </c>
      <c r="M15" s="10" t="s">
        <v>171</v>
      </c>
    </row>
    <row r="16" spans="1:14">
      <c r="A16" s="10" t="s">
        <v>59</v>
      </c>
      <c r="B16" s="10" t="s">
        <v>16</v>
      </c>
      <c r="C16" s="10">
        <v>20</v>
      </c>
      <c r="D16" s="10">
        <v>92.530185261550002</v>
      </c>
      <c r="E16" s="10">
        <v>162.83040958205675</v>
      </c>
      <c r="F16" s="10">
        <v>0</v>
      </c>
      <c r="G16" s="10">
        <v>0</v>
      </c>
      <c r="H16" s="10">
        <v>145.994053925</v>
      </c>
      <c r="I16" s="10">
        <v>16.323207773891312</v>
      </c>
      <c r="J16" s="10">
        <v>168.73716274920869</v>
      </c>
      <c r="K16" s="10" t="s">
        <v>172</v>
      </c>
      <c r="L16" s="10" t="s">
        <v>173</v>
      </c>
      <c r="M16" s="10" t="s">
        <v>174</v>
      </c>
    </row>
    <row r="17" spans="1:13">
      <c r="A17" s="10" t="s">
        <v>59</v>
      </c>
      <c r="B17" s="10" t="s">
        <v>17</v>
      </c>
      <c r="C17" s="10">
        <v>9</v>
      </c>
      <c r="D17" s="10">
        <v>128.93671563333334</v>
      </c>
      <c r="E17" s="10">
        <v>266.24862297671677</v>
      </c>
      <c r="F17" s="10">
        <v>0</v>
      </c>
      <c r="G17" s="10">
        <v>0</v>
      </c>
      <c r="H17" s="10">
        <v>0</v>
      </c>
      <c r="I17" s="10">
        <v>-75.72009289224124</v>
      </c>
      <c r="J17" s="10">
        <v>333.59352415890794</v>
      </c>
      <c r="K17" s="10" t="s">
        <v>169</v>
      </c>
      <c r="L17" s="10" t="s">
        <v>175</v>
      </c>
      <c r="M17" s="10" t="s">
        <v>176</v>
      </c>
    </row>
    <row r="19" spans="1:13">
      <c r="A19" s="23" t="s">
        <v>177</v>
      </c>
      <c r="B19" s="24"/>
      <c r="C19" s="24"/>
      <c r="D19" s="24"/>
      <c r="E19" s="24"/>
      <c r="F19" s="24"/>
      <c r="G19" s="24"/>
      <c r="H19" s="24"/>
      <c r="I19" s="24"/>
      <c r="J19" s="24"/>
      <c r="K19" s="31"/>
      <c r="L19" s="32"/>
    </row>
    <row r="20" spans="1:13" ht="45">
      <c r="A20" s="33" t="s">
        <v>28</v>
      </c>
      <c r="B20" s="33" t="s">
        <v>114</v>
      </c>
      <c r="C20" s="33" t="s">
        <v>115</v>
      </c>
      <c r="D20" s="33" t="s">
        <v>116</v>
      </c>
      <c r="E20" s="33" t="s">
        <v>117</v>
      </c>
      <c r="F20" s="33" t="s">
        <v>118</v>
      </c>
      <c r="G20" s="33" t="s">
        <v>119</v>
      </c>
      <c r="H20" s="33" t="s">
        <v>120</v>
      </c>
      <c r="I20" s="33" t="s">
        <v>121</v>
      </c>
      <c r="J20" s="33" t="s">
        <v>194</v>
      </c>
    </row>
    <row r="21" spans="1:13">
      <c r="A21" s="10" t="s">
        <v>55</v>
      </c>
      <c r="B21" s="10">
        <v>1.5097253229860004</v>
      </c>
      <c r="C21" s="10" t="s">
        <v>122</v>
      </c>
      <c r="D21" s="10">
        <v>0.2503774795167989</v>
      </c>
      <c r="E21" s="10">
        <v>0.37556621927519834</v>
      </c>
      <c r="F21" s="10">
        <v>0.94070317152817884</v>
      </c>
      <c r="G21" s="10" t="s">
        <v>123</v>
      </c>
      <c r="H21" s="10">
        <v>0.87847576455360676</v>
      </c>
      <c r="I21" s="10">
        <v>0.87847576455360676</v>
      </c>
      <c r="J21" s="10">
        <v>0.59968392054731001</v>
      </c>
    </row>
    <row r="22" spans="1:13">
      <c r="A22" s="10" t="s">
        <v>56</v>
      </c>
      <c r="B22" s="10">
        <v>4.1244158878504722</v>
      </c>
      <c r="C22" s="10" t="s">
        <v>124</v>
      </c>
      <c r="D22" s="10">
        <v>6.1974589588569107E-2</v>
      </c>
      <c r="E22" s="10">
        <v>0.18592376876570732</v>
      </c>
      <c r="F22" s="10">
        <v>2.2317951713395652</v>
      </c>
      <c r="G22" s="10" t="s">
        <v>125</v>
      </c>
      <c r="H22" s="10">
        <v>0.34313974503210376</v>
      </c>
      <c r="I22" s="10">
        <v>0.34313974503210376</v>
      </c>
      <c r="J22" s="10">
        <v>3.8008910451504275E-3</v>
      </c>
    </row>
    <row r="23" spans="1:13">
      <c r="A23" s="10" t="s">
        <v>57</v>
      </c>
      <c r="B23" s="10">
        <v>0.92372634643377005</v>
      </c>
      <c r="C23" s="10" t="s">
        <v>126</v>
      </c>
      <c r="D23" s="10">
        <v>0.39709884753030844</v>
      </c>
      <c r="E23" s="10">
        <v>0.75678931670531502</v>
      </c>
      <c r="F23" s="10">
        <v>0.94549571405466626</v>
      </c>
      <c r="G23" s="10" t="s">
        <v>127</v>
      </c>
      <c r="H23" s="10">
        <v>0.59179604067815639</v>
      </c>
      <c r="I23" s="10">
        <v>0.75678931670531457</v>
      </c>
      <c r="J23" s="10">
        <v>0.99654669776926841</v>
      </c>
    </row>
    <row r="24" spans="1:13">
      <c r="A24" s="10" t="s">
        <v>58</v>
      </c>
      <c r="B24" s="10">
        <v>1.4617144600366063</v>
      </c>
      <c r="C24" s="10" t="s">
        <v>128</v>
      </c>
      <c r="D24" s="10">
        <v>0.42145455129982479</v>
      </c>
      <c r="E24" s="10">
        <v>0.63218182694973724</v>
      </c>
      <c r="F24" s="10">
        <v>0.98983119788488849</v>
      </c>
      <c r="G24" s="10" t="s">
        <v>129</v>
      </c>
      <c r="H24" s="10">
        <v>0.98451978798025741</v>
      </c>
      <c r="I24" s="10">
        <v>0.98451978798025741</v>
      </c>
      <c r="J24" s="10">
        <v>4.2909445822174423E-2</v>
      </c>
    </row>
    <row r="25" spans="1:13">
      <c r="A25" s="10" t="s">
        <v>59</v>
      </c>
      <c r="B25" s="10">
        <v>3.0865095625945371</v>
      </c>
      <c r="C25" s="10" t="s">
        <v>130</v>
      </c>
      <c r="D25" s="10">
        <v>0.18530463348256543</v>
      </c>
      <c r="E25" s="10">
        <v>0.27795695022384814</v>
      </c>
      <c r="F25" s="10">
        <v>4.2837289089244202</v>
      </c>
      <c r="G25" s="10" t="s">
        <v>131</v>
      </c>
      <c r="H25" s="10">
        <v>0.1253412419650885</v>
      </c>
      <c r="I25" s="10">
        <v>0.27795695022384814</v>
      </c>
      <c r="J25" s="10">
        <v>0.13509419973022541</v>
      </c>
    </row>
  </sheetData>
  <mergeCells count="2">
    <mergeCell ref="A1:M1"/>
    <mergeCell ref="A19:J19"/>
  </mergeCells>
  <pageMargins left="0.7" right="0.7" top="0.75" bottom="0.75" header="0.3" footer="0.3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9B62D-5829-1943-8160-28179759CF03}">
  <dimension ref="A1:L22"/>
  <sheetViews>
    <sheetView zoomScale="170" workbookViewId="0"/>
  </sheetViews>
  <sheetFormatPr baseColWidth="10" defaultRowHeight="15"/>
  <cols>
    <col min="1" max="1" width="10.33203125" bestFit="1" customWidth="1"/>
    <col min="2" max="2" width="4.1640625" style="1" bestFit="1" customWidth="1"/>
    <col min="3" max="3" width="10.6640625" style="1" bestFit="1" customWidth="1"/>
    <col min="4" max="4" width="7.6640625" style="1" bestFit="1" customWidth="1"/>
    <col min="5" max="5" width="12.83203125" style="1" bestFit="1" customWidth="1"/>
    <col min="6" max="6" width="16" bestFit="1" customWidth="1"/>
    <col min="7" max="7" width="11.6640625" bestFit="1" customWidth="1"/>
    <col min="8" max="10" width="9.83203125" bestFit="1" customWidth="1"/>
    <col min="11" max="11" width="7.5" bestFit="1" customWidth="1"/>
    <col min="12" max="12" width="6.83203125" bestFit="1" customWidth="1"/>
  </cols>
  <sheetData>
    <row r="1" spans="1:12" ht="30" customHeight="1">
      <c r="A1" s="9" t="s">
        <v>24</v>
      </c>
      <c r="B1" s="9" t="s">
        <v>0</v>
      </c>
      <c r="C1" s="9" t="s">
        <v>113</v>
      </c>
      <c r="D1" s="9" t="s">
        <v>10</v>
      </c>
      <c r="E1" s="9" t="s">
        <v>13</v>
      </c>
      <c r="F1" s="9" t="s">
        <v>5</v>
      </c>
      <c r="G1" s="9" t="s">
        <v>55</v>
      </c>
      <c r="H1" s="9" t="s">
        <v>56</v>
      </c>
      <c r="I1" s="9" t="s">
        <v>57</v>
      </c>
      <c r="J1" s="9" t="s">
        <v>58</v>
      </c>
      <c r="K1" s="9" t="s">
        <v>6</v>
      </c>
      <c r="L1" s="9" t="s">
        <v>7</v>
      </c>
    </row>
    <row r="2" spans="1:12">
      <c r="A2" s="6" t="s">
        <v>2</v>
      </c>
      <c r="B2" s="3">
        <v>818</v>
      </c>
      <c r="C2" s="3">
        <v>141</v>
      </c>
      <c r="D2" s="3" t="s">
        <v>8</v>
      </c>
      <c r="E2" s="3" t="s">
        <v>14</v>
      </c>
      <c r="F2" s="3">
        <f>C2-190</f>
        <v>-49</v>
      </c>
      <c r="G2" s="8">
        <v>110.32170000000001</v>
      </c>
      <c r="H2" s="8">
        <v>1.8049999999999999</v>
      </c>
      <c r="I2" s="8">
        <v>1.71</v>
      </c>
      <c r="J2" s="8">
        <v>4.9850000000000003</v>
      </c>
      <c r="K2" s="8">
        <v>19.100000000000001</v>
      </c>
      <c r="L2" s="8">
        <v>480</v>
      </c>
    </row>
    <row r="3" spans="1:12">
      <c r="A3" s="6" t="s">
        <v>2</v>
      </c>
      <c r="B3" s="3">
        <v>818</v>
      </c>
      <c r="C3" s="3">
        <v>279</v>
      </c>
      <c r="D3" s="3" t="s">
        <v>8</v>
      </c>
      <c r="E3" s="3" t="s">
        <v>14</v>
      </c>
      <c r="F3" s="3">
        <f>C3-190</f>
        <v>89</v>
      </c>
      <c r="G3" s="8">
        <v>270.23989999999998</v>
      </c>
      <c r="H3" s="35" t="s">
        <v>18</v>
      </c>
      <c r="I3" s="35" t="s">
        <v>18</v>
      </c>
      <c r="J3" s="35" t="s">
        <v>18</v>
      </c>
      <c r="K3" s="8">
        <v>99.3</v>
      </c>
      <c r="L3" s="8">
        <v>15453</v>
      </c>
    </row>
    <row r="4" spans="1:12">
      <c r="A4" s="6" t="s">
        <v>2</v>
      </c>
      <c r="B4" s="3">
        <v>818</v>
      </c>
      <c r="C4" s="3">
        <v>342</v>
      </c>
      <c r="D4" s="3" t="s">
        <v>8</v>
      </c>
      <c r="E4" s="3" t="s">
        <v>14</v>
      </c>
      <c r="F4" s="3">
        <f>C4-190</f>
        <v>152</v>
      </c>
      <c r="G4" s="8">
        <v>30.870719999999999</v>
      </c>
      <c r="H4" s="8">
        <v>120.185</v>
      </c>
      <c r="I4" s="8">
        <v>4.97</v>
      </c>
      <c r="J4" s="8">
        <v>68.135000000000005</v>
      </c>
      <c r="K4" s="8">
        <v>31.5</v>
      </c>
      <c r="L4" s="8">
        <v>2867</v>
      </c>
    </row>
    <row r="5" spans="1:12">
      <c r="A5" s="6" t="s">
        <v>2</v>
      </c>
      <c r="B5" s="3">
        <v>825</v>
      </c>
      <c r="C5" s="3">
        <v>77</v>
      </c>
      <c r="D5" s="3" t="s">
        <v>9</v>
      </c>
      <c r="E5" s="3">
        <v>3</v>
      </c>
      <c r="F5" s="3">
        <f>C5-81</f>
        <v>-4</v>
      </c>
      <c r="G5" s="35" t="s">
        <v>18</v>
      </c>
      <c r="H5" s="8">
        <v>3.08</v>
      </c>
      <c r="I5" s="8">
        <v>3.5950000000000002</v>
      </c>
      <c r="J5" s="8">
        <v>5.98</v>
      </c>
      <c r="K5" s="8">
        <v>268.3</v>
      </c>
      <c r="L5" s="8">
        <v>11301</v>
      </c>
    </row>
    <row r="6" spans="1:12">
      <c r="A6" s="6" t="s">
        <v>2</v>
      </c>
      <c r="B6" s="3">
        <v>825</v>
      </c>
      <c r="C6" s="3">
        <v>120</v>
      </c>
      <c r="D6" s="3" t="s">
        <v>9</v>
      </c>
      <c r="E6" s="3">
        <v>3</v>
      </c>
      <c r="F6" s="3">
        <f>C6-81</f>
        <v>39</v>
      </c>
      <c r="G6" s="35" t="s">
        <v>18</v>
      </c>
      <c r="H6" s="8">
        <v>19.265000000000001</v>
      </c>
      <c r="I6" s="8">
        <v>4.1449999999999996</v>
      </c>
      <c r="J6" s="8">
        <v>34.055</v>
      </c>
      <c r="K6" s="3">
        <v>346.8</v>
      </c>
      <c r="L6" s="3">
        <v>29788</v>
      </c>
    </row>
    <row r="7" spans="1:12">
      <c r="A7" s="6" t="s">
        <v>2</v>
      </c>
      <c r="B7" s="3">
        <v>849</v>
      </c>
      <c r="C7" s="3">
        <v>95</v>
      </c>
      <c r="D7" s="3" t="s">
        <v>9</v>
      </c>
      <c r="E7" s="3">
        <v>3</v>
      </c>
      <c r="F7" s="3">
        <f>C7-102</f>
        <v>-7</v>
      </c>
      <c r="G7" s="8">
        <v>275.978071</v>
      </c>
      <c r="H7" s="8">
        <v>30.555</v>
      </c>
      <c r="I7" s="8">
        <v>5.0750000000000002</v>
      </c>
      <c r="J7" s="8">
        <v>84.3</v>
      </c>
      <c r="K7" s="3">
        <v>18.8</v>
      </c>
      <c r="L7" s="3">
        <v>752</v>
      </c>
    </row>
    <row r="8" spans="1:12">
      <c r="A8" s="6" t="s">
        <v>2</v>
      </c>
      <c r="B8" s="3">
        <v>849</v>
      </c>
      <c r="C8" s="3">
        <v>184</v>
      </c>
      <c r="D8" s="3" t="s">
        <v>9</v>
      </c>
      <c r="E8" s="3">
        <v>3</v>
      </c>
      <c r="F8" s="3">
        <f>C8-102</f>
        <v>82</v>
      </c>
      <c r="G8" s="8">
        <v>411.99215900000002</v>
      </c>
      <c r="H8" s="8">
        <v>427.565</v>
      </c>
      <c r="I8" s="8">
        <v>10.135</v>
      </c>
      <c r="J8" s="8">
        <v>111.57</v>
      </c>
      <c r="K8" s="3">
        <v>43.3</v>
      </c>
      <c r="L8" s="3">
        <v>3977</v>
      </c>
    </row>
    <row r="9" spans="1:12">
      <c r="A9" s="6" t="s">
        <v>2</v>
      </c>
      <c r="B9" s="3">
        <v>851</v>
      </c>
      <c r="C9" s="3">
        <v>39</v>
      </c>
      <c r="D9" s="3" t="s">
        <v>8</v>
      </c>
      <c r="E9" s="3" t="s">
        <v>14</v>
      </c>
      <c r="F9" s="3">
        <f>C9-171</f>
        <v>-132</v>
      </c>
      <c r="G9" s="8">
        <v>106.124938</v>
      </c>
      <c r="H9" s="8">
        <v>105.08499999999999</v>
      </c>
      <c r="I9" s="8">
        <v>5.48</v>
      </c>
      <c r="J9" s="8">
        <v>61.17</v>
      </c>
      <c r="K9" s="3">
        <v>6</v>
      </c>
      <c r="L9" s="3">
        <v>358</v>
      </c>
    </row>
    <row r="10" spans="1:12">
      <c r="A10" s="6" t="s">
        <v>2</v>
      </c>
      <c r="B10" s="3">
        <v>851</v>
      </c>
      <c r="C10" s="3">
        <v>95</v>
      </c>
      <c r="D10" s="3" t="s">
        <v>8</v>
      </c>
      <c r="E10" s="3" t="s">
        <v>14</v>
      </c>
      <c r="F10" s="3">
        <f>C10-171</f>
        <v>-76</v>
      </c>
      <c r="G10" s="8">
        <v>50.8192977</v>
      </c>
      <c r="H10" s="35" t="s">
        <v>18</v>
      </c>
      <c r="I10" s="35" t="s">
        <v>18</v>
      </c>
      <c r="J10" s="35" t="s">
        <v>18</v>
      </c>
      <c r="K10" s="3">
        <v>84.1</v>
      </c>
      <c r="L10" s="3">
        <v>3095</v>
      </c>
    </row>
    <row r="11" spans="1:12">
      <c r="A11" s="6" t="s">
        <v>2</v>
      </c>
      <c r="B11" s="3">
        <v>851</v>
      </c>
      <c r="C11" s="3">
        <v>228</v>
      </c>
      <c r="D11" s="3" t="s">
        <v>8</v>
      </c>
      <c r="E11" s="3" t="s">
        <v>14</v>
      </c>
      <c r="F11" s="3">
        <f>C11-171</f>
        <v>57</v>
      </c>
      <c r="G11" s="8">
        <v>0</v>
      </c>
      <c r="H11" s="8">
        <v>201.95</v>
      </c>
      <c r="I11" s="8">
        <v>38.034999999999997</v>
      </c>
      <c r="J11" s="8">
        <v>553.81500000000005</v>
      </c>
      <c r="K11" s="3">
        <v>109.9</v>
      </c>
      <c r="L11" s="3">
        <v>12002</v>
      </c>
    </row>
    <row r="12" spans="1:12">
      <c r="A12" s="6" t="s">
        <v>3</v>
      </c>
      <c r="B12" s="3">
        <v>809</v>
      </c>
      <c r="C12" s="3">
        <v>75</v>
      </c>
      <c r="D12" s="3" t="s">
        <v>8</v>
      </c>
      <c r="E12" s="3">
        <v>2</v>
      </c>
      <c r="F12" s="3">
        <f>C12-85</f>
        <v>-10</v>
      </c>
      <c r="G12" s="8">
        <v>576.845462</v>
      </c>
      <c r="H12" s="8">
        <v>281.66500000000002</v>
      </c>
      <c r="I12" s="8">
        <v>78.584999999999994</v>
      </c>
      <c r="J12" s="8">
        <v>565.08000000000004</v>
      </c>
      <c r="K12" s="3">
        <v>304.8</v>
      </c>
      <c r="L12" s="3">
        <v>14900</v>
      </c>
    </row>
    <row r="13" spans="1:12">
      <c r="A13" s="6" t="s">
        <v>3</v>
      </c>
      <c r="B13" s="3">
        <v>809</v>
      </c>
      <c r="C13" s="3">
        <v>112</v>
      </c>
      <c r="D13" s="3" t="s">
        <v>8</v>
      </c>
      <c r="E13" s="3">
        <v>2</v>
      </c>
      <c r="F13" s="3">
        <f>C13-85</f>
        <v>27</v>
      </c>
      <c r="G13" s="8">
        <v>341.64567299999999</v>
      </c>
      <c r="H13" s="35" t="s">
        <v>18</v>
      </c>
      <c r="I13" s="35" t="s">
        <v>18</v>
      </c>
      <c r="J13" s="35" t="s">
        <v>18</v>
      </c>
      <c r="K13" s="3">
        <v>146.6</v>
      </c>
      <c r="L13" s="3">
        <v>12560</v>
      </c>
    </row>
    <row r="14" spans="1:12">
      <c r="A14" s="6" t="s">
        <v>3</v>
      </c>
      <c r="B14" s="3">
        <v>809</v>
      </c>
      <c r="C14" s="3">
        <v>147</v>
      </c>
      <c r="D14" s="3" t="s">
        <v>8</v>
      </c>
      <c r="E14" s="3">
        <v>2</v>
      </c>
      <c r="F14" s="3">
        <f>C14-85</f>
        <v>62</v>
      </c>
      <c r="G14" s="8">
        <v>430.81504200000001</v>
      </c>
      <c r="H14" s="8">
        <v>358.61</v>
      </c>
      <c r="I14" s="8">
        <v>74.525000000000006</v>
      </c>
      <c r="J14" s="8">
        <v>675.995</v>
      </c>
      <c r="K14" s="3">
        <v>103.4</v>
      </c>
      <c r="L14" s="3">
        <v>2886</v>
      </c>
    </row>
    <row r="15" spans="1:12">
      <c r="A15" s="6" t="s">
        <v>3</v>
      </c>
      <c r="B15" s="3">
        <v>832</v>
      </c>
      <c r="C15" s="3">
        <v>83</v>
      </c>
      <c r="D15" s="3" t="s">
        <v>9</v>
      </c>
      <c r="E15" s="3">
        <v>2</v>
      </c>
      <c r="F15" s="3">
        <f>C15-96</f>
        <v>-13</v>
      </c>
      <c r="G15" s="8">
        <v>121.50009900000001</v>
      </c>
      <c r="H15" s="8">
        <v>1.385</v>
      </c>
      <c r="I15" s="8">
        <v>3.36</v>
      </c>
      <c r="J15" s="8">
        <v>2.4950000000000001</v>
      </c>
      <c r="K15" s="3">
        <v>197.1</v>
      </c>
      <c r="L15" s="3">
        <v>13226</v>
      </c>
    </row>
    <row r="16" spans="1:12">
      <c r="A16" s="6" t="s">
        <v>3</v>
      </c>
      <c r="B16" s="3">
        <v>832</v>
      </c>
      <c r="C16" s="3">
        <v>137</v>
      </c>
      <c r="D16" s="3" t="s">
        <v>9</v>
      </c>
      <c r="E16" s="3">
        <v>2</v>
      </c>
      <c r="F16" s="3">
        <f>C16-96</f>
        <v>41</v>
      </c>
      <c r="G16" s="8">
        <v>0</v>
      </c>
      <c r="H16" s="8">
        <v>0.77500000000000002</v>
      </c>
      <c r="I16" s="8">
        <v>4.82</v>
      </c>
      <c r="J16" s="8">
        <v>3.3849999999999998</v>
      </c>
      <c r="K16" s="3">
        <v>178.1</v>
      </c>
      <c r="L16" s="3">
        <v>16940</v>
      </c>
    </row>
    <row r="17" spans="1:12">
      <c r="A17" s="6" t="s">
        <v>3</v>
      </c>
      <c r="B17" s="3">
        <v>846</v>
      </c>
      <c r="C17" s="3">
        <v>48</v>
      </c>
      <c r="D17" s="3" t="s">
        <v>9</v>
      </c>
      <c r="E17" s="3">
        <v>2</v>
      </c>
      <c r="F17" s="3">
        <f>C17-141</f>
        <v>-93</v>
      </c>
      <c r="G17" s="8">
        <v>395.54994299999998</v>
      </c>
      <c r="H17" s="8">
        <v>2.16</v>
      </c>
      <c r="I17" s="8">
        <v>1.6850000000000001</v>
      </c>
      <c r="J17" s="8">
        <v>2.7949999999999999</v>
      </c>
      <c r="K17" s="3">
        <v>365.6</v>
      </c>
      <c r="L17" s="3">
        <v>18319</v>
      </c>
    </row>
    <row r="18" spans="1:12">
      <c r="A18" s="6" t="s">
        <v>3</v>
      </c>
      <c r="B18" s="3">
        <v>846</v>
      </c>
      <c r="C18" s="3">
        <v>104</v>
      </c>
      <c r="D18" s="3" t="s">
        <v>9</v>
      </c>
      <c r="E18" s="3">
        <v>2</v>
      </c>
      <c r="F18" s="3">
        <f>C18-141</f>
        <v>-37</v>
      </c>
      <c r="G18" s="8">
        <v>60.227805400000001</v>
      </c>
      <c r="H18" s="8">
        <v>1.345</v>
      </c>
      <c r="I18" s="8">
        <v>2.25</v>
      </c>
      <c r="J18" s="8">
        <v>2.14</v>
      </c>
      <c r="K18" s="3">
        <v>45.5</v>
      </c>
      <c r="L18" s="3">
        <v>4921</v>
      </c>
    </row>
    <row r="19" spans="1:12">
      <c r="A19" s="6" t="s">
        <v>3</v>
      </c>
      <c r="B19" s="3">
        <v>846</v>
      </c>
      <c r="C19" s="3">
        <v>225</v>
      </c>
      <c r="D19" s="3" t="s">
        <v>9</v>
      </c>
      <c r="E19" s="3">
        <v>2</v>
      </c>
      <c r="F19" s="3">
        <f>C19-141</f>
        <v>84</v>
      </c>
      <c r="G19" s="8">
        <v>285.43125099999997</v>
      </c>
      <c r="H19" s="8">
        <v>16.245000000000001</v>
      </c>
      <c r="I19" s="8">
        <v>2.835</v>
      </c>
      <c r="J19" s="8">
        <v>21.535</v>
      </c>
      <c r="K19" s="3">
        <v>51.6</v>
      </c>
      <c r="L19" s="3">
        <v>5615</v>
      </c>
    </row>
    <row r="20" spans="1:12">
      <c r="A20" s="6" t="s">
        <v>3</v>
      </c>
      <c r="B20" s="3">
        <v>913</v>
      </c>
      <c r="C20" s="3">
        <v>9</v>
      </c>
      <c r="D20" s="3" t="s">
        <v>8</v>
      </c>
      <c r="E20" s="3">
        <v>2</v>
      </c>
      <c r="F20" s="3">
        <f>C20-39</f>
        <v>-30</v>
      </c>
      <c r="G20" s="8">
        <v>1169.5373</v>
      </c>
      <c r="H20" s="8">
        <v>13.2</v>
      </c>
      <c r="I20" s="8">
        <v>1.85</v>
      </c>
      <c r="J20" s="8">
        <v>16.72</v>
      </c>
      <c r="K20" s="3">
        <v>1105.9000000000001</v>
      </c>
      <c r="L20" s="3">
        <v>20435</v>
      </c>
    </row>
    <row r="21" spans="1:12">
      <c r="A21" s="6" t="s">
        <v>3</v>
      </c>
      <c r="B21" s="3">
        <v>913</v>
      </c>
      <c r="C21" s="3">
        <v>56</v>
      </c>
      <c r="D21" s="3" t="s">
        <v>8</v>
      </c>
      <c r="E21" s="3">
        <v>2</v>
      </c>
      <c r="F21" s="3">
        <f>C21-39</f>
        <v>17</v>
      </c>
      <c r="G21" s="8">
        <v>1109.6306500000001</v>
      </c>
      <c r="H21" s="35" t="s">
        <v>18</v>
      </c>
      <c r="I21" s="35" t="s">
        <v>18</v>
      </c>
      <c r="J21" s="35" t="s">
        <v>18</v>
      </c>
      <c r="K21" s="3">
        <v>85.1</v>
      </c>
      <c r="L21" s="3">
        <v>5584</v>
      </c>
    </row>
    <row r="22" spans="1:12">
      <c r="A22" s="6" t="s">
        <v>3</v>
      </c>
      <c r="B22" s="3">
        <v>913</v>
      </c>
      <c r="C22" s="3">
        <v>136</v>
      </c>
      <c r="D22" s="3" t="s">
        <v>8</v>
      </c>
      <c r="E22" s="3">
        <v>2</v>
      </c>
      <c r="F22" s="3">
        <f>C22-39</f>
        <v>97</v>
      </c>
      <c r="G22" s="8">
        <v>229.56473199999999</v>
      </c>
      <c r="H22" s="8">
        <v>2.4750000000000001</v>
      </c>
      <c r="I22" s="8">
        <v>1.52</v>
      </c>
      <c r="J22" s="8">
        <v>12.29</v>
      </c>
      <c r="K22" s="3">
        <v>41.2</v>
      </c>
      <c r="L22" s="3">
        <v>2441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Cohort 1 - Raw Data</vt:lpstr>
      <vt:lpstr>Cohort 1 - Statistical Analysis</vt:lpstr>
      <vt:lpstr>Cohort 2 - raw data</vt:lpstr>
      <vt:lpstr>Cohort 2 - Statistical Analysis</vt:lpstr>
      <vt:lpstr>Cohort 3 - Tx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Leillani Ha</dc:creator>
  <cp:lastModifiedBy>Alves, Christiano R.R.</cp:lastModifiedBy>
  <dcterms:created xsi:type="dcterms:W3CDTF">2025-09-04T00:36:02Z</dcterms:created>
  <dcterms:modified xsi:type="dcterms:W3CDTF">2026-07-05T04:36:49Z</dcterms:modified>
</cp:coreProperties>
</file>