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8D545847-285F-4D22-BA5B-21F78C1FE22B}" xr6:coauthVersionLast="47" xr6:coauthVersionMax="47" xr10:uidLastSave="{00000000-0000-0000-0000-000000000000}"/>
  <bookViews>
    <workbookView xWindow="-30840" yWindow="-120" windowWidth="30960" windowHeight="15720" activeTab="1" xr2:uid="{00000000-000D-0000-FFFF-FFFF00000000}"/>
  </bookViews>
  <sheets>
    <sheet name="Data" sheetId="1" r:id="rId1"/>
    <sheet name="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46" i="1" l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O9" i="1"/>
  <c r="T9" i="1" s="1"/>
  <c r="O8" i="1"/>
  <c r="T8" i="1" s="1"/>
  <c r="O7" i="1"/>
  <c r="I7" i="1"/>
  <c r="C7" i="1"/>
  <c r="S6" i="1"/>
  <c r="N6" i="1"/>
  <c r="K6" i="1"/>
  <c r="H6" i="1"/>
  <c r="C6" i="1"/>
  <c r="K5" i="1"/>
  <c r="H5" i="1"/>
  <c r="C5" i="1"/>
  <c r="T6" i="1" l="1"/>
  <c r="T7" i="1"/>
  <c r="T5" i="1"/>
</calcChain>
</file>

<file path=xl/sharedStrings.xml><?xml version="1.0" encoding="utf-8"?>
<sst xmlns="http://schemas.openxmlformats.org/spreadsheetml/2006/main" count="102" uniqueCount="66">
  <si>
    <t>Title</t>
  </si>
  <si>
    <t>Journal</t>
  </si>
  <si>
    <t>Authors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</si>
  <si>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</si>
  <si>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</si>
  <si>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</si>
  <si>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</si>
  <si>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Simone Bühlmann-Schütz, Marius Hodel, Nicholas P. Howard, Luzia Lussi, Andrea Patocchi</t>
  </si>
  <si>
    <t>Total</t>
  </si>
  <si>
    <t>F1</t>
  </si>
  <si>
    <t>DA02_2.7_JKI</t>
  </si>
  <si>
    <t>pBC1</t>
  </si>
  <si>
    <t>ACW_21983_Wa84</t>
  </si>
  <si>
    <t>pBC2</t>
  </si>
  <si>
    <t>1124_26</t>
  </si>
  <si>
    <t>pBC3</t>
  </si>
  <si>
    <t>1403_07</t>
  </si>
  <si>
    <t>pBC4</t>
  </si>
  <si>
    <t>1619_01</t>
  </si>
  <si>
    <t>pBC5</t>
  </si>
  <si>
    <t>1817_1</t>
  </si>
  <si>
    <t>1817_10</t>
  </si>
  <si>
    <t>1817_11</t>
  </si>
  <si>
    <t>1817_20</t>
  </si>
  <si>
    <t>1817_24</t>
  </si>
  <si>
    <t>1817_26</t>
  </si>
  <si>
    <t>1817_28</t>
  </si>
  <si>
    <t>1817_35</t>
  </si>
  <si>
    <t>1817_38</t>
  </si>
  <si>
    <t>1817_39</t>
  </si>
  <si>
    <t>1817_42</t>
  </si>
  <si>
    <t>1817_47</t>
  </si>
  <si>
    <t>1817_48</t>
  </si>
  <si>
    <t>1817_49</t>
  </si>
  <si>
    <t>1817_56</t>
  </si>
  <si>
    <t>1817_57</t>
  </si>
  <si>
    <t>1817_58</t>
  </si>
  <si>
    <t>1817_6</t>
  </si>
  <si>
    <t>1817_60</t>
  </si>
  <si>
    <t>1817_62</t>
  </si>
  <si>
    <t>1817_63</t>
  </si>
  <si>
    <t>1817_64</t>
  </si>
  <si>
    <t>1817_68</t>
  </si>
  <si>
    <t>1817_7</t>
  </si>
  <si>
    <t>1817_70</t>
  </si>
  <si>
    <t>1817_77</t>
  </si>
  <si>
    <t>1817_81</t>
  </si>
  <si>
    <t>1817_82</t>
  </si>
  <si>
    <t>1817_83</t>
  </si>
  <si>
    <t>1817_88</t>
  </si>
  <si>
    <t>1817_89</t>
  </si>
  <si>
    <t>1817_9</t>
  </si>
  <si>
    <t>1817_92</t>
  </si>
  <si>
    <t>1817_95</t>
  </si>
  <si>
    <t>1817_96</t>
  </si>
  <si>
    <t>1817_97</t>
  </si>
  <si>
    <t>1817_99</t>
  </si>
  <si>
    <t xml:space="preserve">% Exotic </t>
  </si>
  <si>
    <t>Chromosome</t>
  </si>
  <si>
    <t>Total lenght in cM</t>
  </si>
  <si>
    <t>Generations</t>
  </si>
  <si>
    <r>
      <t xml:space="preserve">Summed cM per chromosome (and total) of “Exotic Malus” haplotypes in descendants of </t>
    </r>
    <r>
      <rPr>
        <b/>
        <i/>
        <sz val="11"/>
        <color theme="1"/>
        <rFont val="Calibri"/>
        <family val="2"/>
        <scheme val="minor"/>
      </rPr>
      <t>M. × robusta</t>
    </r>
    <r>
      <rPr>
        <b/>
        <sz val="11"/>
        <color theme="1"/>
        <rFont val="Calibri"/>
        <family val="2"/>
        <scheme val="minor"/>
      </rPr>
      <t xml:space="preserve"> 5 developed by “LIFT”</t>
    </r>
  </si>
  <si>
    <r>
      <t xml:space="preserve">Summed haplotypes (in cM) from </t>
    </r>
    <r>
      <rPr>
        <i/>
        <sz val="11"/>
        <color theme="1"/>
        <rFont val="Calibri"/>
        <family val="2"/>
        <scheme val="minor"/>
      </rPr>
      <t>Malus × robusta</t>
    </r>
    <r>
      <rPr>
        <sz val="11"/>
        <color theme="1"/>
        <rFont val="Calibri"/>
        <family val="2"/>
        <scheme val="minor"/>
      </rPr>
      <t xml:space="preserve"> 5 that originated from a small fruited wild </t>
    </r>
    <r>
      <rPr>
        <i/>
        <sz val="11"/>
        <color theme="1"/>
        <rFont val="Calibri"/>
        <family val="2"/>
        <scheme val="minor"/>
      </rPr>
      <t>Malus</t>
    </r>
    <r>
      <rPr>
        <sz val="11"/>
        <color theme="1"/>
        <rFont val="Calibri"/>
        <family val="2"/>
        <scheme val="minor"/>
      </rPr>
      <t xml:space="preserve"> ancestor (referred to as "Exotic </t>
    </r>
    <r>
      <rPr>
        <i/>
        <sz val="11"/>
        <color theme="1"/>
        <rFont val="Calibri"/>
        <family val="2"/>
        <scheme val="minor"/>
      </rPr>
      <t>Malus</t>
    </r>
    <r>
      <rPr>
        <sz val="11"/>
        <color theme="1"/>
        <rFont val="Calibri"/>
        <family val="2"/>
        <scheme val="minor"/>
      </rPr>
      <t xml:space="preserve">") that are present in descendants developed by the “LIFT”. Only the introgression of the "Exotic </t>
    </r>
    <r>
      <rPr>
        <i/>
        <sz val="11"/>
        <color theme="1"/>
        <rFont val="Calibri"/>
        <family val="2"/>
        <scheme val="minor"/>
      </rPr>
      <t>Malus</t>
    </r>
    <r>
      <rPr>
        <sz val="11"/>
        <color theme="1"/>
        <rFont val="Calibri"/>
        <family val="2"/>
        <scheme val="minor"/>
      </rPr>
      <t xml:space="preserve">" haplotypes (% Exotic) were tracked because they were considered to be unadapted, whereas haplotypes from the </t>
    </r>
    <r>
      <rPr>
        <i/>
        <sz val="11"/>
        <color theme="1"/>
        <rFont val="Calibri"/>
        <family val="2"/>
        <scheme val="minor"/>
      </rPr>
      <t>M. domestica</t>
    </r>
    <r>
      <rPr>
        <sz val="11"/>
        <color theme="1"/>
        <rFont val="Calibri"/>
        <family val="2"/>
        <scheme val="minor"/>
      </rPr>
      <t xml:space="preserve"> grandparent of </t>
    </r>
    <r>
      <rPr>
        <i/>
        <sz val="11"/>
        <color theme="1"/>
        <rFont val="Calibri"/>
        <family val="2"/>
        <scheme val="minor"/>
      </rPr>
      <t>Malus × robusta</t>
    </r>
    <r>
      <rPr>
        <sz val="11"/>
        <color theme="1"/>
        <rFont val="Calibri"/>
        <family val="2"/>
        <scheme val="minor"/>
      </rPr>
      <t xml:space="preserve"> 5, 'Sweet Bough', were considered already adapted.</t>
    </r>
  </si>
  <si>
    <t xml:space="preserve">Low input Fast-Track (LIFT): An approach for fast introgression and stacking of R-genes into advanced apple selections </t>
  </si>
  <si>
    <t>Pre-breeding selection</t>
  </si>
  <si>
    <t>Suppl. 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</si>
</sst>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3" fillId="0" borderId="0" xfId="1"/>
    <xf numFmtId="0" fontId="4" fillId="0" borderId="0" xfId="1" applyFont="1"/>
    <xf numFmtId="0" fontId="2" fillId="0" borderId="1" xfId="0" applyFon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2" fillId="0" borderId="2" xfId="0" applyFont="1" applyBorder="1" applyAlignment="1">
      <alignment horizontal="left" wrapText="1"/>
    </xf>
    <xf numFmtId="164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1E11B0FF-57BA-4AD8-AB08-2806C2F19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zoomScale="80" zoomScaleNormal="80" workbookViewId="0">
      <selection activeCell="A15" sqref="A15:U15"/>
    </sheetView>
  </sheetViews>
  <sheetFormatPr baseColWidth="10" defaultColWidth="8.7265625" defaultRowHeight="14.5" x14ac:dyDescent="0.35"/>
  <cols>
    <col min="1" max="1" width="29.81640625" bestFit="1" customWidth="1"/>
    <col min="2" max="2" width="18" customWidth="1"/>
    <col min="3" max="19" width="8.7265625" customWidth="1"/>
    <col min="20" max="20" width="10.453125" customWidth="1"/>
    <col min="21" max="21" width="11.54296875" customWidth="1"/>
  </cols>
  <sheetData>
    <row r="1" spans="1:21" ht="45" customHeight="1" x14ac:dyDescent="0.35">
      <c r="C1" s="15" t="s">
        <v>61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16"/>
    </row>
    <row r="2" spans="1:21" x14ac:dyDescent="0.35">
      <c r="B2" s="11" t="s">
        <v>58</v>
      </c>
      <c r="C2" s="3">
        <v>1</v>
      </c>
      <c r="D2" s="3">
        <f>C2+1</f>
        <v>2</v>
      </c>
      <c r="E2" s="3">
        <f t="shared" ref="E2:R2" si="0">D2+1</f>
        <v>3</v>
      </c>
      <c r="F2" s="3">
        <f t="shared" si="0"/>
        <v>4</v>
      </c>
      <c r="G2" s="3">
        <f t="shared" si="0"/>
        <v>5</v>
      </c>
      <c r="H2" s="3">
        <f t="shared" si="0"/>
        <v>6</v>
      </c>
      <c r="I2" s="3">
        <f t="shared" si="0"/>
        <v>7</v>
      </c>
      <c r="J2" s="3">
        <f t="shared" si="0"/>
        <v>8</v>
      </c>
      <c r="K2" s="3">
        <f t="shared" si="0"/>
        <v>9</v>
      </c>
      <c r="L2" s="3">
        <f t="shared" si="0"/>
        <v>10</v>
      </c>
      <c r="M2" s="3">
        <f t="shared" si="0"/>
        <v>11</v>
      </c>
      <c r="N2" s="3">
        <f t="shared" si="0"/>
        <v>12</v>
      </c>
      <c r="O2" s="3">
        <f t="shared" si="0"/>
        <v>13</v>
      </c>
      <c r="P2" s="3">
        <f t="shared" si="0"/>
        <v>14</v>
      </c>
      <c r="Q2" s="3">
        <f t="shared" si="0"/>
        <v>15</v>
      </c>
      <c r="R2" s="3">
        <f t="shared" si="0"/>
        <v>16</v>
      </c>
      <c r="S2" s="3">
        <f>R2+1</f>
        <v>17</v>
      </c>
      <c r="T2" s="6" t="s">
        <v>8</v>
      </c>
      <c r="U2" s="6" t="s">
        <v>57</v>
      </c>
    </row>
    <row r="3" spans="1:21" x14ac:dyDescent="0.35">
      <c r="A3" s="15" t="s">
        <v>64</v>
      </c>
      <c r="B3" s="8" t="s">
        <v>59</v>
      </c>
      <c r="C3" s="4">
        <v>63.09</v>
      </c>
      <c r="D3" s="4">
        <v>78.415999999999997</v>
      </c>
      <c r="E3" s="4">
        <v>73.947000000000003</v>
      </c>
      <c r="F3" s="4">
        <v>65.510999999999996</v>
      </c>
      <c r="G3" s="4">
        <v>77.841999999999999</v>
      </c>
      <c r="H3" s="4">
        <v>75.262</v>
      </c>
      <c r="I3" s="4">
        <v>82.39</v>
      </c>
      <c r="J3" s="4">
        <v>68.525999999999996</v>
      </c>
      <c r="K3" s="4">
        <v>67.018000000000001</v>
      </c>
      <c r="L3" s="4">
        <v>81.301000000000002</v>
      </c>
      <c r="M3" s="4">
        <v>80.942999999999998</v>
      </c>
      <c r="N3" s="4">
        <v>65.444000000000003</v>
      </c>
      <c r="O3" s="4">
        <v>71.363</v>
      </c>
      <c r="P3" s="4">
        <v>64.394000000000005</v>
      </c>
      <c r="Q3" s="4">
        <v>112.148</v>
      </c>
      <c r="R3" s="4">
        <v>67.48</v>
      </c>
      <c r="S3" s="4">
        <v>71.795000000000002</v>
      </c>
      <c r="T3" s="9">
        <v>1266.789</v>
      </c>
    </row>
    <row r="4" spans="1:21" x14ac:dyDescent="0.35">
      <c r="A4" s="17"/>
      <c r="B4" s="12" t="s">
        <v>60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5"/>
    </row>
    <row r="5" spans="1:21" x14ac:dyDescent="0.35">
      <c r="A5" t="s">
        <v>10</v>
      </c>
      <c r="B5" t="s">
        <v>9</v>
      </c>
      <c r="C5" s="4">
        <f>63.09</f>
        <v>63.09</v>
      </c>
      <c r="D5" s="4">
        <v>78.415999999999997</v>
      </c>
      <c r="E5" s="4">
        <v>73.947000000000003</v>
      </c>
      <c r="F5" s="4">
        <v>65.510999999999996</v>
      </c>
      <c r="G5" s="4">
        <v>77.841999999999999</v>
      </c>
      <c r="H5" s="4">
        <f>75.262-31.261</f>
        <v>44.001000000000005</v>
      </c>
      <c r="I5" s="4">
        <v>82.39</v>
      </c>
      <c r="J5" s="4">
        <v>68.525999999999996</v>
      </c>
      <c r="K5" s="4">
        <f>67.018-64.195</f>
        <v>2.8230000000000075</v>
      </c>
      <c r="L5" s="4">
        <v>58.246000000000002</v>
      </c>
      <c r="M5" s="4">
        <v>80.900999999999996</v>
      </c>
      <c r="N5" s="4">
        <v>65.393000000000001</v>
      </c>
      <c r="O5" s="4">
        <v>71.363</v>
      </c>
      <c r="P5" s="4">
        <v>20.408000000000001</v>
      </c>
      <c r="Q5" s="4">
        <v>112.148</v>
      </c>
      <c r="R5" s="4">
        <v>67.337000000000003</v>
      </c>
      <c r="S5" s="4">
        <v>71.795000000000002</v>
      </c>
      <c r="T5" s="4">
        <f>SUM(C5:S5)</f>
        <v>1104.1369999999999</v>
      </c>
      <c r="U5" s="4">
        <v>43.580146338498359</v>
      </c>
    </row>
    <row r="6" spans="1:21" x14ac:dyDescent="0.35">
      <c r="A6" t="s">
        <v>12</v>
      </c>
      <c r="B6" t="s">
        <v>11</v>
      </c>
      <c r="C6" s="4">
        <f t="shared" ref="C6:C7" si="1">63.09</f>
        <v>63.09</v>
      </c>
      <c r="D6" s="4">
        <v>0</v>
      </c>
      <c r="E6" s="4">
        <v>36.195999999999998</v>
      </c>
      <c r="F6" s="4">
        <v>65.510999999999996</v>
      </c>
      <c r="G6" s="4">
        <v>43.552999999999997</v>
      </c>
      <c r="H6" s="4">
        <f>75.262-32.998</f>
        <v>42.264000000000003</v>
      </c>
      <c r="I6" s="4">
        <v>56.198999999999998</v>
      </c>
      <c r="J6" s="4">
        <v>0</v>
      </c>
      <c r="K6" s="4">
        <f>67.018-64.195</f>
        <v>2.8230000000000075</v>
      </c>
      <c r="L6" s="4">
        <v>0</v>
      </c>
      <c r="M6" s="4">
        <v>42.639000000000003</v>
      </c>
      <c r="N6" s="4">
        <f>65.393-18.341</f>
        <v>47.052</v>
      </c>
      <c r="O6" s="4">
        <v>71.363</v>
      </c>
      <c r="P6" s="4">
        <v>0</v>
      </c>
      <c r="Q6" s="4">
        <v>60.354999999999997</v>
      </c>
      <c r="R6" s="4">
        <v>54.877000000000002</v>
      </c>
      <c r="S6" s="4">
        <f>71.795-34.053</f>
        <v>37.742000000000004</v>
      </c>
      <c r="T6" s="4">
        <f t="shared" ref="T6:T46" si="2">SUM(C6:S6)</f>
        <v>623.66399999999987</v>
      </c>
      <c r="U6" s="4">
        <v>24.615938408053744</v>
      </c>
    </row>
    <row r="7" spans="1:21" x14ac:dyDescent="0.35">
      <c r="A7" t="s">
        <v>14</v>
      </c>
      <c r="B7" t="s">
        <v>13</v>
      </c>
      <c r="C7" s="4">
        <f t="shared" si="1"/>
        <v>63.09</v>
      </c>
      <c r="D7" s="4">
        <v>0</v>
      </c>
      <c r="E7" s="4">
        <v>36.195999999999998</v>
      </c>
      <c r="F7" s="4">
        <v>0</v>
      </c>
      <c r="G7" s="4">
        <v>0</v>
      </c>
      <c r="H7" s="4">
        <v>0</v>
      </c>
      <c r="I7" s="4">
        <f>56.199-36.636</f>
        <v>19.562999999999995</v>
      </c>
      <c r="J7" s="4">
        <v>0</v>
      </c>
      <c r="K7" s="4">
        <v>0</v>
      </c>
      <c r="L7" s="4">
        <v>0</v>
      </c>
      <c r="M7" s="4">
        <v>42.639000000000003</v>
      </c>
      <c r="N7" s="4">
        <v>0</v>
      </c>
      <c r="O7" s="4">
        <f>71.363-57.857</f>
        <v>13.506</v>
      </c>
      <c r="P7" s="4">
        <v>0</v>
      </c>
      <c r="Q7" s="4">
        <v>51.357999999999997</v>
      </c>
      <c r="R7" s="4">
        <v>0</v>
      </c>
      <c r="S7" s="4">
        <v>18.118000000000002</v>
      </c>
      <c r="T7" s="4">
        <f t="shared" si="2"/>
        <v>244.47</v>
      </c>
      <c r="U7" s="4">
        <v>9.6491996694003497</v>
      </c>
    </row>
    <row r="8" spans="1:21" x14ac:dyDescent="0.35">
      <c r="A8" t="s">
        <v>16</v>
      </c>
      <c r="B8" t="s">
        <v>15</v>
      </c>
      <c r="C8" s="4">
        <v>0</v>
      </c>
      <c r="D8" s="4">
        <v>0</v>
      </c>
      <c r="E8" s="4">
        <v>36.195999999999998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42.639000000000003</v>
      </c>
      <c r="N8" s="4">
        <v>0</v>
      </c>
      <c r="O8" s="4">
        <f>71.363-60.981</f>
        <v>10.381999999999998</v>
      </c>
      <c r="P8" s="4">
        <v>0</v>
      </c>
      <c r="Q8" s="4">
        <v>51.357999999999997</v>
      </c>
      <c r="R8" s="4">
        <v>0</v>
      </c>
      <c r="S8" s="4">
        <v>0</v>
      </c>
      <c r="T8" s="4">
        <f t="shared" si="2"/>
        <v>140.57500000000002</v>
      </c>
      <c r="U8" s="4">
        <v>5.548477291798398</v>
      </c>
    </row>
    <row r="9" spans="1:21" x14ac:dyDescent="0.35">
      <c r="A9" t="s">
        <v>18</v>
      </c>
      <c r="B9" t="s">
        <v>17</v>
      </c>
      <c r="C9" s="4">
        <v>0</v>
      </c>
      <c r="D9" s="4">
        <v>0</v>
      </c>
      <c r="E9" s="4">
        <v>36.195999999999998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f>71.363-61.72</f>
        <v>9.6430000000000007</v>
      </c>
      <c r="P9" s="4">
        <v>0</v>
      </c>
      <c r="Q9" s="4">
        <v>0</v>
      </c>
      <c r="R9" s="4">
        <v>0</v>
      </c>
      <c r="S9" s="4">
        <v>0</v>
      </c>
      <c r="T9" s="4">
        <f t="shared" si="2"/>
        <v>45.838999999999999</v>
      </c>
      <c r="U9" s="4">
        <v>1.8092594741507859</v>
      </c>
    </row>
    <row r="10" spans="1:21" x14ac:dyDescent="0.35">
      <c r="A10" t="s">
        <v>20</v>
      </c>
      <c r="B10" t="s">
        <v>19</v>
      </c>
      <c r="C10" s="4">
        <v>0</v>
      </c>
      <c r="D10" s="4">
        <v>0</v>
      </c>
      <c r="E10" s="4">
        <v>36.195999999999998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f t="shared" si="2"/>
        <v>36.195999999999998</v>
      </c>
      <c r="U10" s="4">
        <v>1.4286514960265679</v>
      </c>
    </row>
    <row r="11" spans="1:21" x14ac:dyDescent="0.35">
      <c r="A11" t="s">
        <v>21</v>
      </c>
      <c r="B11" t="s">
        <v>19</v>
      </c>
      <c r="C11" s="4">
        <v>0</v>
      </c>
      <c r="D11" s="4">
        <v>0</v>
      </c>
      <c r="E11" s="4">
        <v>15.983000000000001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f t="shared" si="2"/>
        <v>15.983000000000001</v>
      </c>
      <c r="U11" s="4">
        <v>0.63084696820070274</v>
      </c>
    </row>
    <row r="12" spans="1:21" x14ac:dyDescent="0.35">
      <c r="A12" t="s">
        <v>22</v>
      </c>
      <c r="B12" t="s">
        <v>19</v>
      </c>
      <c r="C12" s="4">
        <v>0</v>
      </c>
      <c r="D12" s="4">
        <v>0</v>
      </c>
      <c r="E12" s="4">
        <v>36.195999999999998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f t="shared" si="2"/>
        <v>36.195999999999998</v>
      </c>
      <c r="U12" s="4">
        <v>1.4286514960265679</v>
      </c>
    </row>
    <row r="13" spans="1:21" x14ac:dyDescent="0.35">
      <c r="A13" t="s">
        <v>23</v>
      </c>
      <c r="B13" t="s">
        <v>19</v>
      </c>
      <c r="C13" s="4">
        <v>0</v>
      </c>
      <c r="D13" s="4">
        <v>0</v>
      </c>
      <c r="E13" s="4">
        <v>36.195999999999998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9.6430000000000007</v>
      </c>
      <c r="P13" s="4">
        <v>0</v>
      </c>
      <c r="Q13" s="4">
        <v>0</v>
      </c>
      <c r="R13" s="4">
        <v>0</v>
      </c>
      <c r="S13" s="4">
        <v>0</v>
      </c>
      <c r="T13" s="4">
        <f t="shared" si="2"/>
        <v>45.838999999999999</v>
      </c>
      <c r="U13" s="4">
        <v>1.8092594741507859</v>
      </c>
    </row>
    <row r="14" spans="1:21" x14ac:dyDescent="0.35">
      <c r="A14" t="s">
        <v>24</v>
      </c>
      <c r="B14" t="s">
        <v>19</v>
      </c>
      <c r="C14" s="4">
        <v>0</v>
      </c>
      <c r="D14" s="4">
        <v>0</v>
      </c>
      <c r="E14" s="4">
        <v>36.195999999999998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f t="shared" si="2"/>
        <v>36.195999999999998</v>
      </c>
      <c r="U14" s="4">
        <v>1.4286514960265679</v>
      </c>
    </row>
    <row r="15" spans="1:21" x14ac:dyDescent="0.35">
      <c r="A15" s="13" t="s">
        <v>25</v>
      </c>
      <c r="B15" s="13" t="s">
        <v>19</v>
      </c>
      <c r="C15" s="14">
        <v>0</v>
      </c>
      <c r="D15" s="14">
        <v>0</v>
      </c>
      <c r="E15" s="14">
        <v>13.37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f t="shared" si="2"/>
        <v>13.37</v>
      </c>
      <c r="U15" s="14">
        <v>0.52771219200671937</v>
      </c>
    </row>
    <row r="16" spans="1:21" x14ac:dyDescent="0.35">
      <c r="A16" t="s">
        <v>26</v>
      </c>
      <c r="B16" t="s">
        <v>19</v>
      </c>
      <c r="C16" s="4">
        <v>0</v>
      </c>
      <c r="D16" s="4">
        <v>0</v>
      </c>
      <c r="E16" s="4">
        <v>36.195999999999998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f t="shared" si="2"/>
        <v>36.195999999999998</v>
      </c>
      <c r="U16" s="4">
        <v>1.4286514960265679</v>
      </c>
    </row>
    <row r="17" spans="1:21" x14ac:dyDescent="0.35">
      <c r="A17" t="s">
        <v>27</v>
      </c>
      <c r="B17" t="s">
        <v>19</v>
      </c>
      <c r="C17" s="4">
        <v>0</v>
      </c>
      <c r="D17" s="4">
        <v>0</v>
      </c>
      <c r="E17" s="4">
        <v>36.195999999999998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f t="shared" si="2"/>
        <v>36.195999999999998</v>
      </c>
      <c r="U17" s="4">
        <v>1.4286514960265679</v>
      </c>
    </row>
    <row r="18" spans="1:21" x14ac:dyDescent="0.35">
      <c r="A18" t="s">
        <v>28</v>
      </c>
      <c r="B18" t="s">
        <v>19</v>
      </c>
      <c r="C18" s="4">
        <v>0</v>
      </c>
      <c r="D18" s="4">
        <v>0</v>
      </c>
      <c r="E18" s="4">
        <v>36.195999999999998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f t="shared" si="2"/>
        <v>36.195999999999998</v>
      </c>
      <c r="U18" s="4">
        <v>1.4286514960265679</v>
      </c>
    </row>
    <row r="19" spans="1:21" x14ac:dyDescent="0.35">
      <c r="A19" t="s">
        <v>29</v>
      </c>
      <c r="B19" t="s">
        <v>19</v>
      </c>
      <c r="C19" s="4">
        <v>0</v>
      </c>
      <c r="D19" s="4">
        <v>0</v>
      </c>
      <c r="E19" s="4">
        <v>36.195999999999998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f t="shared" si="2"/>
        <v>36.195999999999998</v>
      </c>
      <c r="U19" s="4">
        <v>1.4286514960265679</v>
      </c>
    </row>
    <row r="20" spans="1:21" x14ac:dyDescent="0.35">
      <c r="A20" t="s">
        <v>30</v>
      </c>
      <c r="B20" t="s">
        <v>19</v>
      </c>
      <c r="C20" s="4">
        <v>0</v>
      </c>
      <c r="D20" s="4">
        <v>0</v>
      </c>
      <c r="E20" s="4">
        <v>36.195999999999998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f t="shared" si="2"/>
        <v>36.195999999999998</v>
      </c>
      <c r="U20" s="4">
        <v>1.4286514960265679</v>
      </c>
    </row>
    <row r="21" spans="1:21" x14ac:dyDescent="0.35">
      <c r="A21" t="s">
        <v>31</v>
      </c>
      <c r="B21" t="s">
        <v>19</v>
      </c>
      <c r="C21" s="4">
        <v>0</v>
      </c>
      <c r="D21" s="4">
        <v>0</v>
      </c>
      <c r="E21" s="4">
        <v>36.195999999999998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f t="shared" si="2"/>
        <v>36.195999999999998</v>
      </c>
      <c r="U21" s="4">
        <v>1.4286514960265679</v>
      </c>
    </row>
    <row r="22" spans="1:21" x14ac:dyDescent="0.35">
      <c r="A22" t="s">
        <v>32</v>
      </c>
      <c r="B22" t="s">
        <v>19</v>
      </c>
      <c r="C22" s="4">
        <v>0</v>
      </c>
      <c r="D22" s="4">
        <v>0</v>
      </c>
      <c r="E22" s="4">
        <v>36.195999999999998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f t="shared" si="2"/>
        <v>36.195999999999998</v>
      </c>
      <c r="U22" s="4">
        <v>1.4286514960265679</v>
      </c>
    </row>
    <row r="23" spans="1:21" x14ac:dyDescent="0.35">
      <c r="A23" t="s">
        <v>33</v>
      </c>
      <c r="B23" t="s">
        <v>19</v>
      </c>
      <c r="C23" s="4">
        <v>0</v>
      </c>
      <c r="D23" s="4">
        <v>0</v>
      </c>
      <c r="E23" s="4">
        <v>36.195999999999998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f t="shared" si="2"/>
        <v>36.195999999999998</v>
      </c>
      <c r="U23" s="4">
        <v>1.4286514960265679</v>
      </c>
    </row>
    <row r="24" spans="1:21" x14ac:dyDescent="0.35">
      <c r="A24" t="s">
        <v>34</v>
      </c>
      <c r="B24" t="s">
        <v>19</v>
      </c>
      <c r="C24" s="4">
        <v>0</v>
      </c>
      <c r="D24" s="4">
        <v>0</v>
      </c>
      <c r="E24" s="4">
        <v>36.195999999999998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f t="shared" si="2"/>
        <v>36.195999999999998</v>
      </c>
      <c r="U24" s="4">
        <v>1.4286514960265679</v>
      </c>
    </row>
    <row r="25" spans="1:21" x14ac:dyDescent="0.35">
      <c r="A25" t="s">
        <v>35</v>
      </c>
      <c r="B25" t="s">
        <v>19</v>
      </c>
      <c r="C25" s="4">
        <v>0</v>
      </c>
      <c r="D25" s="4">
        <v>0</v>
      </c>
      <c r="E25" s="4">
        <v>36.195999999999998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f t="shared" si="2"/>
        <v>36.195999999999998</v>
      </c>
      <c r="U25" s="4">
        <v>1.4286514960265679</v>
      </c>
    </row>
    <row r="26" spans="1:21" x14ac:dyDescent="0.35">
      <c r="A26" t="s">
        <v>36</v>
      </c>
      <c r="B26" t="s">
        <v>19</v>
      </c>
      <c r="C26" s="4">
        <v>0</v>
      </c>
      <c r="D26" s="4">
        <v>0</v>
      </c>
      <c r="E26" s="4">
        <v>36.195999999999998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f t="shared" si="2"/>
        <v>36.195999999999998</v>
      </c>
      <c r="U26" s="4">
        <v>1.4286514960265679</v>
      </c>
    </row>
    <row r="27" spans="1:21" x14ac:dyDescent="0.35">
      <c r="A27" t="s">
        <v>37</v>
      </c>
      <c r="B27" t="s">
        <v>19</v>
      </c>
      <c r="C27" s="4">
        <v>0</v>
      </c>
      <c r="D27" s="4">
        <v>0</v>
      </c>
      <c r="E27" s="4">
        <v>36.195999999999998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f t="shared" si="2"/>
        <v>36.195999999999998</v>
      </c>
      <c r="U27" s="4">
        <v>1.4286514960265679</v>
      </c>
    </row>
    <row r="28" spans="1:21" x14ac:dyDescent="0.35">
      <c r="A28" t="s">
        <v>38</v>
      </c>
      <c r="B28" t="s">
        <v>19</v>
      </c>
      <c r="C28" s="4">
        <v>0</v>
      </c>
      <c r="D28" s="4">
        <v>0</v>
      </c>
      <c r="E28" s="4">
        <v>36.195999999999998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f t="shared" si="2"/>
        <v>36.195999999999998</v>
      </c>
      <c r="U28" s="4">
        <v>1.4286514960265679</v>
      </c>
    </row>
    <row r="29" spans="1:21" x14ac:dyDescent="0.35">
      <c r="A29" t="s">
        <v>39</v>
      </c>
      <c r="B29" t="s">
        <v>19</v>
      </c>
      <c r="C29" s="4">
        <v>0</v>
      </c>
      <c r="D29" s="4">
        <v>0</v>
      </c>
      <c r="E29" s="4">
        <v>36.195999999999998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9.6430000000000007</v>
      </c>
      <c r="P29" s="4">
        <v>0</v>
      </c>
      <c r="Q29" s="4">
        <v>0</v>
      </c>
      <c r="R29" s="4">
        <v>0</v>
      </c>
      <c r="S29" s="4">
        <v>0</v>
      </c>
      <c r="T29" s="4">
        <f t="shared" si="2"/>
        <v>45.838999999999999</v>
      </c>
      <c r="U29" s="4">
        <v>1.8092594741507859</v>
      </c>
    </row>
    <row r="30" spans="1:21" x14ac:dyDescent="0.35">
      <c r="A30" t="s">
        <v>40</v>
      </c>
      <c r="B30" t="s">
        <v>19</v>
      </c>
      <c r="C30" s="4">
        <v>0</v>
      </c>
      <c r="D30" s="4">
        <v>0</v>
      </c>
      <c r="E30" s="4">
        <v>36.195999999999998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9.6430000000000007</v>
      </c>
      <c r="P30" s="4">
        <v>0</v>
      </c>
      <c r="Q30" s="4">
        <v>0</v>
      </c>
      <c r="R30" s="4">
        <v>0</v>
      </c>
      <c r="S30" s="4">
        <v>0</v>
      </c>
      <c r="T30" s="4">
        <f t="shared" si="2"/>
        <v>45.838999999999999</v>
      </c>
      <c r="U30" s="4">
        <v>1.8092594741507859</v>
      </c>
    </row>
    <row r="31" spans="1:21" x14ac:dyDescent="0.35">
      <c r="A31" t="s">
        <v>41</v>
      </c>
      <c r="B31" t="s">
        <v>19</v>
      </c>
      <c r="C31" s="4">
        <v>0</v>
      </c>
      <c r="D31" s="4">
        <v>0</v>
      </c>
      <c r="E31" s="4">
        <v>36.195999999999998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9.6430000000000007</v>
      </c>
      <c r="P31" s="4">
        <v>0</v>
      </c>
      <c r="Q31" s="4">
        <v>0</v>
      </c>
      <c r="R31" s="4">
        <v>0</v>
      </c>
      <c r="S31" s="4">
        <v>0</v>
      </c>
      <c r="T31" s="4">
        <f t="shared" si="2"/>
        <v>45.838999999999999</v>
      </c>
      <c r="U31" s="4">
        <v>1.8092594741507859</v>
      </c>
    </row>
    <row r="32" spans="1:21" x14ac:dyDescent="0.35">
      <c r="A32" t="s">
        <v>42</v>
      </c>
      <c r="B32" t="s">
        <v>19</v>
      </c>
      <c r="C32" s="4">
        <v>0</v>
      </c>
      <c r="D32" s="4">
        <v>0</v>
      </c>
      <c r="E32" s="4">
        <v>36.195999999999998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9.6430000000000007</v>
      </c>
      <c r="P32" s="4">
        <v>0</v>
      </c>
      <c r="Q32" s="4">
        <v>0</v>
      </c>
      <c r="R32" s="4">
        <v>0</v>
      </c>
      <c r="S32" s="4">
        <v>0</v>
      </c>
      <c r="T32" s="4">
        <f t="shared" si="2"/>
        <v>45.838999999999999</v>
      </c>
      <c r="U32" s="4">
        <v>1.8092594741507859</v>
      </c>
    </row>
    <row r="33" spans="1:21" x14ac:dyDescent="0.35">
      <c r="A33" t="s">
        <v>43</v>
      </c>
      <c r="B33" t="s">
        <v>19</v>
      </c>
      <c r="C33" s="4">
        <v>0</v>
      </c>
      <c r="D33" s="4">
        <v>0</v>
      </c>
      <c r="E33" s="4">
        <v>36.195999999999998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f t="shared" si="2"/>
        <v>36.195999999999998</v>
      </c>
      <c r="U33" s="4">
        <v>1.4286514960265679</v>
      </c>
    </row>
    <row r="34" spans="1:21" x14ac:dyDescent="0.35">
      <c r="A34" t="s">
        <v>44</v>
      </c>
      <c r="B34" t="s">
        <v>19</v>
      </c>
      <c r="C34" s="4">
        <v>0</v>
      </c>
      <c r="D34" s="4">
        <v>0</v>
      </c>
      <c r="E34" s="4">
        <v>36.195999999999998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9.6430000000000007</v>
      </c>
      <c r="P34" s="4">
        <v>0</v>
      </c>
      <c r="Q34" s="4">
        <v>0</v>
      </c>
      <c r="R34" s="4">
        <v>0</v>
      </c>
      <c r="S34" s="4">
        <v>0</v>
      </c>
      <c r="T34" s="4">
        <f t="shared" si="2"/>
        <v>45.838999999999999</v>
      </c>
      <c r="U34" s="4">
        <v>1.8092594741507859</v>
      </c>
    </row>
    <row r="35" spans="1:21" x14ac:dyDescent="0.35">
      <c r="A35" t="s">
        <v>45</v>
      </c>
      <c r="B35" t="s">
        <v>19</v>
      </c>
      <c r="C35" s="4">
        <v>0</v>
      </c>
      <c r="D35" s="4">
        <v>0</v>
      </c>
      <c r="E35" s="4">
        <v>36.195999999999998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9.6430000000000007</v>
      </c>
      <c r="P35" s="4">
        <v>0</v>
      </c>
      <c r="Q35" s="4">
        <v>0</v>
      </c>
      <c r="R35" s="4">
        <v>0</v>
      </c>
      <c r="S35" s="4">
        <v>0</v>
      </c>
      <c r="T35" s="4">
        <f t="shared" si="2"/>
        <v>45.838999999999999</v>
      </c>
      <c r="U35" s="4">
        <v>1.8092594741507859</v>
      </c>
    </row>
    <row r="36" spans="1:21" x14ac:dyDescent="0.35">
      <c r="A36" t="s">
        <v>46</v>
      </c>
      <c r="B36" t="s">
        <v>19</v>
      </c>
      <c r="C36" s="4">
        <v>0</v>
      </c>
      <c r="D36" s="4">
        <v>0</v>
      </c>
      <c r="E36" s="4">
        <v>36.195999999999998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9.6430000000000007</v>
      </c>
      <c r="P36" s="4">
        <v>0</v>
      </c>
      <c r="Q36" s="4">
        <v>0</v>
      </c>
      <c r="R36" s="4">
        <v>0</v>
      </c>
      <c r="S36" s="4">
        <v>0</v>
      </c>
      <c r="T36" s="4">
        <f t="shared" si="2"/>
        <v>45.838999999999999</v>
      </c>
      <c r="U36" s="4">
        <v>1.8092594741507859</v>
      </c>
    </row>
    <row r="37" spans="1:21" x14ac:dyDescent="0.35">
      <c r="A37" t="s">
        <v>47</v>
      </c>
      <c r="B37" t="s">
        <v>19</v>
      </c>
      <c r="C37" s="4">
        <v>0</v>
      </c>
      <c r="D37" s="4">
        <v>0</v>
      </c>
      <c r="E37" s="4">
        <v>36.195999999999998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9.6430000000000007</v>
      </c>
      <c r="P37" s="4">
        <v>0</v>
      </c>
      <c r="Q37" s="4">
        <v>0</v>
      </c>
      <c r="R37" s="4">
        <v>0</v>
      </c>
      <c r="S37" s="4">
        <v>0</v>
      </c>
      <c r="T37" s="4">
        <f t="shared" si="2"/>
        <v>45.838999999999999</v>
      </c>
      <c r="U37" s="4">
        <v>1.8092594741507859</v>
      </c>
    </row>
    <row r="38" spans="1:21" x14ac:dyDescent="0.35">
      <c r="A38" t="s">
        <v>48</v>
      </c>
      <c r="B38" t="s">
        <v>19</v>
      </c>
      <c r="C38" s="4">
        <v>0</v>
      </c>
      <c r="D38" s="4">
        <v>0</v>
      </c>
      <c r="E38" s="4">
        <v>36.195999999999998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f t="shared" si="2"/>
        <v>36.195999999999998</v>
      </c>
      <c r="U38" s="4">
        <v>1.4286514960265679</v>
      </c>
    </row>
    <row r="39" spans="1:21" x14ac:dyDescent="0.35">
      <c r="A39" t="s">
        <v>49</v>
      </c>
      <c r="B39" t="s">
        <v>19</v>
      </c>
      <c r="C39" s="4">
        <v>0</v>
      </c>
      <c r="D39" s="4">
        <v>0</v>
      </c>
      <c r="E39" s="4">
        <v>27.495000000000001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9.6430000000000007</v>
      </c>
      <c r="P39" s="4">
        <v>0</v>
      </c>
      <c r="Q39" s="4">
        <v>0</v>
      </c>
      <c r="R39" s="4">
        <v>0</v>
      </c>
      <c r="S39" s="4">
        <v>0</v>
      </c>
      <c r="T39" s="4">
        <f t="shared" si="2"/>
        <v>37.138000000000005</v>
      </c>
      <c r="U39" s="4">
        <v>1.4658321156877745</v>
      </c>
    </row>
    <row r="40" spans="1:21" x14ac:dyDescent="0.35">
      <c r="A40" t="s">
        <v>50</v>
      </c>
      <c r="B40" t="s">
        <v>19</v>
      </c>
      <c r="C40" s="4">
        <v>0</v>
      </c>
      <c r="D40" s="4">
        <v>0</v>
      </c>
      <c r="E40" s="4">
        <v>36.195999999999998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9.6430000000000007</v>
      </c>
      <c r="P40" s="4">
        <v>0</v>
      </c>
      <c r="Q40" s="4">
        <v>0</v>
      </c>
      <c r="R40" s="4">
        <v>0</v>
      </c>
      <c r="S40" s="4">
        <v>0</v>
      </c>
      <c r="T40" s="4">
        <f t="shared" si="2"/>
        <v>45.838999999999999</v>
      </c>
      <c r="U40" s="4">
        <v>1.8092594741507859</v>
      </c>
    </row>
    <row r="41" spans="1:21" x14ac:dyDescent="0.35">
      <c r="A41" t="s">
        <v>51</v>
      </c>
      <c r="B41" t="s">
        <v>19</v>
      </c>
      <c r="C41" s="4">
        <v>0</v>
      </c>
      <c r="D41" s="4">
        <v>0</v>
      </c>
      <c r="E41" s="4">
        <v>11.231999999999999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9.6430000000000007</v>
      </c>
      <c r="P41" s="4">
        <v>0</v>
      </c>
      <c r="Q41" s="4">
        <v>0</v>
      </c>
      <c r="R41" s="4">
        <v>0</v>
      </c>
      <c r="S41" s="4">
        <v>0</v>
      </c>
      <c r="T41" s="4">
        <f t="shared" si="2"/>
        <v>20.875</v>
      </c>
      <c r="U41" s="4">
        <v>0.82393358325656441</v>
      </c>
    </row>
    <row r="42" spans="1:21" x14ac:dyDescent="0.35">
      <c r="A42" t="s">
        <v>52</v>
      </c>
      <c r="B42" t="s">
        <v>19</v>
      </c>
      <c r="C42" s="4">
        <v>0</v>
      </c>
      <c r="D42" s="4">
        <v>0</v>
      </c>
      <c r="E42" s="4">
        <v>36.195999999999998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5.4189999999999969</v>
      </c>
      <c r="P42" s="4">
        <v>0</v>
      </c>
      <c r="Q42" s="4">
        <v>0</v>
      </c>
      <c r="R42" s="4">
        <v>0</v>
      </c>
      <c r="S42" s="4">
        <v>0</v>
      </c>
      <c r="T42" s="4">
        <f t="shared" si="2"/>
        <v>41.614999999999995</v>
      </c>
      <c r="U42" s="4">
        <v>1.642538733759134</v>
      </c>
    </row>
    <row r="43" spans="1:21" x14ac:dyDescent="0.35">
      <c r="A43" t="s">
        <v>53</v>
      </c>
      <c r="B43" t="s">
        <v>19</v>
      </c>
      <c r="C43" s="4">
        <v>0</v>
      </c>
      <c r="D43" s="4">
        <v>0</v>
      </c>
      <c r="E43" s="4">
        <v>36.195999999999998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f t="shared" si="2"/>
        <v>36.195999999999998</v>
      </c>
      <c r="U43" s="4">
        <v>1.4286514960265679</v>
      </c>
    </row>
    <row r="44" spans="1:21" x14ac:dyDescent="0.35">
      <c r="A44" t="s">
        <v>54</v>
      </c>
      <c r="B44" t="s">
        <v>19</v>
      </c>
      <c r="C44" s="4">
        <v>0</v>
      </c>
      <c r="D44" s="4">
        <v>0</v>
      </c>
      <c r="E44" s="4">
        <v>36.195999999999998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9.6430000000000007</v>
      </c>
      <c r="P44" s="4">
        <v>0</v>
      </c>
      <c r="Q44" s="4">
        <v>0</v>
      </c>
      <c r="R44" s="4">
        <v>0</v>
      </c>
      <c r="S44" s="4">
        <v>0</v>
      </c>
      <c r="T44" s="4">
        <f t="shared" si="2"/>
        <v>45.838999999999999</v>
      </c>
      <c r="U44" s="4">
        <v>1.8092594741507859</v>
      </c>
    </row>
    <row r="45" spans="1:21" x14ac:dyDescent="0.35">
      <c r="A45" t="s">
        <v>55</v>
      </c>
      <c r="B45" t="s">
        <v>19</v>
      </c>
      <c r="C45" s="4">
        <v>0</v>
      </c>
      <c r="D45" s="4">
        <v>0</v>
      </c>
      <c r="E45" s="4">
        <v>32.893999999999998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9.6430000000000007</v>
      </c>
      <c r="P45" s="4">
        <v>0</v>
      </c>
      <c r="Q45" s="4">
        <v>0</v>
      </c>
      <c r="R45" s="4">
        <v>0</v>
      </c>
      <c r="S45" s="4">
        <v>0</v>
      </c>
      <c r="T45" s="4">
        <f t="shared" si="2"/>
        <v>42.536999999999999</v>
      </c>
      <c r="U45" s="4">
        <v>1.6789299559753044</v>
      </c>
    </row>
    <row r="46" spans="1:21" x14ac:dyDescent="0.35">
      <c r="A46" s="5" t="s">
        <v>56</v>
      </c>
      <c r="B46" s="5" t="s">
        <v>19</v>
      </c>
      <c r="C46" s="7">
        <v>0</v>
      </c>
      <c r="D46" s="7">
        <v>0</v>
      </c>
      <c r="E46" s="7">
        <v>36.195999999999998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9.6430000000000007</v>
      </c>
      <c r="P46" s="7">
        <v>0</v>
      </c>
      <c r="Q46" s="7">
        <v>0</v>
      </c>
      <c r="R46" s="7">
        <v>0</v>
      </c>
      <c r="S46" s="7">
        <v>0</v>
      </c>
      <c r="T46" s="7">
        <f t="shared" si="2"/>
        <v>45.838999999999999</v>
      </c>
      <c r="U46" s="7">
        <v>1.8092594741507859</v>
      </c>
    </row>
  </sheetData>
  <mergeCells count="2">
    <mergeCell ref="C1:U1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C2D6-974F-4046-ADBF-DE094A8B5DFD}">
  <dimension ref="A1:T10"/>
  <sheetViews>
    <sheetView tabSelected="1" workbookViewId="0">
      <selection activeCell="A2" sqref="A2:T2"/>
    </sheetView>
  </sheetViews>
  <sheetFormatPr baseColWidth="10" defaultColWidth="10.81640625" defaultRowHeight="14.5" x14ac:dyDescent="0.35"/>
  <sheetData>
    <row r="1" spans="1:20" x14ac:dyDescent="0.35">
      <c r="A1" s="2" t="s">
        <v>65</v>
      </c>
      <c r="B1" s="1"/>
    </row>
    <row r="2" spans="1:20" ht="33.75" customHeight="1" x14ac:dyDescent="0.35">
      <c r="A2" s="18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4" spans="1:20" x14ac:dyDescent="0.35">
      <c r="A4" s="2" t="s">
        <v>0</v>
      </c>
      <c r="B4" s="1" t="s">
        <v>63</v>
      </c>
    </row>
    <row r="5" spans="1:20" x14ac:dyDescent="0.35">
      <c r="A5" s="2" t="s">
        <v>1</v>
      </c>
      <c r="B5" s="1"/>
    </row>
    <row r="6" spans="1:20" x14ac:dyDescent="0.35">
      <c r="A6" s="2" t="s">
        <v>2</v>
      </c>
      <c r="B6" s="1" t="s">
        <v>7</v>
      </c>
    </row>
    <row r="7" spans="1:20" x14ac:dyDescent="0.35">
      <c r="A7" s="2" t="s">
        <v>3</v>
      </c>
      <c r="B7" s="1" t="s">
        <v>4</v>
      </c>
    </row>
    <row r="8" spans="1:20" x14ac:dyDescent="0.35">
      <c r="A8" s="2" t="s">
        <v>5</v>
      </c>
      <c r="B8" s="1" t="s">
        <v>6</v>
      </c>
    </row>
    <row r="10" spans="1:20" x14ac:dyDescent="0.35">
      <c r="B10" s="1"/>
    </row>
  </sheetData>
  <mergeCells count="1">
    <mergeCell ref="A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Bühlmann-Schütz Simone AGROSCOPE</dc:creator>
  <cp:lastModifiedBy>Bühlmann-Schütz Simone AGROSCOPE</cp:lastModifiedBy>
  <dcterms:created xsi:type="dcterms:W3CDTF">2015-06-05T18:19:34Z</dcterms:created>
  <dcterms:modified xsi:type="dcterms:W3CDTF">2025-05-20T09:16:52Z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2025-04-30T12:38:23Z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368d1f4a-2842-43d3-9c79-11010d5047d5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