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svarsa\Documents\Rattus norvegicus Vienna\systematic review\Proofs_July2020\"/>
    </mc:Choice>
  </mc:AlternateContent>
  <bookViews>
    <workbookView xWindow="0" yWindow="0" windowWidth="19200" windowHeight="8300"/>
  </bookViews>
  <sheets>
    <sheet name="Paper data" sheetId="2" r:id="rId1"/>
    <sheet name="Suppl Mat 1" sheetId="1" r:id="rId2"/>
  </sheets>
  <definedNames>
    <definedName name="_xlnm._FilterDatabase" localSheetId="1" hidden="1">'Suppl Mat 1'!$A$1:$X$103</definedName>
    <definedName name="Z_8F995FC8_E359_7045_8F07_5B196ED97278_.wvu.FilterData" localSheetId="1" hidden="1">'Suppl Mat 1'!$A$1:$X$103</definedName>
    <definedName name="Z_D1584DCA_1A62_49FF_A1E3_C1BD300C0896_.wvu.FilterData" localSheetId="1" hidden="1">'Suppl Mat 1'!$A$1:$X$103</definedName>
  </definedNames>
  <calcPr calcId="162913"/>
  <customWorkbookViews>
    <customWorkbookView name="diana gliga - Personal View" guid="{8F995FC8-E359-7045-8F07-5B196ED97278}" mergeInterval="0" personalView="1" maximized="1" yWindow="23" windowWidth="1676" windowHeight="945" activeSheetId="1"/>
    <customWorkbookView name="Desvars-Larrive Amelie - Personal View" guid="{D1584DCA-1A62-49FF-A1E3-C1BD300C0896}" mergeInterval="0" personalView="1" maximized="1" xWindow="-11" yWindow="-11" windowWidth="1942" windowHeight="1042"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62" i="1" l="1"/>
  <c r="R32" i="1"/>
  <c r="R22" i="1"/>
  <c r="R29" i="1"/>
  <c r="R58" i="1"/>
  <c r="R57" i="1"/>
  <c r="Q54" i="1" l="1"/>
  <c r="R54" i="1" s="1"/>
  <c r="Q53" i="1"/>
  <c r="R53" i="1" s="1"/>
  <c r="Q52" i="1"/>
  <c r="R52" i="1" s="1"/>
  <c r="Q51" i="1"/>
  <c r="R51" i="1" s="1"/>
  <c r="Q50" i="1"/>
  <c r="R50" i="1" s="1"/>
  <c r="Q49" i="1"/>
  <c r="R49" i="1" s="1"/>
  <c r="Q48" i="1"/>
  <c r="R48" i="1" s="1"/>
  <c r="R28" i="1"/>
  <c r="R27" i="1"/>
  <c r="R26" i="1"/>
  <c r="R25" i="1"/>
  <c r="R21" i="1"/>
  <c r="R20" i="1"/>
  <c r="R19" i="1"/>
  <c r="R18" i="1"/>
  <c r="R17" i="1"/>
</calcChain>
</file>

<file path=xl/sharedStrings.xml><?xml version="1.0" encoding="utf-8"?>
<sst xmlns="http://schemas.openxmlformats.org/spreadsheetml/2006/main" count="840" uniqueCount="438">
  <si>
    <t>Year of publication</t>
  </si>
  <si>
    <t>Reference</t>
  </si>
  <si>
    <t>Journal scope</t>
  </si>
  <si>
    <t>Scale of the study</t>
  </si>
  <si>
    <t>Trapping site description</t>
  </si>
  <si>
    <t>Method of capture</t>
  </si>
  <si>
    <t>Global relevance</t>
  </si>
  <si>
    <t>Sample size</t>
  </si>
  <si>
    <t>Taxa</t>
  </si>
  <si>
    <t>Organ</t>
  </si>
  <si>
    <t>Number of positive</t>
  </si>
  <si>
    <t>Prevalence (%)</t>
  </si>
  <si>
    <t>Pathological findings</t>
  </si>
  <si>
    <t>Comments</t>
  </si>
  <si>
    <t>Parasitology</t>
  </si>
  <si>
    <t>City</t>
  </si>
  <si>
    <t>Rattus norvegicus</t>
  </si>
  <si>
    <t>Nematode</t>
  </si>
  <si>
    <t>Veterinary Medicine</t>
  </si>
  <si>
    <t>Brno, Czechoslovakia</t>
  </si>
  <si>
    <t>Cestode</t>
  </si>
  <si>
    <t>na</t>
  </si>
  <si>
    <t>Ganguleterakis spumosa</t>
  </si>
  <si>
    <t>Zoo and city</t>
  </si>
  <si>
    <t>Liver</t>
  </si>
  <si>
    <t xml:space="preserve">City </t>
  </si>
  <si>
    <t>Public health</t>
  </si>
  <si>
    <t>Zoology</t>
  </si>
  <si>
    <t>Live traps</t>
  </si>
  <si>
    <t>Capillaria hepatica</t>
  </si>
  <si>
    <t>Manholes</t>
  </si>
  <si>
    <t>Milan, Italy</t>
  </si>
  <si>
    <t>Cysticercus fasciolaris</t>
  </si>
  <si>
    <t>Sewers, park shrubbery, residential area</t>
  </si>
  <si>
    <t>Trapped alive (pest control)</t>
  </si>
  <si>
    <t>Nagoya, Japan</t>
  </si>
  <si>
    <t>Pathology</t>
  </si>
  <si>
    <t>Veterinary and public health</t>
  </si>
  <si>
    <t>Baltimore, Maryland, USA</t>
  </si>
  <si>
    <t>Biology</t>
  </si>
  <si>
    <t>Urban and suburban habitats</t>
  </si>
  <si>
    <t>Belgrade, Serbia</t>
  </si>
  <si>
    <t>Palermo, Italy</t>
  </si>
  <si>
    <t>Acanthocephala</t>
  </si>
  <si>
    <t>Trematode</t>
  </si>
  <si>
    <t>1) Parasitology and 2) Public health</t>
  </si>
  <si>
    <t>Rattus rattus</t>
  </si>
  <si>
    <t>Vancouver, Canada</t>
  </si>
  <si>
    <t>Trichosomoides crassicauda</t>
  </si>
  <si>
    <t>Lumen or superficial mucosa of the urinary bladder</t>
  </si>
  <si>
    <t>Different areas in and around Brisbane and Cairns</t>
  </si>
  <si>
    <t>Brisbane and Cairns, Queensland, Australia</t>
  </si>
  <si>
    <t>Lungs and pulmonary vasculature</t>
  </si>
  <si>
    <t>Public Health</t>
  </si>
  <si>
    <t>Port and residential streets of Liverpool, campus of the university of Liverpool, borough of Sefton north  Merseyside</t>
  </si>
  <si>
    <t>Liverpool, UK</t>
  </si>
  <si>
    <t>Large intestine</t>
  </si>
  <si>
    <t>Stomach</t>
  </si>
  <si>
    <t>Mean number of eggs in fecal samples: 250 (1 positive)</t>
  </si>
  <si>
    <t>Small intestine</t>
  </si>
  <si>
    <t>Tissue: 13</t>
  </si>
  <si>
    <t>Country</t>
  </si>
  <si>
    <t>Aonchotheca murissylvatici</t>
  </si>
  <si>
    <t>Plagiorchis proximus</t>
  </si>
  <si>
    <t>Interdisciplinary</t>
  </si>
  <si>
    <t>City park</t>
  </si>
  <si>
    <t>To characterize an urban brown rat population with regards to genetic, parasites, and anticoagulant resistance</t>
  </si>
  <si>
    <t>Caecum</t>
  </si>
  <si>
    <t>Duodenum</t>
  </si>
  <si>
    <t>Capillariidae</t>
  </si>
  <si>
    <t>Number of worm in the positive animal = 1</t>
  </si>
  <si>
    <t>Number of worms in the positive animal = 4</t>
  </si>
  <si>
    <t>Outskirt of the city</t>
  </si>
  <si>
    <t>Found dead</t>
  </si>
  <si>
    <t>Wroclaw, Poland</t>
  </si>
  <si>
    <t xml:space="preserve"> na</t>
  </si>
  <si>
    <t>Adult nematodes were not detected, but fragments of the adult parasite, including parts of the uterus containing the eggs were observed. No parasites were found in the digestive tract.</t>
  </si>
  <si>
    <t>Sewage system, parks from populated residential neighborhoods</t>
  </si>
  <si>
    <t>Snap traps (sewage) and live traps (parks)</t>
  </si>
  <si>
    <t>Barcelona, Spain</t>
  </si>
  <si>
    <t>100 (sewage: 85, parks: 15)</t>
  </si>
  <si>
    <t>Hymenolepis nana</t>
  </si>
  <si>
    <t>Intestine</t>
  </si>
  <si>
    <t>1-5 species in the same host</t>
  </si>
  <si>
    <t>Hymenolepis diminuta</t>
  </si>
  <si>
    <t>Calodium hepaticum</t>
  </si>
  <si>
    <t>Eucoleus gastricus</t>
  </si>
  <si>
    <t>Aonchotheca annulosa</t>
  </si>
  <si>
    <t>Urinary bladder</t>
  </si>
  <si>
    <t>Nippostrongylus brasiliensis</t>
  </si>
  <si>
    <t>Heterakis spumosa</t>
  </si>
  <si>
    <t>Gongylonema neoplasticum</t>
  </si>
  <si>
    <t>Oesophagus</t>
  </si>
  <si>
    <t>Rothenburger JL, Himsworth CG, La Perle KMD, Leighton FA, Nemeth NM, Treuting PM, Jardine CM. Pathology of wild Norway rats in Vancouver, Canada. Journal of Veterinary Diagnostic Investigation. 2019;31: 184-199.</t>
  </si>
  <si>
    <t>McGarry JW, Higgins A, White NG, Pounder KC, Hetzel U. Zoonotic helminths of urban brown rats (Rattus norvegicus) in the UK: Neglected public health considerations? Zoonoses and Public Health. 62: 44-52</t>
  </si>
  <si>
    <t>Galan-Puchades MT, Sanxis-Furio J, Pascual J, Bueno-Mari R, Franco S, Peracho V, ... Fuentes MV. First survey on zoonotic helminthosis in urban brown rats (Rattus norvegicus) in Spain and associated public health considerations. Veterinary Parasitology. 2018;259: 49-52.</t>
  </si>
  <si>
    <t>Urbana, Illinois, USA</t>
  </si>
  <si>
    <t>Rodentolepis straminea</t>
  </si>
  <si>
    <t>Strobilocercus fasciolaris</t>
  </si>
  <si>
    <t>Strongyloides ratti</t>
  </si>
  <si>
    <t>Hartford, Connecticut, USA</t>
  </si>
  <si>
    <t>Orientostrongylus ezoensis</t>
  </si>
  <si>
    <t>Strongyloides venezuelensis</t>
  </si>
  <si>
    <t xml:space="preserve">Heterakis spumosa </t>
  </si>
  <si>
    <t>Mastophorus muris</t>
  </si>
  <si>
    <t>Rodentolepis nana</t>
  </si>
  <si>
    <t>Syphacia muris</t>
  </si>
  <si>
    <t>Rodentolepis fraterna</t>
  </si>
  <si>
    <t>Trichuris muris</t>
  </si>
  <si>
    <t>Notocotylus imbricatus</t>
  </si>
  <si>
    <t>Rodentolepis microstoma</t>
  </si>
  <si>
    <r>
      <t>To describe the helminth fauna of</t>
    </r>
    <r>
      <rPr>
        <i/>
        <sz val="11"/>
        <color theme="1"/>
        <rFont val="Calibri"/>
        <family val="2"/>
        <scheme val="minor"/>
      </rPr>
      <t xml:space="preserve"> R. norvegicus</t>
    </r>
  </si>
  <si>
    <t>Host species</t>
  </si>
  <si>
    <t>Location</t>
  </si>
  <si>
    <t>Methods used for helminth investigation</t>
  </si>
  <si>
    <t>Species richness</t>
  </si>
  <si>
    <t>Risk factors</t>
  </si>
  <si>
    <t>Results for this parasite were previously published in Rothenburger, J.L., Himsworth, C.G., Lejeune, M., Treuting, P.M., Leighton, F.A. (2014). Lesions associated with Eucoleus sp. in the non-glandular stomach of wild urban rats (Rattus norvegicus). International journal for parasitology. Parasites and wildlife, 3, 95-101.</t>
  </si>
  <si>
    <t>Results for this parasite were previously published in Rothenburger JL, et al. Capillaria hepatica in wild Norway
rats (Rattus norvegicus) from Vancouver, Canada. J Wildl Dis 2014;50:628–633.</t>
  </si>
  <si>
    <t>City: 2 areas (dump and residential area).</t>
  </si>
  <si>
    <t>Collapsible traps</t>
  </si>
  <si>
    <t>Trapping: not specified if rats were trapped alive.</t>
  </si>
  <si>
    <t>Jejunum</t>
  </si>
  <si>
    <t>Stomach, upper small intestine, lower small intestine</t>
  </si>
  <si>
    <t>Tissue section: 31</t>
  </si>
  <si>
    <t>1,041 eggs / animal (range 200-2,050)</t>
  </si>
  <si>
    <t>Feces and caecum content</t>
  </si>
  <si>
    <t>Urban and suburban</t>
  </si>
  <si>
    <t>Suburban</t>
  </si>
  <si>
    <t>Urban park near Paris, with a pedagogical farm and a conservation area for birds</t>
  </si>
  <si>
    <t>Bristol, UK</t>
  </si>
  <si>
    <t>Periurban area of the city</t>
  </si>
  <si>
    <t>Chanteraines, Hauts-de-Seine, France</t>
  </si>
  <si>
    <t>Sakai, Osaka prefecture, Japan</t>
  </si>
  <si>
    <t>Three provinces in Netherlands: Limburg, Noord-Brabant, Gelderland</t>
  </si>
  <si>
    <t>Veterinary Parasitology</t>
  </si>
  <si>
    <t>Moniliformis moniliformis</t>
  </si>
  <si>
    <t>To study the frequency and dynamics of helminth parasites in rats in different ecosystems.</t>
  </si>
  <si>
    <t>Dissection digestive tract and microscopic identification of the worms.</t>
  </si>
  <si>
    <t>Microscopic observation of the eggs recovered from liver press preparation.</t>
  </si>
  <si>
    <t>3 to 1,334 per rat.</t>
  </si>
  <si>
    <r>
      <t>To investigate the ecology of</t>
    </r>
    <r>
      <rPr>
        <i/>
        <sz val="11"/>
        <color theme="1"/>
        <rFont val="Calibri"/>
        <family val="2"/>
        <scheme val="minor"/>
      </rPr>
      <t xml:space="preserve"> Strongyloides ratti.</t>
    </r>
  </si>
  <si>
    <t>To assess the prevalence of zoonotic agents carried by urban rats.</t>
  </si>
  <si>
    <t>Dissection digestive tract. Identification and count of the helminths under stereoscopic microscope.</t>
  </si>
  <si>
    <t>To broaden the understanding of health and disease in wild brown rats by examining macroscopic and microscopic lesions in a large sample of urban rats.</t>
  </si>
  <si>
    <t>Kataranovski M, Zolotarevski L, Belij S, Mirkov I, Stošić J, Popov A, Kataranovski D. First record of Calodium hepaticum and Taenia taeniaeformis liver infection in wild Norway rats (Rattus norvegicus) in Serbia. Archives of Biological Sciences. 2010;62: 431-440.</t>
  </si>
  <si>
    <t>Yokota M, Hashimoto M, Matsui T, Oku N, Kida,M, Ishikaw, K, Miyagawa, H, Ohnaka T, Nakajima K. A nematode, Orientostrongylus ezoensis, from brown rats in Sakai, Osaka Prefecture. Journal of Veterinary Medical Science. 1991;53: 159-160.</t>
  </si>
  <si>
    <t>Ceruti R, Sonzogni O, Origgi F, Vezzoli F, Cammarata S, Giusti AM, Scanziani E. Capillaria hepatica infection in wild brown rats (Rattus norvegicus) from the urban area of Milan, Italy. Journal of Veterinary Medicine Series B-Infectious Diseases and Veterinary Public Health. 2001;48: 235-240.</t>
  </si>
  <si>
    <t>Easterbrook JD, Kaplan JB, Vanasco NB, Reeves WK, Purcell RH, Kosoy MY, Glass GE, Watson J, Klein SL. A survey of zoonotic pathogens carried by Norway rats in Baltimore, Maryland, USA. Epidemiology and Infection. 2007;135: 1192-1199.</t>
  </si>
  <si>
    <t>Millán J, Chirife AD, Proboste T, Velarde R. Factors associated with the prevalence and pathology of Calodium hepaticum and C. splenaecum in periurban micromammals. Parasitology Research. 2014;113: 3001-3006.</t>
  </si>
  <si>
    <t>Angiostrongylus cantonensis</t>
  </si>
  <si>
    <t>To estimate the role of urban rats as reservoir of zoonotic helminthiase.</t>
  </si>
  <si>
    <t>To study intestinal and intramuscular helminths in wild rats and assess the role of rats as carrier of zoonotic parasites for public health.</t>
  </si>
  <si>
    <t>Cestode were confirmed by molecular analyses (method not described).</t>
  </si>
  <si>
    <t>Histology of the liver fixed in 4% formalin (pH = 6.9) and embedded in paraffin. Sections (5 μm) were stained with haematoxylin and eosin.</t>
  </si>
  <si>
    <t xml:space="preserve">Muscle helminths: Diaphragm and muscle tissue of both hind legs were analysed by artificial digestion according to EU regulation 2075/2005. Microscopic examination of the isolated larvae. </t>
  </si>
  <si>
    <t>Helminths were collected from the digestive tract (from esophagus to rectum) under binocular lenses (x6 magnification). Identification and count of the helminths.</t>
  </si>
  <si>
    <t>Macroscopic examination of the liver (i.e. multifocal to coalescing white, tortuous foci).</t>
  </si>
  <si>
    <t>Microscopic observation of the liver lesion under light microscopy and microscopic characterisation of the worms.</t>
  </si>
  <si>
    <t>Macroscopic examination of the liver. Combined pepsin-HCl digestion of the liver tissue. Microscopic observation of the eggs.</t>
  </si>
  <si>
    <t>Histology of the calculi.</t>
  </si>
  <si>
    <t>"Helminthologial dissection".</t>
  </si>
  <si>
    <t>Microscopic identification and count of the worms.</t>
  </si>
  <si>
    <t xml:space="preserve">Macroscopic examination of the organs. </t>
  </si>
  <si>
    <t xml:space="preserve">Macroscopic examination of the tongue, larynx, esophagus, and stomach (+photographs). </t>
  </si>
  <si>
    <t>Microscopic examination of the helminths. Stereoscopic microscope examination to retrieve adult nematodes and eggs from stomach samples. Parasites and eggs examined using a high-power microscope.</t>
  </si>
  <si>
    <r>
      <t>1 to 4 helminth species/rat</t>
    </r>
    <r>
      <rPr>
        <b/>
        <sz val="11"/>
        <color theme="1"/>
        <rFont val="Calibri"/>
        <family val="2"/>
        <scheme val="minor"/>
      </rPr>
      <t xml:space="preserve"> BUT rural and urban mixed</t>
    </r>
  </si>
  <si>
    <t>Risk factor analysis conducted on urban + rural population together.</t>
  </si>
  <si>
    <t>Statistical anaylsis included rural and urban rats together.</t>
  </si>
  <si>
    <t>Full results provided by the authors (suppl. Material Plos One incomplete).</t>
  </si>
  <si>
    <r>
      <t>Helminth species</t>
    </r>
    <r>
      <rPr>
        <b/>
        <vertAlign val="superscript"/>
        <sz val="11"/>
        <color theme="1"/>
        <rFont val="Calibri"/>
        <family val="2"/>
        <scheme val="minor"/>
      </rPr>
      <t>a</t>
    </r>
  </si>
  <si>
    <r>
      <t>Parasite burden</t>
    </r>
    <r>
      <rPr>
        <b/>
        <vertAlign val="superscript"/>
        <sz val="11"/>
        <color theme="1"/>
        <rFont val="Calibri"/>
        <family val="2"/>
        <scheme val="minor"/>
      </rPr>
      <t>b,c</t>
    </r>
  </si>
  <si>
    <t>Interspecies interaction</t>
  </si>
  <si>
    <t>MA: 0.5 (range 1-12)</t>
  </si>
  <si>
    <t>MA: 6.5 (range 1-504)</t>
  </si>
  <si>
    <t>MA: 1.8 (range 1-20)</t>
  </si>
  <si>
    <t>MA: 1.3 (range 1-32)</t>
  </si>
  <si>
    <t>MA: 0.3 (range 1-10)</t>
  </si>
  <si>
    <t>MA: 7.3 (range 1-149)</t>
  </si>
  <si>
    <t>MA: 6 (range 1-91)</t>
  </si>
  <si>
    <t>MA: 1.4 (range 1-37)</t>
  </si>
  <si>
    <t>MA: 0.2 (range 1.9)</t>
  </si>
  <si>
    <t>MI = 3.5. Maximum number of worms/animal: 15 in females, 30 in males.</t>
  </si>
  <si>
    <t>MI = 1.00 ± 0.00</t>
  </si>
  <si>
    <t>MI = 4.50 ± 5.09</t>
  </si>
  <si>
    <t>MI = 10.02 ± 17.36</t>
  </si>
  <si>
    <t>MI = 5.71 ± 5.31</t>
  </si>
  <si>
    <t>MI = 3.54 ± 5.40</t>
  </si>
  <si>
    <t>MI = 44.29 ± 54.34</t>
  </si>
  <si>
    <t>MI = 5.39 ± 5.70</t>
  </si>
  <si>
    <t>MI = 86.81 ± 244.10</t>
  </si>
  <si>
    <t>MI = 4.84 ± 10.32</t>
  </si>
  <si>
    <t>MI = 64.58 ± 61.92</t>
  </si>
  <si>
    <t>MI = 1.12 ± 0.33</t>
  </si>
  <si>
    <t>Strongyloides sp.</t>
  </si>
  <si>
    <t>Echinostoma sp.</t>
  </si>
  <si>
    <t>max. A: 4</t>
  </si>
  <si>
    <t>max. A: 74</t>
  </si>
  <si>
    <t>max. A: 200</t>
  </si>
  <si>
    <t>max. A: 0</t>
  </si>
  <si>
    <t>max. A: 7</t>
  </si>
  <si>
    <t>MI = 26.2 (range: 1-247 individuals/host)</t>
  </si>
  <si>
    <t>MI =  66.5 (range: 1-535 individuals/host)</t>
  </si>
  <si>
    <t>MI =  7.8 (range: 1-24 individuals/host)</t>
  </si>
  <si>
    <t>MI =  4.1 (range: 1-13 individuals/host)</t>
  </si>
  <si>
    <t>MI = 18.1 (range: 1-461 individuals/host)</t>
  </si>
  <si>
    <t>MI = 173.1 (range: 2-1,065 individuals/host)</t>
  </si>
  <si>
    <t>MI = 245.4 (range: 1-3,620 individuals/host)</t>
  </si>
  <si>
    <t>MI = 78.8 (range: 1-959 individuals/host)</t>
  </si>
  <si>
    <t>MI = 45.7 (range: 1-645 individuals/host)</t>
  </si>
  <si>
    <t>Histology of the liver fixed in 10% neutral-buffered formalin and embedded in paraffin. Sections (5 μm) stained with haematoxylin and eosin.</t>
  </si>
  <si>
    <t>Macroscopic examination of the liver (i.e. grayish-white lesions). Evaluation of the extent of the lesions.</t>
  </si>
  <si>
    <t xml:space="preserve">Dissection urinary bladder, ureters, and kidneys under a dissecting microscope. </t>
  </si>
  <si>
    <t>Urinary bladder, ureters, and kidneys</t>
  </si>
  <si>
    <t>Examination of lungs and pulmonary vasculature.</t>
  </si>
  <si>
    <t>Method to obtain the worms not described.</t>
  </si>
  <si>
    <t>6.3 (global nematode prevalence)</t>
  </si>
  <si>
    <t>Stomach (non-glandular part) and oesophagus</t>
  </si>
  <si>
    <t>Stomach  (non-glandular part) and oesophagus</t>
  </si>
  <si>
    <t>Parasitology and public health</t>
  </si>
  <si>
    <t xml:space="preserve">Stomach, lower small intestine, large intestine, caecum, colon </t>
  </si>
  <si>
    <t>Stomach, upper small intestine, lower small intestine, caecum, colon</t>
  </si>
  <si>
    <t>Stomach, upper small intestine, lower small intestine, large intestine, caecum, colon</t>
  </si>
  <si>
    <t>Morphological identification keys</t>
  </si>
  <si>
    <t>i) Key to Helminths of Rodents of the Fauna of the USSR: Cestodes and Trematodes 1978, 1-134. Nauka Moscow; ii) Key to Helminths of Rodents of the Fauna of the USSR: Nematodes and Acanthocephalans, 1979, 1-185. Nauka Moscow; iii) GENOV T. [Helminths of Insectivorous Mammals and Rodents in Bulgaria. Bulgarian Academy of Science, Sofia, 1984, 1-348], in Russian.</t>
  </si>
  <si>
    <t>i) Gardiner, C.H., Poynton, S.L., 2006. An Atlas of Metazoan Parasites in Animal Tissues, second ed. Armed Forces Institute of Pathology, Washington, D.C. ; ii) Moravec, F., 1982. Proposal of a new systematic arrangement of nematodes of the family Capillariidae. Folia. Parasitol. 29, 119–132. ; iii) Traversa, D., Di Cesare, A., Lia, R.P., Castagna, G., Meloni, S., Heine, J., Strube, K., Milillo, P., Otranto, D., Meckes, O., Schaper, R., 2011. New insights into morphological and biological features of Capillaria aerophila (Trichocephalida, Trichuridae). Parasitol. Res. 109, S97–S104. iv) Magi, M., Guardone, L., Prati, M.C., Torracca, B., Macchioni, F., 2012. First report of Eucoleus boehmi (syn. Capillaria boehmi) in dogs in north-western Italy, with scanning electron microscopy of the eggs. Parasite 19, 433–435.</t>
  </si>
  <si>
    <t>i) Bhaibulaya, M., 1968. A new species of Angiostrongylus in in an Australian rat Rattus fuscipes. Parasitol 58, 789e799. ; ii) Aghazadeh, M., Jones, M.K., Aland, K.V., Reid, S.A., Traub, R.J., McCarthy, J.S., Lee, R., 2015. Emergence of neural angiostrongyliasis in eastern Australia. Vector Borne Zoonotic Dis. 15, 184e190 (Larchmont, N.Y.).</t>
  </si>
  <si>
    <t>Anderson, R. C., A. G. Chaubaud, and S. Willmott, 2009: Keys to the Nematode Parasites of Vertebrates. The Commonwealth Agricultural Bureaux International, Wallingford, UK.</t>
  </si>
  <si>
    <t xml:space="preserve">Nematode species identification: i)  Ribas A, Bellocq J, Ros A, Ndiaye P, Miquel J. Morphometrical and genetic comparison of two nematode species: H. spumosa and H. dahomensis (Nematoda, Heterakidae). Acta Parasitol. 2013; 58(3): 389-398.; ii) del Rosario Robles M, Navone GT, Villafañe IEG. New morphological details and first records of Heterakis spumosa and Syphacia muris from Argentina. Comp Parasitol. 2008; 75(1): 145-149.; iii) Durette-Desset MC. Le genre Nippostrongylus Lane, 1923, (Nématode - Héligmosomatidé ) [French]. Ann Parasitol Hum Comp. 1970; 45(6): 818±821.; iv) Hugot JP, Quentin JC. Etude morphologique de six espèces nouvelles ou peu connues appartenant au genre Syphacia (Oxyuridae, Nematoda), parasites de Rongeurs, Cricétidés et Muridés [French]. Bull Mus Hist. 1985; 4(7): 383-400.; v) Anderson, R. C., A. G. Chaubaud, and S. Willmott, 2009: Keys to the Nematode Parasites of Vertebrates. The Commonwealth Agricultural Bureaux International, Wallingford, UK.
</t>
  </si>
  <si>
    <t>Cestode identification: i) Casanova JC, Santalla F, Durand P, Vaucher C, Feliu C, Renaud F. Morphological and genetic differentiation of Rodentolepis straminea (Goeze, 1752) and Rodentolepis microstoma (Dujardin, 1845) (Hymenolepididae). Parasitol Res. 2001; 87(6): 439-444.; ii) Makarikov AA, Tkach VV. Two new species of Hymenolepis (Cestoda: Hymenolepididae) from Spalacidae and Muridae (Rodentia) from eastern Palearctic. Acta Parasitol. 2013; 58(1): 37-49.; iii) Gardner SL. Helminth parasites of Thomomys bulbivorus (Richardson) (Rodentia: Geomyidae), with the description of a new species of Hymenolepis (Cestoda). Can J Zool. 1985; 63(6): 1463-1469.; iv) Khalil LF, Bray RA, Jones A. Keys to the cestode parasites of vertebrates. Wallingford, UK: CAB International; 1994.</t>
  </si>
  <si>
    <t>Helminths of the stomach: i) Brown HR, Hardisty JF. Oral cavity, esophagus, and stomach. In: Boorman GA, ed. Pathology of the Fischer Rat. San Diego, CA: Elsevier Academic Press, 1990:15–30.; ii) Rothenburger JL, et al. Lesions associated with Eucoleus sp. in the non-glandular stomach of wild urban rats (Rattus norvegicus). Int J Parasitol Parasites Wildl 2014;3:95–101.</t>
  </si>
  <si>
    <t>To determine the nature and cause of urinary calculi in brown rats</t>
  </si>
  <si>
    <t xml:space="preserve">[2] Luttermoser, G. W. (1938). An experimental study of Capillaria hepatica in the rat and the mouse. American Journal of Epidemiology 27(2): 321-340.
</t>
  </si>
  <si>
    <t xml:space="preserve">[3] Farhang-Azad, A. (1977). Ecology of Capillaria hepatica (Bancroft 1893) (Nematoda). 1. Dynamics of infection among Norway rat populations of the Baltimore zoo, Baltimore, Maryland. The Journal of Parasitology 63(1): 117-122.
</t>
  </si>
  <si>
    <t>Note: in rats &lt;3 weeks , prevalence = 0.</t>
  </si>
  <si>
    <t>Zoo: 662</t>
  </si>
  <si>
    <t>Zoo: 845</t>
  </si>
  <si>
    <t>City: 60</t>
  </si>
  <si>
    <r>
      <rPr>
        <b/>
        <sz val="11"/>
        <color theme="1"/>
        <rFont val="Calibri"/>
        <family val="2"/>
        <scheme val="minor"/>
      </rPr>
      <t xml:space="preserve">Host site of capture: </t>
    </r>
    <r>
      <rPr>
        <u/>
        <sz val="11"/>
        <color theme="1"/>
        <rFont val="Calibri"/>
        <family val="2"/>
        <scheme val="minor"/>
      </rPr>
      <t>prevalence</t>
    </r>
    <r>
      <rPr>
        <sz val="11"/>
        <color theme="1"/>
        <rFont val="Calibri"/>
        <family val="2"/>
        <scheme val="minor"/>
      </rPr>
      <t xml:space="preserve"> of </t>
    </r>
    <r>
      <rPr>
        <i/>
        <sz val="11"/>
        <color theme="1"/>
        <rFont val="Calibri"/>
        <family val="2"/>
        <scheme val="minor"/>
      </rPr>
      <t>C. hepatica</t>
    </r>
    <r>
      <rPr>
        <sz val="11"/>
        <color theme="1"/>
        <rFont val="Calibri"/>
        <family val="2"/>
        <scheme val="minor"/>
      </rPr>
      <t xml:space="preserve"> differs significantly between trapping areas in the zoo although no environmental factors could explain the difference. </t>
    </r>
    <r>
      <rPr>
        <u/>
        <sz val="11"/>
        <color theme="1"/>
        <rFont val="Calibri"/>
        <family val="2"/>
        <scheme val="minor"/>
      </rPr>
      <t xml:space="preserve">Intensity of infection </t>
    </r>
    <r>
      <rPr>
        <sz val="11"/>
        <color theme="1"/>
        <rFont val="Calibri"/>
        <family val="2"/>
        <scheme val="minor"/>
      </rPr>
      <t xml:space="preserve">by </t>
    </r>
    <r>
      <rPr>
        <i/>
        <sz val="11"/>
        <color theme="1"/>
        <rFont val="Calibri"/>
        <family val="2"/>
        <scheme val="minor"/>
      </rPr>
      <t xml:space="preserve">C. hepatica </t>
    </r>
    <r>
      <rPr>
        <sz val="11"/>
        <color theme="1"/>
        <rFont val="Calibri"/>
        <family val="2"/>
        <scheme val="minor"/>
      </rPr>
      <t xml:space="preserve">differs significantly between trapping areas in the zoo. </t>
    </r>
    <r>
      <rPr>
        <b/>
        <sz val="11"/>
        <color theme="1"/>
        <rFont val="Calibri"/>
        <family val="2"/>
        <scheme val="minor"/>
      </rPr>
      <t>Host sex:</t>
    </r>
    <r>
      <rPr>
        <sz val="11"/>
        <color theme="1"/>
        <rFont val="Calibri"/>
        <family val="2"/>
        <scheme val="minor"/>
      </rPr>
      <t xml:space="preserve"> no difference in </t>
    </r>
    <r>
      <rPr>
        <u/>
        <sz val="11"/>
        <color theme="1"/>
        <rFont val="Calibri"/>
        <family val="2"/>
        <scheme val="minor"/>
      </rPr>
      <t>prevalence</t>
    </r>
    <r>
      <rPr>
        <sz val="11"/>
        <color theme="1"/>
        <rFont val="Calibri"/>
        <family val="2"/>
        <scheme val="minor"/>
      </rPr>
      <t xml:space="preserve"> between sex. No significant sex differences in the </t>
    </r>
    <r>
      <rPr>
        <u/>
        <sz val="11"/>
        <color theme="1"/>
        <rFont val="Calibri"/>
        <family val="2"/>
        <scheme val="minor"/>
      </rPr>
      <t>severity of the liver lesions</t>
    </r>
    <r>
      <rPr>
        <sz val="11"/>
        <color theme="1"/>
        <rFont val="Calibri"/>
        <family val="2"/>
        <scheme val="minor"/>
      </rPr>
      <t xml:space="preserve">. </t>
    </r>
    <r>
      <rPr>
        <b/>
        <sz val="11"/>
        <color theme="1"/>
        <rFont val="Calibri"/>
        <family val="2"/>
        <scheme val="minor"/>
      </rPr>
      <t xml:space="preserve">Host weight: </t>
    </r>
    <r>
      <rPr>
        <u/>
        <sz val="11"/>
        <color theme="1"/>
        <rFont val="Calibri"/>
        <family val="2"/>
        <scheme val="minor"/>
      </rPr>
      <t xml:space="preserve">prevalence </t>
    </r>
    <r>
      <rPr>
        <sz val="11"/>
        <color theme="1"/>
        <rFont val="Calibri"/>
        <family val="2"/>
        <scheme val="minor"/>
      </rPr>
      <t xml:space="preserve">increased with weight. Significant positive correlation between weight and severity of infection. </t>
    </r>
    <r>
      <rPr>
        <b/>
        <sz val="11"/>
        <color theme="1"/>
        <rFont val="Calibri"/>
        <family val="2"/>
        <scheme val="minor"/>
      </rPr>
      <t>Season:</t>
    </r>
    <r>
      <rPr>
        <sz val="11"/>
        <color theme="1"/>
        <rFont val="Calibri"/>
        <family val="2"/>
        <scheme val="minor"/>
      </rPr>
      <t xml:space="preserve"> no seasonal variation in the </t>
    </r>
    <r>
      <rPr>
        <u/>
        <sz val="11"/>
        <color theme="1"/>
        <rFont val="Calibri"/>
        <family val="2"/>
        <scheme val="minor"/>
      </rPr>
      <t>prevalence</t>
    </r>
    <r>
      <rPr>
        <sz val="11"/>
        <color theme="1"/>
        <rFont val="Calibri"/>
        <family val="2"/>
        <scheme val="minor"/>
      </rPr>
      <t xml:space="preserve"> in adults but seasonal variation in the </t>
    </r>
    <r>
      <rPr>
        <u/>
        <sz val="11"/>
        <color theme="1"/>
        <rFont val="Calibri"/>
        <family val="2"/>
        <scheme val="minor"/>
      </rPr>
      <t>prevalence</t>
    </r>
    <r>
      <rPr>
        <sz val="11"/>
        <color theme="1"/>
        <rFont val="Calibri"/>
        <family val="2"/>
        <scheme val="minor"/>
      </rPr>
      <t xml:space="preserve"> in juveniles (lower infection rates during the spring and summer and higher infection rates during the fall and winter). In juveniles: no correlation between monthly</t>
    </r>
    <r>
      <rPr>
        <u/>
        <sz val="11"/>
        <color theme="1"/>
        <rFont val="Calibri"/>
        <family val="2"/>
        <scheme val="minor"/>
      </rPr>
      <t xml:space="preserve"> prevalence</t>
    </r>
    <r>
      <rPr>
        <sz val="11"/>
        <color theme="1"/>
        <rFont val="Calibri"/>
        <family val="2"/>
        <scheme val="minor"/>
      </rPr>
      <t xml:space="preserve"> and monthly rainfall or temperature. No seasonal variation in the </t>
    </r>
    <r>
      <rPr>
        <u/>
        <sz val="11"/>
        <color theme="1"/>
        <rFont val="Calibri"/>
        <family val="2"/>
        <scheme val="minor"/>
      </rPr>
      <t>intensity of infection</t>
    </r>
    <r>
      <rPr>
        <sz val="11"/>
        <color theme="1"/>
        <rFont val="Calibri"/>
        <family val="2"/>
        <scheme val="minor"/>
      </rPr>
      <t xml:space="preserve"> in juveniles. </t>
    </r>
  </si>
  <si>
    <t>Macroscopic examination of liver lesions. Evaluation of the extent of the lesions according to [4].</t>
  </si>
  <si>
    <t>Epidemiology</t>
  </si>
  <si>
    <r>
      <rPr>
        <b/>
        <sz val="11"/>
        <color theme="1"/>
        <rFont val="Calibri"/>
        <family val="2"/>
        <scheme val="minor"/>
      </rPr>
      <t xml:space="preserve">Host sex: </t>
    </r>
    <r>
      <rPr>
        <sz val="11"/>
        <color theme="1"/>
        <rFont val="Calibri"/>
        <family val="2"/>
        <scheme val="minor"/>
      </rPr>
      <t xml:space="preserve">prevalence of </t>
    </r>
    <r>
      <rPr>
        <i/>
        <sz val="11"/>
        <color theme="1"/>
        <rFont val="Calibri"/>
        <family val="2"/>
        <scheme val="minor"/>
      </rPr>
      <t xml:space="preserve">Hymenolepis </t>
    </r>
    <r>
      <rPr>
        <sz val="11"/>
        <color theme="1"/>
        <rFont val="Calibri"/>
        <family val="2"/>
        <scheme val="minor"/>
      </rPr>
      <t xml:space="preserve">sp. was higher in males compared with females. No influence of sex on the prevalence of </t>
    </r>
    <r>
      <rPr>
        <i/>
        <sz val="11"/>
        <color theme="1"/>
        <rFont val="Calibri"/>
        <family val="2"/>
        <scheme val="minor"/>
      </rPr>
      <t>C. hepatica.</t>
    </r>
    <r>
      <rPr>
        <sz val="11"/>
        <color theme="1"/>
        <rFont val="Calibri"/>
        <family val="2"/>
        <scheme val="minor"/>
      </rPr>
      <t xml:space="preserve"> </t>
    </r>
    <r>
      <rPr>
        <b/>
        <sz val="11"/>
        <color theme="1"/>
        <rFont val="Calibri"/>
        <family val="2"/>
        <scheme val="minor"/>
      </rPr>
      <t>Host weight:</t>
    </r>
    <r>
      <rPr>
        <sz val="11"/>
        <color theme="1"/>
        <rFont val="Calibri"/>
        <family val="2"/>
        <scheme val="minor"/>
      </rPr>
      <t xml:space="preserve"> prevalence of </t>
    </r>
    <r>
      <rPr>
        <i/>
        <sz val="11"/>
        <color theme="1"/>
        <rFont val="Calibri"/>
        <family val="2"/>
        <scheme val="minor"/>
      </rPr>
      <t>C. hepatica</t>
    </r>
    <r>
      <rPr>
        <sz val="11"/>
        <color theme="1"/>
        <rFont val="Calibri"/>
        <family val="2"/>
        <scheme val="minor"/>
      </rPr>
      <t xml:space="preserve"> was significantly higher in young adults and adults compared with juveniles. Prevalence of </t>
    </r>
    <r>
      <rPr>
        <i/>
        <sz val="11"/>
        <color theme="1"/>
        <rFont val="Calibri"/>
        <family val="2"/>
        <scheme val="minor"/>
      </rPr>
      <t>Hymenolepis</t>
    </r>
    <r>
      <rPr>
        <sz val="11"/>
        <color theme="1"/>
        <rFont val="Calibri"/>
        <family val="2"/>
        <scheme val="minor"/>
      </rPr>
      <t xml:space="preserve"> sp. did not differ according to age. </t>
    </r>
    <r>
      <rPr>
        <b/>
        <sz val="11"/>
        <color theme="1"/>
        <rFont val="Calibri"/>
        <family val="2"/>
        <scheme val="minor"/>
      </rPr>
      <t xml:space="preserve">Season: </t>
    </r>
    <r>
      <rPr>
        <i/>
        <sz val="11"/>
        <color theme="1"/>
        <rFont val="Calibri"/>
        <family val="2"/>
        <scheme val="minor"/>
      </rPr>
      <t xml:space="preserve">Hymenolepis </t>
    </r>
    <r>
      <rPr>
        <sz val="11"/>
        <color theme="1"/>
        <rFont val="Calibri"/>
        <family val="2"/>
        <scheme val="minor"/>
      </rPr>
      <t xml:space="preserve">sp. prevalence  significantly lower in spring compared with summer, autumn and winter. No impact of the season on the prevalence of </t>
    </r>
    <r>
      <rPr>
        <i/>
        <sz val="11"/>
        <color theme="1"/>
        <rFont val="Calibri"/>
        <family val="2"/>
        <scheme val="minor"/>
      </rPr>
      <t>C. hepatica.</t>
    </r>
    <r>
      <rPr>
        <b/>
        <i/>
        <sz val="11"/>
        <color theme="1"/>
        <rFont val="Calibri"/>
        <family val="2"/>
        <scheme val="minor"/>
      </rPr>
      <t xml:space="preserve"> </t>
    </r>
    <r>
      <rPr>
        <b/>
        <sz val="11"/>
        <color theme="1"/>
        <rFont val="Calibri"/>
        <family val="2"/>
        <scheme val="minor"/>
      </rPr>
      <t>Host pregnancy (females):</t>
    </r>
    <r>
      <rPr>
        <sz val="11"/>
        <color theme="1"/>
        <rFont val="Calibri"/>
        <family val="2"/>
        <scheme val="minor"/>
      </rPr>
      <t xml:space="preserve"> no effect of the pregnancy on the prevalence of </t>
    </r>
    <r>
      <rPr>
        <i/>
        <sz val="11"/>
        <color theme="1"/>
        <rFont val="Calibri"/>
        <family val="2"/>
        <scheme val="minor"/>
      </rPr>
      <t>C. hepatica</t>
    </r>
    <r>
      <rPr>
        <sz val="11"/>
        <color theme="1"/>
        <rFont val="Calibri"/>
        <family val="2"/>
        <scheme val="minor"/>
      </rPr>
      <t xml:space="preserve"> and </t>
    </r>
    <r>
      <rPr>
        <i/>
        <sz val="11"/>
        <color theme="1"/>
        <rFont val="Calibri"/>
        <family val="2"/>
        <scheme val="minor"/>
      </rPr>
      <t xml:space="preserve">Hymenolepis </t>
    </r>
    <r>
      <rPr>
        <sz val="11"/>
        <color theme="1"/>
        <rFont val="Calibri"/>
        <family val="2"/>
        <scheme val="minor"/>
      </rPr>
      <t>sp.</t>
    </r>
  </si>
  <si>
    <r>
      <rPr>
        <b/>
        <sz val="11"/>
        <color theme="1"/>
        <rFont val="Calibri"/>
        <family val="2"/>
        <scheme val="minor"/>
      </rPr>
      <t xml:space="preserve">Habitat: </t>
    </r>
    <r>
      <rPr>
        <sz val="11"/>
        <color theme="1"/>
        <rFont val="Calibri"/>
        <family val="2"/>
        <scheme val="minor"/>
      </rPr>
      <t xml:space="preserve">prevalence of  </t>
    </r>
    <r>
      <rPr>
        <i/>
        <sz val="11"/>
        <color theme="1"/>
        <rFont val="Calibri"/>
        <family val="2"/>
        <scheme val="minor"/>
      </rPr>
      <t xml:space="preserve">C. hepatica </t>
    </r>
    <r>
      <rPr>
        <sz val="11"/>
        <color theme="1"/>
        <rFont val="Calibri"/>
        <family val="2"/>
        <scheme val="minor"/>
      </rPr>
      <t xml:space="preserve">was significantly higher in residential areas compared to parkland versus residential). </t>
    </r>
    <r>
      <rPr>
        <b/>
        <sz val="11"/>
        <color theme="1"/>
        <rFont val="Calibri"/>
        <family val="2"/>
        <scheme val="minor"/>
      </rPr>
      <t xml:space="preserve">Host site of capture: </t>
    </r>
    <r>
      <rPr>
        <sz val="11"/>
        <color theme="1"/>
        <rFont val="Calibri"/>
        <family val="2"/>
        <scheme val="minor"/>
      </rPr>
      <t xml:space="preserve">significant variation in prevalences among residential locations. The difference in prevalences among parkland sites was marginally significant. </t>
    </r>
    <r>
      <rPr>
        <b/>
        <sz val="11"/>
        <color theme="1"/>
        <rFont val="Calibri"/>
        <family val="2"/>
        <scheme val="minor"/>
      </rPr>
      <t>Host sex:</t>
    </r>
    <r>
      <rPr>
        <sz val="11"/>
        <color theme="1"/>
        <rFont val="Calibri"/>
        <family val="2"/>
        <scheme val="minor"/>
      </rPr>
      <t xml:space="preserve"> no influence of the sex on the</t>
    </r>
    <r>
      <rPr>
        <u/>
        <sz val="11"/>
        <color theme="1"/>
        <rFont val="Calibri"/>
        <family val="2"/>
        <scheme val="minor"/>
      </rPr>
      <t xml:space="preserve"> prevalence</t>
    </r>
    <r>
      <rPr>
        <sz val="11"/>
        <color theme="1"/>
        <rFont val="Calibri"/>
        <family val="2"/>
        <scheme val="minor"/>
      </rPr>
      <t>.</t>
    </r>
    <r>
      <rPr>
        <b/>
        <sz val="11"/>
        <color theme="1"/>
        <rFont val="Calibri"/>
        <family val="2"/>
        <scheme val="minor"/>
      </rPr>
      <t xml:space="preserve"> Host weight: </t>
    </r>
    <r>
      <rPr>
        <u/>
        <sz val="11"/>
        <color theme="1"/>
        <rFont val="Calibri"/>
        <family val="2"/>
        <scheme val="minor"/>
      </rPr>
      <t>prevalence</t>
    </r>
    <r>
      <rPr>
        <sz val="11"/>
        <color theme="1"/>
        <rFont val="Calibri"/>
        <family val="2"/>
        <scheme val="minor"/>
      </rPr>
      <t xml:space="preserve"> and </t>
    </r>
    <r>
      <rPr>
        <u/>
        <sz val="11"/>
        <color theme="1"/>
        <rFont val="Calibri"/>
        <family val="2"/>
        <scheme val="minor"/>
      </rPr>
      <t>intensity of</t>
    </r>
    <r>
      <rPr>
        <i/>
        <u/>
        <sz val="11"/>
        <color theme="1"/>
        <rFont val="Calibri"/>
        <family val="2"/>
        <scheme val="minor"/>
      </rPr>
      <t xml:space="preserve"> </t>
    </r>
    <r>
      <rPr>
        <u/>
        <sz val="11"/>
        <color theme="1"/>
        <rFont val="Calibri"/>
        <family val="2"/>
        <scheme val="minor"/>
      </rPr>
      <t>infections</t>
    </r>
    <r>
      <rPr>
        <sz val="11"/>
        <color theme="1"/>
        <rFont val="Calibri"/>
        <family val="2"/>
        <scheme val="minor"/>
      </rPr>
      <t xml:space="preserve"> increased with weight in animals trapped from residential settings (same trend in parklands but less distinct). </t>
    </r>
    <r>
      <rPr>
        <b/>
        <sz val="11"/>
        <color theme="1"/>
        <rFont val="Calibri"/>
        <family val="2"/>
        <scheme val="minor"/>
      </rPr>
      <t xml:space="preserve">Season: </t>
    </r>
    <r>
      <rPr>
        <sz val="11"/>
        <color theme="1"/>
        <rFont val="Calibri"/>
        <family val="2"/>
        <scheme val="minor"/>
      </rPr>
      <t>spring season with lowest prevalence (due to presence of juvenile). Prevalence was similar in summer, autumn, and winter. Prevalence in adults not seasonal.</t>
    </r>
  </si>
  <si>
    <r>
      <rPr>
        <b/>
        <sz val="11"/>
        <color theme="1"/>
        <rFont val="Calibri"/>
        <family val="2"/>
        <scheme val="minor"/>
      </rPr>
      <t>Host sex</t>
    </r>
    <r>
      <rPr>
        <sz val="11"/>
        <color theme="1"/>
        <rFont val="Calibri"/>
        <family val="2"/>
        <scheme val="minor"/>
      </rPr>
      <t>: mean number of worm per rat not significantly different between males and females.</t>
    </r>
  </si>
  <si>
    <r>
      <rPr>
        <b/>
        <sz val="11"/>
        <color theme="1"/>
        <rFont val="Calibri"/>
        <family val="2"/>
        <scheme val="minor"/>
      </rPr>
      <t xml:space="preserve">Host site of capture: </t>
    </r>
    <r>
      <rPr>
        <sz val="11"/>
        <color theme="1"/>
        <rFont val="Calibri"/>
        <family val="2"/>
        <scheme val="minor"/>
      </rPr>
      <t xml:space="preserve">variation in </t>
    </r>
    <r>
      <rPr>
        <i/>
        <sz val="11"/>
        <color theme="1"/>
        <rFont val="Calibri"/>
        <family val="2"/>
        <scheme val="minor"/>
      </rPr>
      <t xml:space="preserve">C. hepatica </t>
    </r>
    <r>
      <rPr>
        <sz val="11"/>
        <color theme="1"/>
        <rFont val="Calibri"/>
        <family val="2"/>
        <scheme val="minor"/>
      </rPr>
      <t>prevalence depending on the site.</t>
    </r>
  </si>
  <si>
    <t>Zoo: not detailed except 12 rats were found in the cage of the dingo dogs. City: sewage system, old buildings.</t>
  </si>
  <si>
    <r>
      <rPr>
        <b/>
        <sz val="11"/>
        <color theme="1"/>
        <rFont val="Calibri"/>
        <family val="2"/>
        <scheme val="minor"/>
      </rPr>
      <t xml:space="preserve">Host sex: </t>
    </r>
    <r>
      <rPr>
        <sz val="11"/>
        <color theme="1"/>
        <rFont val="Calibri"/>
        <family val="2"/>
        <scheme val="minor"/>
      </rPr>
      <t xml:space="preserve">no impact of the host sex on </t>
    </r>
    <r>
      <rPr>
        <i/>
        <sz val="11"/>
        <color theme="1"/>
        <rFont val="Calibri"/>
        <family val="2"/>
        <scheme val="minor"/>
      </rPr>
      <t>C. hepatica</t>
    </r>
    <r>
      <rPr>
        <sz val="11"/>
        <color theme="1"/>
        <rFont val="Calibri"/>
        <family val="2"/>
        <scheme val="minor"/>
      </rPr>
      <t xml:space="preserve"> prevalence. </t>
    </r>
    <r>
      <rPr>
        <b/>
        <sz val="11"/>
        <color theme="1"/>
        <rFont val="Calibri"/>
        <family val="2"/>
        <scheme val="minor"/>
      </rPr>
      <t xml:space="preserve">Year: </t>
    </r>
    <r>
      <rPr>
        <sz val="11"/>
        <color theme="1"/>
        <rFont val="Calibri"/>
        <family val="2"/>
        <scheme val="minor"/>
      </rPr>
      <t xml:space="preserve">no impact of the year on </t>
    </r>
    <r>
      <rPr>
        <i/>
        <sz val="11"/>
        <color theme="1"/>
        <rFont val="Calibri"/>
        <family val="2"/>
        <scheme val="minor"/>
      </rPr>
      <t>C. hepatica</t>
    </r>
    <r>
      <rPr>
        <sz val="11"/>
        <color theme="1"/>
        <rFont val="Calibri"/>
        <family val="2"/>
        <scheme val="minor"/>
      </rPr>
      <t xml:space="preserve"> and </t>
    </r>
    <r>
      <rPr>
        <i/>
        <sz val="11"/>
        <color theme="1"/>
        <rFont val="Calibri"/>
        <family val="2"/>
        <scheme val="minor"/>
      </rPr>
      <t>T. taeniaeformis</t>
    </r>
    <r>
      <rPr>
        <sz val="11"/>
        <color theme="1"/>
        <rFont val="Calibri"/>
        <family val="2"/>
        <scheme val="minor"/>
      </rPr>
      <t xml:space="preserve"> larvae prevalences.
</t>
    </r>
  </si>
  <si>
    <r>
      <t xml:space="preserve">Smith VS. Are vesical calculi associated with </t>
    </r>
    <r>
      <rPr>
        <i/>
        <sz val="11"/>
        <color theme="1"/>
        <rFont val="Calibri"/>
        <family val="2"/>
        <scheme val="minor"/>
      </rPr>
      <t>Trichosomoides crassicauda</t>
    </r>
    <r>
      <rPr>
        <sz val="11"/>
        <color theme="1"/>
        <rFont val="Calibri"/>
        <family val="2"/>
        <scheme val="minor"/>
      </rPr>
      <t>, the common bladder nematode of rats? The Journal of Parasitology. 1946;32: 142-149.</t>
    </r>
  </si>
  <si>
    <r>
      <t>Dyk V, Tilc K, Hanuskova Z. Endoparasites of the rat (</t>
    </r>
    <r>
      <rPr>
        <i/>
        <sz val="11"/>
        <color theme="1"/>
        <rFont val="Calibri"/>
        <family val="2"/>
        <scheme val="minor"/>
      </rPr>
      <t>Rattus norvegicus</t>
    </r>
    <r>
      <rPr>
        <sz val="11"/>
        <color theme="1"/>
        <rFont val="Calibri"/>
        <family val="2"/>
        <scheme val="minor"/>
      </rPr>
      <t>, Berkenhout, 1769) in old and modern city districts and in the zoological garden. Acta Veterinaria, Brno. 1975;44: 245-251.</t>
    </r>
  </si>
  <si>
    <r>
      <rPr>
        <i/>
        <sz val="11"/>
        <color theme="1"/>
        <rFont val="Calibri"/>
        <family val="2"/>
        <scheme val="minor"/>
      </rPr>
      <t>Trichinella</t>
    </r>
    <r>
      <rPr>
        <sz val="11"/>
        <color theme="1"/>
        <rFont val="Calibri"/>
        <family val="2"/>
        <scheme val="minor"/>
      </rPr>
      <t>: Muscle examination using the compression method.</t>
    </r>
  </si>
  <si>
    <r>
      <t xml:space="preserve">Capillaria </t>
    </r>
    <r>
      <rPr>
        <sz val="11"/>
        <color theme="1"/>
        <rFont val="Calibri"/>
        <family val="2"/>
        <scheme val="minor"/>
      </rPr>
      <t>sp. (most probably</t>
    </r>
    <r>
      <rPr>
        <i/>
        <sz val="11"/>
        <color theme="1"/>
        <rFont val="Calibri"/>
        <family val="2"/>
        <scheme val="minor"/>
      </rPr>
      <t xml:space="preserve"> C. annulosa </t>
    </r>
    <r>
      <rPr>
        <sz val="11"/>
        <color theme="1"/>
        <rFont val="Calibri"/>
        <family val="2"/>
        <scheme val="minor"/>
      </rPr>
      <t>but no male examined)</t>
    </r>
  </si>
  <si>
    <r>
      <t xml:space="preserve">Farhang-Azad A. Ecology of </t>
    </r>
    <r>
      <rPr>
        <i/>
        <sz val="11"/>
        <color theme="1"/>
        <rFont val="Calibri"/>
        <family val="2"/>
        <scheme val="minor"/>
      </rPr>
      <t>Capillaria hepatica</t>
    </r>
    <r>
      <rPr>
        <sz val="11"/>
        <color theme="1"/>
        <rFont val="Calibri"/>
        <family val="2"/>
        <scheme val="minor"/>
      </rPr>
      <t xml:space="preserve"> (Bancroft 1893) (Nematoda). 1. Dynamics of infection among Norway rat populations of the Baltimore zoo, Baltimore, Maryland. The Journal of Parasitology. 1977;63: 117-122.</t>
    </r>
  </si>
  <si>
    <r>
      <t xml:space="preserve"> Zoo: 10 are</t>
    </r>
    <r>
      <rPr>
        <sz val="11"/>
        <color theme="1"/>
        <rFont val="Calibri"/>
        <family val="2"/>
        <scheme val="minor"/>
      </rPr>
      <t>as (baboon cages, bear cages, big cats, camel house, hippo house, hoofed animal area, peccary yard, peripheral area, polar bear exhibit, wading bird area).</t>
    </r>
  </si>
  <si>
    <r>
      <t>To determine the prevalence of</t>
    </r>
    <r>
      <rPr>
        <i/>
        <sz val="11"/>
        <color theme="1"/>
        <rFont val="Calibri"/>
        <family val="2"/>
        <scheme val="minor"/>
      </rPr>
      <t xml:space="preserve"> Capilaria hepatica</t>
    </r>
    <r>
      <rPr>
        <sz val="11"/>
        <color theme="1"/>
        <rFont val="Calibri"/>
        <family val="2"/>
        <scheme val="minor"/>
      </rPr>
      <t xml:space="preserve"> in rats.</t>
    </r>
  </si>
  <si>
    <r>
      <t xml:space="preserve">Microscopic examination </t>
    </r>
    <r>
      <rPr>
        <sz val="11"/>
        <color theme="1"/>
        <rFont val="Calibri"/>
        <family val="2"/>
        <scheme val="minor"/>
      </rPr>
      <t>of the liver to confirm C</t>
    </r>
    <r>
      <rPr>
        <i/>
        <sz val="11"/>
        <color theme="1"/>
        <rFont val="Calibri"/>
        <family val="2"/>
        <scheme val="minor"/>
      </rPr>
      <t xml:space="preserve">apillaria </t>
    </r>
    <r>
      <rPr>
        <sz val="11"/>
        <color theme="1"/>
        <rFont val="Calibri"/>
        <family val="2"/>
        <scheme val="minor"/>
      </rPr>
      <t>presence.</t>
    </r>
  </si>
  <si>
    <r>
      <t xml:space="preserve">Conlogue G, Foreyt W, Adess M, Levine H. </t>
    </r>
    <r>
      <rPr>
        <i/>
        <sz val="11"/>
        <color theme="1"/>
        <rFont val="Calibri"/>
        <family val="2"/>
        <scheme val="minor"/>
      </rPr>
      <t>Capillaria hepatica</t>
    </r>
    <r>
      <rPr>
        <sz val="11"/>
        <color theme="1"/>
        <rFont val="Calibri"/>
        <family val="2"/>
        <scheme val="minor"/>
      </rPr>
      <t xml:space="preserve"> (Bancroft) in select rat populations of Hartford, Connecticut, with possible public health implications. Journal of Parasitology. 1979;65: 105-108.</t>
    </r>
  </si>
  <si>
    <r>
      <t xml:space="preserve">Histology of the liver </t>
    </r>
    <r>
      <rPr>
        <sz val="11"/>
        <color theme="1"/>
        <rFont val="Calibri"/>
        <family val="2"/>
        <scheme val="minor"/>
      </rPr>
      <t xml:space="preserve">fixed in 10% buffered formallin, 8 </t>
    </r>
    <r>
      <rPr>
        <sz val="11"/>
        <color theme="1"/>
        <rFont val="Calibri"/>
        <family val="2"/>
      </rPr>
      <t>μ</t>
    </r>
    <r>
      <rPr>
        <sz val="11"/>
        <color theme="1"/>
        <rFont val="Calibri"/>
        <family val="2"/>
        <scheme val="minor"/>
      </rPr>
      <t>m sections stained with hematoxylin and eosin.</t>
    </r>
  </si>
  <si>
    <r>
      <t xml:space="preserve">Childs JE, Glass GE, Korch GWJr. The comparative epizootiology of </t>
    </r>
    <r>
      <rPr>
        <i/>
        <sz val="11"/>
        <color theme="1"/>
        <rFont val="Calibri"/>
        <family val="2"/>
        <scheme val="minor"/>
      </rPr>
      <t>Capillaria hepatica</t>
    </r>
    <r>
      <rPr>
        <sz val="11"/>
        <color theme="1"/>
        <rFont val="Calibri"/>
        <family val="2"/>
        <scheme val="minor"/>
      </rPr>
      <t xml:space="preserve"> (Nematoda) in urban rodents from different habitats of Baltimore, Maryland. Canadian Journal Zoology. 1988;66: 2769-2775.</t>
    </r>
  </si>
  <si>
    <r>
      <t xml:space="preserve">To study the distribution and parasites of </t>
    </r>
    <r>
      <rPr>
        <sz val="11"/>
        <color theme="1"/>
        <rFont val="Calibri"/>
        <family val="2"/>
        <scheme val="minor"/>
      </rPr>
      <t>urban brown rats.</t>
    </r>
  </si>
  <si>
    <r>
      <t xml:space="preserve">Shintoku Y, Kimura E, Kadosaka T, Hasegawa H, Kondo S, Itoh M, Islam MZ. </t>
    </r>
    <r>
      <rPr>
        <i/>
        <sz val="11"/>
        <color theme="1"/>
        <rFont val="Calibri"/>
        <family val="2"/>
        <scheme val="minor"/>
      </rPr>
      <t>Strongyloides ratti</t>
    </r>
    <r>
      <rPr>
        <sz val="11"/>
        <color theme="1"/>
        <rFont val="Calibri"/>
        <family val="2"/>
        <scheme val="minor"/>
      </rPr>
      <t xml:space="preserve"> infection in the large intestine of wild rats, </t>
    </r>
    <r>
      <rPr>
        <i/>
        <sz val="11"/>
        <color theme="1"/>
        <rFont val="Calibri"/>
        <family val="2"/>
        <scheme val="minor"/>
      </rPr>
      <t>Rattus norvegicus</t>
    </r>
    <r>
      <rPr>
        <sz val="11"/>
        <color theme="1"/>
        <rFont val="Calibri"/>
        <family val="2"/>
        <scheme val="minor"/>
      </rPr>
      <t>. Journal of Parasitology. 2005;91: 1116-1121.</t>
    </r>
  </si>
  <si>
    <r>
      <t xml:space="preserve"> Positive correlation between the numbers of large intestine </t>
    </r>
    <r>
      <rPr>
        <i/>
        <sz val="11"/>
        <color theme="1"/>
        <rFont val="Calibri"/>
        <family val="2"/>
        <scheme val="minor"/>
      </rPr>
      <t xml:space="preserve">S. ratti </t>
    </r>
    <r>
      <rPr>
        <sz val="11"/>
        <color theme="1"/>
        <rFont val="Calibri"/>
        <family val="2"/>
        <scheme val="minor"/>
      </rPr>
      <t>and large intestine</t>
    </r>
    <r>
      <rPr>
        <i/>
        <sz val="11"/>
        <color theme="1"/>
        <rFont val="Calibri"/>
        <family val="2"/>
        <scheme val="minor"/>
      </rPr>
      <t xml:space="preserve"> H. spumosa</t>
    </r>
    <r>
      <rPr>
        <sz val="11"/>
        <color theme="1"/>
        <rFont val="Calibri"/>
        <family val="2"/>
        <scheme val="minor"/>
      </rPr>
      <t>.</t>
    </r>
  </si>
  <si>
    <r>
      <t xml:space="preserve">Redrobe SP, Patterson-Kane JC. </t>
    </r>
    <r>
      <rPr>
        <i/>
        <sz val="11"/>
        <color theme="1"/>
        <rFont val="Calibri"/>
        <family val="2"/>
        <scheme val="minor"/>
      </rPr>
      <t>Calodium hepaticum</t>
    </r>
    <r>
      <rPr>
        <sz val="11"/>
        <color theme="1"/>
        <rFont val="Calibri"/>
        <family val="2"/>
        <scheme val="minor"/>
      </rPr>
      <t xml:space="preserve"> (syn. </t>
    </r>
    <r>
      <rPr>
        <i/>
        <sz val="11"/>
        <color theme="1"/>
        <rFont val="Calibri"/>
        <family val="2"/>
        <scheme val="minor"/>
      </rPr>
      <t>Capillaria hepatica</t>
    </r>
    <r>
      <rPr>
        <sz val="11"/>
        <color theme="1"/>
        <rFont val="Calibri"/>
        <family val="2"/>
        <scheme val="minor"/>
      </rPr>
      <t>) in captive rodents in a zoological garden. Journal of Comparative Pathology. 2005; 133: 73-76.</t>
    </r>
  </si>
  <si>
    <r>
      <t xml:space="preserve">To determine the prevalence of </t>
    </r>
    <r>
      <rPr>
        <i/>
        <sz val="11"/>
        <color theme="1"/>
        <rFont val="Calibri"/>
        <family val="2"/>
        <scheme val="minor"/>
      </rPr>
      <t>Capillaria hepatica</t>
    </r>
    <r>
      <rPr>
        <sz val="11"/>
        <color theme="1"/>
        <rFont val="Calibri"/>
        <family val="2"/>
        <scheme val="minor"/>
      </rPr>
      <t xml:space="preserve"> in captive rodents from a urban zoo (captive rodents were investigated but only one</t>
    </r>
    <r>
      <rPr>
        <i/>
        <sz val="11"/>
        <color theme="1"/>
        <rFont val="Calibri"/>
        <family val="2"/>
        <scheme val="minor"/>
      </rPr>
      <t xml:space="preserve"> Rattus</t>
    </r>
    <r>
      <rPr>
        <sz val="11"/>
        <color theme="1"/>
        <rFont val="Calibri"/>
        <family val="2"/>
        <scheme val="minor"/>
      </rPr>
      <t xml:space="preserve"> was sampled).</t>
    </r>
  </si>
  <si>
    <r>
      <t xml:space="preserve">Macroscopic examination of liver (to diagnose </t>
    </r>
    <r>
      <rPr>
        <i/>
        <sz val="11"/>
        <color theme="1"/>
        <rFont val="Calibri"/>
        <family val="2"/>
        <scheme val="minor"/>
      </rPr>
      <t>C. hepatica</t>
    </r>
    <r>
      <rPr>
        <sz val="11"/>
        <color theme="1"/>
        <rFont val="Calibri"/>
        <family val="2"/>
        <scheme val="minor"/>
      </rPr>
      <t>).</t>
    </r>
  </si>
  <si>
    <r>
      <t xml:space="preserve">Histology of the liver </t>
    </r>
    <r>
      <rPr>
        <sz val="11"/>
        <color theme="1"/>
        <rFont val="Calibri"/>
        <family val="2"/>
        <scheme val="minor"/>
      </rPr>
      <t xml:space="preserve">fixed in 10% neutral buffered formalin, then processed by routine methods, and embedded in paraffin wax. Sections (4 </t>
    </r>
    <r>
      <rPr>
        <sz val="11"/>
        <color theme="1"/>
        <rFont val="Calibri"/>
        <family val="2"/>
      </rPr>
      <t>μ</t>
    </r>
    <r>
      <rPr>
        <sz val="11"/>
        <color theme="1"/>
        <rFont val="Calibri"/>
        <family val="2"/>
        <scheme val="minor"/>
      </rPr>
      <t>m) were stained with haematoxylin and eosin.</t>
    </r>
  </si>
  <si>
    <r>
      <t>Coproscopy of fecal and caecum content samples</t>
    </r>
    <r>
      <rPr>
        <sz val="11"/>
        <color theme="1"/>
        <rFont val="Calibri"/>
        <family val="2"/>
        <scheme val="minor"/>
      </rPr>
      <t xml:space="preserve"> (zinc sulphate buffer, 400 g/l)</t>
    </r>
  </si>
  <si>
    <r>
      <t>162 (</t>
    </r>
    <r>
      <rPr>
        <i/>
        <sz val="11"/>
        <color theme="1"/>
        <rFont val="Calibri"/>
        <family val="2"/>
        <scheme val="minor"/>
      </rPr>
      <t>Hymenolepis</t>
    </r>
    <r>
      <rPr>
        <sz val="11"/>
        <color theme="1"/>
        <rFont val="Calibri"/>
        <family val="2"/>
        <scheme val="minor"/>
      </rPr>
      <t xml:space="preserve"> sp.)</t>
    </r>
  </si>
  <si>
    <r>
      <t>Hymenolepis</t>
    </r>
    <r>
      <rPr>
        <sz val="11"/>
        <color theme="1"/>
        <rFont val="Calibri"/>
        <family val="2"/>
        <scheme val="minor"/>
      </rPr>
      <t xml:space="preserve"> sp.</t>
    </r>
  </si>
  <si>
    <r>
      <rPr>
        <i/>
        <sz val="11"/>
        <color theme="1"/>
        <rFont val="Calibri"/>
        <family val="2"/>
        <scheme val="minor"/>
      </rPr>
      <t xml:space="preserve">Capillaria: </t>
    </r>
    <r>
      <rPr>
        <sz val="11"/>
        <color theme="1"/>
        <rFont val="Calibri"/>
        <family val="2"/>
        <scheme val="minor"/>
      </rPr>
      <t>Macroscopic observation of the liver lesions (i.e. yellowish-white lesions). Microscopic observation of adult worm under light microscope (x100).</t>
    </r>
  </si>
  <si>
    <r>
      <t>201 (</t>
    </r>
    <r>
      <rPr>
        <i/>
        <sz val="11"/>
        <color theme="1"/>
        <rFont val="Calibri"/>
        <family val="2"/>
        <scheme val="minor"/>
      </rPr>
      <t>C. hepatica</t>
    </r>
    <r>
      <rPr>
        <sz val="11"/>
        <color theme="1"/>
        <rFont val="Calibri"/>
        <family val="2"/>
        <scheme val="minor"/>
      </rPr>
      <t>)</t>
    </r>
  </si>
  <si>
    <r>
      <t xml:space="preserve">To explore the presence and characteristics of </t>
    </r>
    <r>
      <rPr>
        <i/>
        <sz val="11"/>
        <color theme="1"/>
        <rFont val="Calibri"/>
        <family val="2"/>
        <scheme val="minor"/>
      </rPr>
      <t>Calodium hepaticum</t>
    </r>
    <r>
      <rPr>
        <sz val="11"/>
        <color theme="1"/>
        <rFont val="Calibri"/>
        <family val="2"/>
        <scheme val="minor"/>
      </rPr>
      <t xml:space="preserve"> and</t>
    </r>
    <r>
      <rPr>
        <i/>
        <sz val="11"/>
        <color theme="1"/>
        <rFont val="Calibri"/>
        <family val="2"/>
        <scheme val="minor"/>
      </rPr>
      <t xml:space="preserve"> Taenia taeniaeformis</t>
    </r>
    <r>
      <rPr>
        <sz val="11"/>
        <color theme="1"/>
        <rFont val="Calibri"/>
        <family val="2"/>
        <scheme val="minor"/>
      </rPr>
      <t xml:space="preserve"> liver infection in wild urban brown rats.</t>
    </r>
  </si>
  <si>
    <r>
      <rPr>
        <i/>
        <sz val="11"/>
        <color theme="1"/>
        <rFont val="Calibri"/>
        <family val="2"/>
        <scheme val="minor"/>
      </rPr>
      <t xml:space="preserve">C. hepaticum: </t>
    </r>
    <r>
      <rPr>
        <sz val="11"/>
        <color theme="1"/>
        <rFont val="Calibri"/>
        <family val="2"/>
        <scheme val="minor"/>
      </rPr>
      <t xml:space="preserve">Macroscopic examination of the liver (i.e. yellowish-white lesions).  Taenia taeniaeformis: Macroscopic examination of liver lesions (i.e. white spots).  </t>
    </r>
  </si>
  <si>
    <r>
      <rPr>
        <i/>
        <sz val="11"/>
        <color theme="1"/>
        <rFont val="Calibri"/>
        <family val="2"/>
        <scheme val="minor"/>
      </rPr>
      <t>C. fasciolaris</t>
    </r>
    <r>
      <rPr>
        <sz val="11"/>
        <color theme="1"/>
        <rFont val="Calibri"/>
        <family val="2"/>
        <scheme val="minor"/>
      </rPr>
      <t xml:space="preserve">: i) Genov, T. (1984). Helminths of Insectivorous Mammals and Rodents in Bulgaria. Bulgarian Academy of Science, Sofia, Bulgaria. 348.Genov (1984) and ii) Schmidt, S. (2001). Investigation on the occurence of </t>
    </r>
    <r>
      <rPr>
        <i/>
        <sz val="11"/>
        <color theme="1"/>
        <rFont val="Calibri"/>
        <family val="2"/>
        <scheme val="minor"/>
      </rPr>
      <t>Capillaria hepatica</t>
    </r>
    <r>
      <rPr>
        <sz val="11"/>
        <color theme="1"/>
        <rFont val="Calibri"/>
        <family val="2"/>
        <scheme val="minor"/>
      </rPr>
      <t xml:space="preserve"> and metacestodes of Cyclophillida in wild mice in Germany. PhD thesis, Institute of Parasitology, Faculty of Veterinary Medicine, University of Leipzig, Germany. 145 (in German).</t>
    </r>
  </si>
  <si>
    <r>
      <t>Taenia taeniaeformis</t>
    </r>
    <r>
      <rPr>
        <sz val="11"/>
        <color theme="1"/>
        <rFont val="Calibri"/>
        <family val="2"/>
        <scheme val="minor"/>
      </rPr>
      <t xml:space="preserve"> larvae</t>
    </r>
  </si>
  <si>
    <r>
      <rPr>
        <i/>
        <sz val="11"/>
        <color theme="1"/>
        <rFont val="Calibri"/>
        <family val="2"/>
        <scheme val="minor"/>
      </rPr>
      <t>T. taeniformis-</t>
    </r>
    <r>
      <rPr>
        <sz val="11"/>
        <color theme="1"/>
        <rFont val="Calibri"/>
        <family val="2"/>
        <scheme val="minor"/>
      </rPr>
      <t>-&gt; MI = 1.34</t>
    </r>
  </si>
  <si>
    <r>
      <t>Milazzo C, Ribas A, Casanova JC, Cagnin M, Geraci F, Di Bella C. Helminths of the brown rat (</t>
    </r>
    <r>
      <rPr>
        <i/>
        <sz val="11"/>
        <color theme="1"/>
        <rFont val="Calibri"/>
        <family val="2"/>
        <scheme val="minor"/>
      </rPr>
      <t>Rattus norvegicus</t>
    </r>
    <r>
      <rPr>
        <sz val="11"/>
        <color theme="1"/>
        <rFont val="Calibri"/>
        <family val="2"/>
        <scheme val="minor"/>
      </rPr>
      <t>) (Berkenhout, 1769) in the city of Palermo, Italy. Helminthologia. 2010;47: 238-240.</t>
    </r>
  </si>
  <si>
    <r>
      <t>Acanthocephala</t>
    </r>
    <r>
      <rPr>
        <sz val="11"/>
        <color theme="1"/>
        <rFont val="Calibri"/>
        <family val="2"/>
        <scheme val="minor"/>
      </rPr>
      <t xml:space="preserve"> sp.</t>
    </r>
  </si>
  <si>
    <r>
      <rPr>
        <b/>
        <sz val="11"/>
        <color theme="1"/>
        <rFont val="Calibri"/>
        <family val="2"/>
        <scheme val="minor"/>
      </rPr>
      <t>Host sex:</t>
    </r>
    <r>
      <rPr>
        <sz val="11"/>
        <color theme="1"/>
        <rFont val="Calibri"/>
        <family val="2"/>
        <scheme val="minor"/>
      </rPr>
      <t xml:space="preserve"> no impact of the host sex on the </t>
    </r>
    <r>
      <rPr>
        <u/>
        <sz val="11"/>
        <color theme="1"/>
        <rFont val="Calibri"/>
        <family val="2"/>
        <scheme val="minor"/>
      </rPr>
      <t>prevalence</t>
    </r>
    <r>
      <rPr>
        <sz val="11"/>
        <color theme="1"/>
        <rFont val="Calibri"/>
        <family val="2"/>
        <scheme val="minor"/>
      </rPr>
      <t xml:space="preserve">, </t>
    </r>
    <r>
      <rPr>
        <u/>
        <sz val="11"/>
        <color theme="1"/>
        <rFont val="Calibri"/>
        <family val="2"/>
        <scheme val="minor"/>
      </rPr>
      <t>intensity of infection</t>
    </r>
    <r>
      <rPr>
        <sz val="11"/>
        <color theme="1"/>
        <rFont val="Calibri"/>
        <family val="2"/>
        <scheme val="minor"/>
      </rPr>
      <t xml:space="preserve">, in </t>
    </r>
    <r>
      <rPr>
        <u/>
        <sz val="11"/>
        <color theme="1"/>
        <rFont val="Calibri"/>
        <family val="2"/>
        <scheme val="minor"/>
      </rPr>
      <t>mean intensities</t>
    </r>
    <r>
      <rPr>
        <sz val="11"/>
        <color theme="1"/>
        <rFont val="Calibri"/>
        <family val="2"/>
        <scheme val="minor"/>
      </rPr>
      <t xml:space="preserve">, and </t>
    </r>
    <r>
      <rPr>
        <u/>
        <sz val="11"/>
        <color theme="1"/>
        <rFont val="Calibri"/>
        <family val="2"/>
        <scheme val="minor"/>
      </rPr>
      <t>total number of helminths</t>
    </r>
    <r>
      <rPr>
        <sz val="11"/>
        <color theme="1"/>
        <rFont val="Calibri"/>
        <family val="2"/>
        <scheme val="minor"/>
      </rPr>
      <t xml:space="preserve">. </t>
    </r>
    <r>
      <rPr>
        <b/>
        <sz val="11"/>
        <color theme="1"/>
        <rFont val="Calibri"/>
        <family val="2"/>
        <scheme val="minor"/>
      </rPr>
      <t xml:space="preserve">Host age: </t>
    </r>
    <r>
      <rPr>
        <u/>
        <sz val="11"/>
        <color theme="1"/>
        <rFont val="Calibri"/>
        <family val="2"/>
        <scheme val="minor"/>
      </rPr>
      <t>Prevalence</t>
    </r>
    <r>
      <rPr>
        <sz val="11"/>
        <color theme="1"/>
        <rFont val="Calibri"/>
        <family val="2"/>
        <scheme val="minor"/>
      </rPr>
      <t xml:space="preserve"> of all nematode species except  </t>
    </r>
    <r>
      <rPr>
        <i/>
        <sz val="11"/>
        <color theme="1"/>
        <rFont val="Calibri"/>
        <family val="2"/>
        <scheme val="minor"/>
      </rPr>
      <t>Gongylonema</t>
    </r>
    <r>
      <rPr>
        <sz val="11"/>
        <color theme="1"/>
        <rFont val="Calibri"/>
        <family val="2"/>
        <scheme val="minor"/>
      </rPr>
      <t xml:space="preserve"> sp. and</t>
    </r>
    <r>
      <rPr>
        <i/>
        <sz val="11"/>
        <color theme="1"/>
        <rFont val="Calibri"/>
        <family val="2"/>
        <scheme val="minor"/>
      </rPr>
      <t xml:space="preserve"> S. muris</t>
    </r>
    <r>
      <rPr>
        <sz val="11"/>
        <color theme="1"/>
        <rFont val="Calibri"/>
        <family val="2"/>
        <scheme val="minor"/>
      </rPr>
      <t xml:space="preserve"> higher in adults than in juveniles. Prevalence of  </t>
    </r>
    <r>
      <rPr>
        <i/>
        <sz val="11"/>
        <color theme="1"/>
        <rFont val="Calibri"/>
        <family val="2"/>
        <scheme val="minor"/>
      </rPr>
      <t xml:space="preserve">Brachylaima </t>
    </r>
    <r>
      <rPr>
        <sz val="11"/>
        <color theme="1"/>
        <rFont val="Calibri"/>
        <family val="2"/>
        <scheme val="minor"/>
      </rPr>
      <t>sp. was significantly higher in juvenile than adults. Age has an impact on the</t>
    </r>
    <r>
      <rPr>
        <u/>
        <sz val="11"/>
        <color theme="1"/>
        <rFont val="Calibri"/>
        <family val="2"/>
        <scheme val="minor"/>
      </rPr>
      <t xml:space="preserve"> mean intensity</t>
    </r>
    <r>
      <rPr>
        <sz val="11"/>
        <color theme="1"/>
        <rFont val="Calibri"/>
        <family val="2"/>
        <scheme val="minor"/>
      </rPr>
      <t xml:space="preserve"> of parasite infection for</t>
    </r>
    <r>
      <rPr>
        <i/>
        <sz val="11"/>
        <color theme="1"/>
        <rFont val="Calibri"/>
        <family val="2"/>
        <scheme val="minor"/>
      </rPr>
      <t xml:space="preserve"> E. gastricus </t>
    </r>
    <r>
      <rPr>
        <sz val="11"/>
        <color theme="1"/>
        <rFont val="Calibri"/>
        <family val="2"/>
        <scheme val="minor"/>
      </rPr>
      <t xml:space="preserve">and </t>
    </r>
    <r>
      <rPr>
        <i/>
        <sz val="11"/>
        <color theme="1"/>
        <rFont val="Calibri"/>
        <family val="2"/>
        <scheme val="minor"/>
      </rPr>
      <t>M. muris</t>
    </r>
    <r>
      <rPr>
        <sz val="11"/>
        <color theme="1"/>
        <rFont val="Calibri"/>
        <family val="2"/>
        <scheme val="minor"/>
      </rPr>
      <t>.</t>
    </r>
  </si>
  <si>
    <r>
      <t>Brachylaima</t>
    </r>
    <r>
      <rPr>
        <sz val="11"/>
        <color theme="1"/>
        <rFont val="Calibri"/>
        <family val="2"/>
        <scheme val="minor"/>
      </rPr>
      <t xml:space="preserve"> sp.</t>
    </r>
  </si>
  <si>
    <r>
      <t xml:space="preserve">Taenia taeniaeformis </t>
    </r>
    <r>
      <rPr>
        <sz val="11"/>
        <color theme="1"/>
        <rFont val="Calibri"/>
        <family val="2"/>
        <scheme val="minor"/>
      </rPr>
      <t>larvae</t>
    </r>
  </si>
  <si>
    <r>
      <t xml:space="preserve">Capillaria </t>
    </r>
    <r>
      <rPr>
        <sz val="11"/>
        <color theme="1"/>
        <rFont val="Calibri"/>
        <family val="2"/>
        <scheme val="minor"/>
      </rPr>
      <t>sp.</t>
    </r>
  </si>
  <si>
    <r>
      <t xml:space="preserve">To study the impact of biotic and abiotic factors on the prevalence of </t>
    </r>
    <r>
      <rPr>
        <i/>
        <sz val="11"/>
        <color theme="1"/>
        <rFont val="Calibri"/>
        <family val="2"/>
        <scheme val="minor"/>
      </rPr>
      <t xml:space="preserve">Capillaria hepatica </t>
    </r>
    <r>
      <rPr>
        <sz val="11"/>
        <color theme="1"/>
        <rFont val="Calibri"/>
        <family val="2"/>
        <scheme val="minor"/>
      </rPr>
      <t>and</t>
    </r>
    <r>
      <rPr>
        <i/>
        <sz val="11"/>
        <color theme="1"/>
        <rFont val="Calibri"/>
        <family val="2"/>
        <scheme val="minor"/>
      </rPr>
      <t xml:space="preserve"> Calodium splenaecum</t>
    </r>
    <r>
      <rPr>
        <sz val="11"/>
        <color theme="1"/>
        <rFont val="Calibri"/>
        <family val="2"/>
        <scheme val="minor"/>
      </rPr>
      <t xml:space="preserve"> in periurban rats</t>
    </r>
  </si>
  <si>
    <r>
      <t xml:space="preserve">Rothenburger JL, Himsworth CG, Chang V, LeJeune M, Leighton FA. </t>
    </r>
    <r>
      <rPr>
        <i/>
        <sz val="11"/>
        <color theme="1"/>
        <rFont val="Calibri"/>
        <family val="2"/>
        <scheme val="minor"/>
      </rPr>
      <t xml:space="preserve">Capillaria hepatica </t>
    </r>
    <r>
      <rPr>
        <sz val="11"/>
        <color theme="1"/>
        <rFont val="Calibri"/>
        <family val="2"/>
        <scheme val="minor"/>
      </rPr>
      <t>in wild Norway rats (</t>
    </r>
    <r>
      <rPr>
        <i/>
        <sz val="11"/>
        <color theme="1"/>
        <rFont val="Calibri"/>
        <family val="2"/>
        <scheme val="minor"/>
      </rPr>
      <t>Rattus norvegicus</t>
    </r>
    <r>
      <rPr>
        <sz val="11"/>
        <color theme="1"/>
        <rFont val="Calibri"/>
        <family val="2"/>
        <scheme val="minor"/>
      </rPr>
      <t>) from Vancouver, Canada. Journal of Wildlife Diseases. 2014;50: 628-633.</t>
    </r>
  </si>
  <si>
    <r>
      <t xml:space="preserve">To characterize the ecology of </t>
    </r>
    <r>
      <rPr>
        <i/>
        <sz val="11"/>
        <color theme="1"/>
        <rFont val="Calibri"/>
        <family val="2"/>
        <scheme val="minor"/>
      </rPr>
      <t>Capillaria hepatica</t>
    </r>
    <r>
      <rPr>
        <sz val="11"/>
        <color theme="1"/>
        <rFont val="Calibri"/>
        <family val="2"/>
        <scheme val="minor"/>
      </rPr>
      <t xml:space="preserve"> in urban rats.</t>
    </r>
  </si>
  <si>
    <r>
      <rPr>
        <b/>
        <i/>
        <sz val="11"/>
        <color theme="1"/>
        <rFont val="Calibri"/>
        <family val="2"/>
        <scheme val="minor"/>
      </rPr>
      <t xml:space="preserve">Risk factors tested for R. norvegicus only. </t>
    </r>
    <r>
      <rPr>
        <b/>
        <sz val="11"/>
        <color theme="1"/>
        <rFont val="Calibri"/>
        <family val="2"/>
        <scheme val="minor"/>
      </rPr>
      <t>Host site of capture:</t>
    </r>
    <r>
      <rPr>
        <sz val="11"/>
        <color theme="1"/>
        <rFont val="Calibri"/>
        <family val="2"/>
        <scheme val="minor"/>
      </rPr>
      <t xml:space="preserve"> block of origin significantly associated with the odds of </t>
    </r>
    <r>
      <rPr>
        <i/>
        <sz val="11"/>
        <color theme="1"/>
        <rFont val="Calibri"/>
        <family val="2"/>
        <scheme val="minor"/>
      </rPr>
      <t>C. hepatica</t>
    </r>
    <r>
      <rPr>
        <sz val="11"/>
        <color theme="1"/>
        <rFont val="Calibri"/>
        <family val="2"/>
        <scheme val="minor"/>
      </rPr>
      <t xml:space="preserve"> infection. </t>
    </r>
    <r>
      <rPr>
        <b/>
        <sz val="11"/>
        <color theme="1"/>
        <rFont val="Calibri"/>
        <family val="2"/>
        <scheme val="minor"/>
      </rPr>
      <t xml:space="preserve"> Host sex:</t>
    </r>
    <r>
      <rPr>
        <sz val="11"/>
        <color theme="1"/>
        <rFont val="Calibri"/>
        <family val="2"/>
        <scheme val="minor"/>
      </rPr>
      <t xml:space="preserve"> no effect. </t>
    </r>
    <r>
      <rPr>
        <b/>
        <sz val="11"/>
        <color theme="1"/>
        <rFont val="Calibri"/>
        <family val="2"/>
        <scheme val="minor"/>
      </rPr>
      <t xml:space="preserve">Weight: </t>
    </r>
    <r>
      <rPr>
        <sz val="11"/>
        <color theme="1"/>
        <rFont val="Calibri"/>
        <family val="2"/>
        <scheme val="minor"/>
      </rPr>
      <t xml:space="preserve">no effect. </t>
    </r>
    <r>
      <rPr>
        <b/>
        <sz val="11"/>
        <color theme="1"/>
        <rFont val="Calibri"/>
        <family val="2"/>
        <scheme val="minor"/>
      </rPr>
      <t>Host sexual maturity</t>
    </r>
    <r>
      <rPr>
        <sz val="11"/>
        <color theme="1"/>
        <rFont val="Calibri"/>
        <family val="2"/>
        <scheme val="minor"/>
      </rPr>
      <t xml:space="preserve">: Odds of being infected with </t>
    </r>
    <r>
      <rPr>
        <i/>
        <sz val="11"/>
        <color theme="1"/>
        <rFont val="Calibri"/>
        <family val="2"/>
        <scheme val="minor"/>
      </rPr>
      <t xml:space="preserve">C. hepatica significantly </t>
    </r>
    <r>
      <rPr>
        <sz val="11"/>
        <color theme="1"/>
        <rFont val="Calibri"/>
        <family val="2"/>
        <scheme val="minor"/>
      </rPr>
      <t xml:space="preserve">higher on rats sexually mature. </t>
    </r>
    <r>
      <rPr>
        <b/>
        <sz val="11"/>
        <color theme="1"/>
        <rFont val="Calibri"/>
        <family val="2"/>
        <scheme val="minor"/>
      </rPr>
      <t xml:space="preserve">Season: </t>
    </r>
    <r>
      <rPr>
        <sz val="11"/>
        <color theme="1"/>
        <rFont val="Calibri"/>
        <family val="2"/>
        <scheme val="minor"/>
      </rPr>
      <t xml:space="preserve">season has an impact on the presence of </t>
    </r>
    <r>
      <rPr>
        <i/>
        <sz val="11"/>
        <color theme="1"/>
        <rFont val="Calibri"/>
        <family val="2"/>
        <scheme val="minor"/>
      </rPr>
      <t>C. hepatica</t>
    </r>
    <r>
      <rPr>
        <sz val="11"/>
        <color theme="1"/>
        <rFont val="Calibri"/>
        <family val="2"/>
        <scheme val="minor"/>
      </rPr>
      <t xml:space="preserve"> in rats (highest risk in autumn). </t>
    </r>
    <r>
      <rPr>
        <b/>
        <sz val="11"/>
        <color theme="1"/>
        <rFont val="Calibri"/>
        <family val="2"/>
        <scheme val="minor"/>
      </rPr>
      <t xml:space="preserve">Host bite wounds: </t>
    </r>
    <r>
      <rPr>
        <sz val="11"/>
        <color theme="1"/>
        <rFont val="Calibri"/>
        <family val="2"/>
        <scheme val="minor"/>
      </rPr>
      <t xml:space="preserve">odds of being infected with </t>
    </r>
    <r>
      <rPr>
        <i/>
        <sz val="11"/>
        <color theme="1"/>
        <rFont val="Calibri"/>
        <family val="2"/>
        <scheme val="minor"/>
      </rPr>
      <t>C. hepatica</t>
    </r>
    <r>
      <rPr>
        <sz val="11"/>
        <color theme="1"/>
        <rFont val="Calibri"/>
        <family val="2"/>
        <scheme val="minor"/>
      </rPr>
      <t xml:space="preserve"> significantly greater in rats with bite wounds than those without. </t>
    </r>
    <r>
      <rPr>
        <b/>
        <sz val="11"/>
        <color theme="1"/>
        <rFont val="Calibri"/>
        <family val="2"/>
        <scheme val="minor"/>
      </rPr>
      <t>Host body condition:</t>
    </r>
    <r>
      <rPr>
        <sz val="11"/>
        <color theme="1"/>
        <rFont val="Calibri"/>
        <family val="2"/>
        <scheme val="minor"/>
      </rPr>
      <t xml:space="preserve"> no effect.</t>
    </r>
  </si>
  <si>
    <r>
      <t>Rothenburger JL, Himsworth CG, Lejeune M, Treuting PM, Leighton FA. Lesions associated with</t>
    </r>
    <r>
      <rPr>
        <i/>
        <sz val="11"/>
        <color theme="1"/>
        <rFont val="Calibri"/>
        <family val="2"/>
        <scheme val="minor"/>
      </rPr>
      <t xml:space="preserve"> Eucoleus </t>
    </r>
    <r>
      <rPr>
        <sz val="11"/>
        <color theme="1"/>
        <rFont val="Calibri"/>
        <family val="2"/>
        <scheme val="minor"/>
      </rPr>
      <t>sp. in the non-glandular stomach of wild urban rats (</t>
    </r>
    <r>
      <rPr>
        <i/>
        <sz val="11"/>
        <color theme="1"/>
        <rFont val="Calibri"/>
        <family val="2"/>
        <scheme val="minor"/>
      </rPr>
      <t>Rattus norvegicus</t>
    </r>
    <r>
      <rPr>
        <sz val="11"/>
        <color theme="1"/>
        <rFont val="Calibri"/>
        <family val="2"/>
        <scheme val="minor"/>
      </rPr>
      <t>). International Journal for Parasitology Parasites and Wildlife. 2014;3: 95-101.</t>
    </r>
  </si>
  <si>
    <r>
      <t xml:space="preserve">Eucoleus </t>
    </r>
    <r>
      <rPr>
        <sz val="11"/>
        <color theme="1"/>
        <rFont val="Calibri"/>
        <family val="2"/>
        <scheme val="minor"/>
      </rPr>
      <t>sp.</t>
    </r>
  </si>
  <si>
    <r>
      <t xml:space="preserve">Presence of </t>
    </r>
    <r>
      <rPr>
        <i/>
        <sz val="11"/>
        <color theme="1"/>
        <rFont val="Calibri"/>
        <family val="2"/>
        <scheme val="minor"/>
      </rPr>
      <t>Capillaria</t>
    </r>
    <r>
      <rPr>
        <sz val="11"/>
        <color theme="1"/>
        <rFont val="Calibri"/>
        <family val="2"/>
        <scheme val="minor"/>
      </rPr>
      <t xml:space="preserve"> sp. liver lesions in host: no effect on the occurrence of </t>
    </r>
    <r>
      <rPr>
        <i/>
        <sz val="11"/>
        <color theme="1"/>
        <rFont val="Calibri"/>
        <family val="2"/>
        <scheme val="minor"/>
      </rPr>
      <t>Eucoleus</t>
    </r>
    <r>
      <rPr>
        <sz val="11"/>
        <color theme="1"/>
        <rFont val="Calibri"/>
        <family val="2"/>
        <scheme val="minor"/>
      </rPr>
      <t xml:space="preserve"> sp.</t>
    </r>
  </si>
  <si>
    <r>
      <t>Eucoleus</t>
    </r>
    <r>
      <rPr>
        <sz val="11"/>
        <color theme="1"/>
        <rFont val="Calibri"/>
        <family val="2"/>
        <scheme val="minor"/>
      </rPr>
      <t xml:space="preserve"> sp.</t>
    </r>
  </si>
  <si>
    <r>
      <t xml:space="preserve">Aghazadeh M, Reid SA, Aland KV, Restrepo AC, Traub RJ, McCarthy JS, Jones MK. A survey of </t>
    </r>
    <r>
      <rPr>
        <i/>
        <sz val="11"/>
        <color theme="1"/>
        <rFont val="Calibri"/>
        <family val="2"/>
        <scheme val="minor"/>
      </rPr>
      <t>Angiostrongylus</t>
    </r>
    <r>
      <rPr>
        <sz val="11"/>
        <color theme="1"/>
        <rFont val="Calibri"/>
        <family val="2"/>
        <scheme val="minor"/>
      </rPr>
      <t xml:space="preserve"> species in definitive hosts in Queensland. International journal for parasitology Parasites and wildlife. 4: 323-328.</t>
    </r>
  </si>
  <si>
    <r>
      <t xml:space="preserve">To investigate the presence of </t>
    </r>
    <r>
      <rPr>
        <i/>
        <sz val="11"/>
        <color theme="1"/>
        <rFont val="Calibri"/>
        <family val="2"/>
        <scheme val="minor"/>
      </rPr>
      <t>Angiostrongylus</t>
    </r>
    <r>
      <rPr>
        <sz val="11"/>
        <color theme="1"/>
        <rFont val="Calibri"/>
        <family val="2"/>
        <scheme val="minor"/>
      </rPr>
      <t xml:space="preserve"> spp.</t>
    </r>
    <r>
      <rPr>
        <i/>
        <sz val="11"/>
        <color theme="1"/>
        <rFont val="Calibri"/>
        <family val="2"/>
        <scheme val="minor"/>
      </rPr>
      <t xml:space="preserve"> </t>
    </r>
    <r>
      <rPr>
        <sz val="11"/>
        <color theme="1"/>
        <rFont val="Calibri"/>
        <family val="2"/>
        <scheme val="minor"/>
      </rPr>
      <t xml:space="preserve">infection in </t>
    </r>
    <r>
      <rPr>
        <i/>
        <sz val="11"/>
        <color theme="1"/>
        <rFont val="Calibri"/>
        <family val="2"/>
        <scheme val="minor"/>
      </rPr>
      <t xml:space="preserve">Rattus </t>
    </r>
    <r>
      <rPr>
        <sz val="11"/>
        <color theme="1"/>
        <rFont val="Calibri"/>
        <family val="2"/>
        <scheme val="minor"/>
      </rPr>
      <t>spp .</t>
    </r>
  </si>
  <si>
    <r>
      <rPr>
        <i/>
        <sz val="11"/>
        <color theme="1"/>
        <rFont val="Calibri"/>
        <family val="2"/>
        <scheme val="minor"/>
      </rPr>
      <t>R. norvegicus:</t>
    </r>
    <r>
      <rPr>
        <sz val="11"/>
        <color theme="1"/>
        <rFont val="Calibri"/>
        <family val="2"/>
        <scheme val="minor"/>
      </rPr>
      <t xml:space="preserve"> adults, MI = 6.5; juveniles, MI = 3</t>
    </r>
  </si>
  <si>
    <r>
      <t xml:space="preserve">Risk factor analysis conducted on the whole </t>
    </r>
    <r>
      <rPr>
        <i/>
        <sz val="11"/>
        <color theme="1"/>
        <rFont val="Calibri"/>
        <family val="2"/>
        <scheme val="minor"/>
      </rPr>
      <t>Rattus</t>
    </r>
    <r>
      <rPr>
        <sz val="11"/>
        <color theme="1"/>
        <rFont val="Calibri"/>
        <family val="2"/>
        <scheme val="minor"/>
      </rPr>
      <t xml:space="preserve"> sp. sample, i.e. </t>
    </r>
    <r>
      <rPr>
        <i/>
        <sz val="11"/>
        <color theme="1"/>
        <rFont val="Calibri"/>
        <family val="2"/>
        <scheme val="minor"/>
      </rPr>
      <t>R. rattus</t>
    </r>
    <r>
      <rPr>
        <sz val="11"/>
        <color theme="1"/>
        <rFont val="Calibri"/>
        <family val="2"/>
        <scheme val="minor"/>
      </rPr>
      <t>,</t>
    </r>
    <r>
      <rPr>
        <i/>
        <sz val="11"/>
        <color theme="1"/>
        <rFont val="Calibri"/>
        <family val="2"/>
        <scheme val="minor"/>
      </rPr>
      <t xml:space="preserve"> R. norvegicus,</t>
    </r>
    <r>
      <rPr>
        <sz val="11"/>
        <color theme="1"/>
        <rFont val="Calibri"/>
        <family val="2"/>
        <scheme val="minor"/>
      </rPr>
      <t xml:space="preserve"> </t>
    </r>
    <r>
      <rPr>
        <i/>
        <sz val="11"/>
        <color theme="1"/>
        <rFont val="Calibri"/>
        <family val="2"/>
        <scheme val="minor"/>
      </rPr>
      <t>R. fuscipes</t>
    </r>
    <r>
      <rPr>
        <sz val="11"/>
        <color theme="1"/>
        <rFont val="Calibri"/>
        <family val="2"/>
        <scheme val="minor"/>
      </rPr>
      <t xml:space="preserve">, </t>
    </r>
    <r>
      <rPr>
        <i/>
        <sz val="11"/>
        <color theme="1"/>
        <rFont val="Calibri"/>
        <family val="2"/>
        <scheme val="minor"/>
      </rPr>
      <t>R. lutreolus</t>
    </r>
    <r>
      <rPr>
        <sz val="11"/>
        <color theme="1"/>
        <rFont val="Calibri"/>
        <family val="2"/>
        <scheme val="minor"/>
      </rPr>
      <t xml:space="preserve">, and </t>
    </r>
    <r>
      <rPr>
        <i/>
        <sz val="11"/>
        <color theme="1"/>
        <rFont val="Calibri"/>
        <family val="2"/>
        <scheme val="minor"/>
      </rPr>
      <t xml:space="preserve">R. sordidus </t>
    </r>
    <r>
      <rPr>
        <sz val="11"/>
        <color theme="1"/>
        <rFont val="Calibri"/>
        <family val="2"/>
        <scheme val="minor"/>
      </rPr>
      <t xml:space="preserve">(therefore results are not specific for </t>
    </r>
    <r>
      <rPr>
        <i/>
        <sz val="11"/>
        <color theme="1"/>
        <rFont val="Calibri"/>
        <family val="2"/>
        <scheme val="minor"/>
      </rPr>
      <t>R. rattus</t>
    </r>
    <r>
      <rPr>
        <sz val="11"/>
        <color theme="1"/>
        <rFont val="Calibri"/>
        <family val="2"/>
        <scheme val="minor"/>
      </rPr>
      <t xml:space="preserve"> and </t>
    </r>
    <r>
      <rPr>
        <i/>
        <sz val="11"/>
        <color theme="1"/>
        <rFont val="Calibri"/>
        <family val="2"/>
        <scheme val="minor"/>
      </rPr>
      <t>R. norvegicus</t>
    </r>
    <r>
      <rPr>
        <sz val="11"/>
        <color theme="1"/>
        <rFont val="Calibri"/>
        <family val="2"/>
        <scheme val="minor"/>
      </rPr>
      <t>).</t>
    </r>
  </si>
  <si>
    <r>
      <rPr>
        <i/>
        <sz val="11"/>
        <color theme="1"/>
        <rFont val="Calibri"/>
        <family val="2"/>
        <scheme val="minor"/>
      </rPr>
      <t xml:space="preserve">R. rattus: </t>
    </r>
    <r>
      <rPr>
        <sz val="11"/>
        <color theme="1"/>
        <rFont val="Calibri"/>
        <family val="2"/>
        <scheme val="minor"/>
      </rPr>
      <t>adult, MI = 11.3; juveniles, MI = 5.</t>
    </r>
  </si>
  <si>
    <r>
      <t xml:space="preserve">Presence of eggs in tissue section (no. adults recovered in tissue section) : 4; presence of eggs after liver digestion: 7. Fragments of adult </t>
    </r>
    <r>
      <rPr>
        <i/>
        <sz val="11"/>
        <color theme="1"/>
        <rFont val="Calibri"/>
        <family val="2"/>
        <scheme val="minor"/>
      </rPr>
      <t>C. hepaticum</t>
    </r>
    <r>
      <rPr>
        <sz val="11"/>
        <color theme="1"/>
        <rFont val="Calibri"/>
        <family val="2"/>
        <scheme val="minor"/>
      </rPr>
      <t>, including parts of uterus containing eggs, were detected in liver digests of all positive animals.</t>
    </r>
  </si>
  <si>
    <r>
      <rPr>
        <b/>
        <sz val="11"/>
        <color theme="1"/>
        <rFont val="Calibri"/>
        <family val="2"/>
        <scheme val="minor"/>
      </rPr>
      <t>Host sex:</t>
    </r>
    <r>
      <rPr>
        <sz val="11"/>
        <color theme="1"/>
        <rFont val="Calibri"/>
        <family val="2"/>
        <scheme val="minor"/>
      </rPr>
      <t xml:space="preserve"> no  differences in susceptibility to </t>
    </r>
    <r>
      <rPr>
        <i/>
        <sz val="11"/>
        <color theme="1"/>
        <rFont val="Calibri"/>
        <family val="2"/>
        <scheme val="minor"/>
      </rPr>
      <t>C. hepatica</t>
    </r>
    <r>
      <rPr>
        <sz val="11"/>
        <color theme="1"/>
        <rFont val="Calibri"/>
        <family val="2"/>
        <scheme val="minor"/>
      </rPr>
      <t xml:space="preserve"> between males and females.</t>
    </r>
  </si>
  <si>
    <r>
      <t xml:space="preserve">MI </t>
    </r>
    <r>
      <rPr>
        <i/>
        <sz val="11"/>
        <color theme="1"/>
        <rFont val="Calibri"/>
        <family val="2"/>
        <scheme val="minor"/>
      </rPr>
      <t>Heterakis =</t>
    </r>
    <r>
      <rPr>
        <sz val="11"/>
        <color theme="1"/>
        <rFont val="Calibri"/>
        <family val="2"/>
        <scheme val="minor"/>
      </rPr>
      <t xml:space="preserve"> 4.2 (range 1-12); mean number of eggs in fecal samples: 100 (range 50-300)</t>
    </r>
  </si>
  <si>
    <r>
      <t xml:space="preserve">MI </t>
    </r>
    <r>
      <rPr>
        <i/>
        <sz val="11"/>
        <color theme="1"/>
        <rFont val="Calibri"/>
        <family val="2"/>
        <scheme val="minor"/>
      </rPr>
      <t>Rodentolepis nana =</t>
    </r>
    <r>
      <rPr>
        <sz val="11"/>
        <color theme="1"/>
        <rFont val="Calibri"/>
        <family val="2"/>
        <scheme val="minor"/>
      </rPr>
      <t xml:space="preserve"> 2 (range 1-4); mean number of eggs in fecal samples: 58 (range 0-200)</t>
    </r>
  </si>
  <si>
    <r>
      <t>Franssen F, Swart, A, van Knapen F, van der Giessen, J. Helminth parasites in black rats (</t>
    </r>
    <r>
      <rPr>
        <i/>
        <sz val="11"/>
        <color theme="1"/>
        <rFont val="Calibri"/>
        <family val="2"/>
        <scheme val="minor"/>
      </rPr>
      <t>Rattus rattus</t>
    </r>
    <r>
      <rPr>
        <sz val="11"/>
        <color theme="1"/>
        <rFont val="Calibri"/>
        <family val="2"/>
        <scheme val="minor"/>
      </rPr>
      <t>) and brown rats (</t>
    </r>
    <r>
      <rPr>
        <i/>
        <sz val="11"/>
        <color theme="1"/>
        <rFont val="Calibri"/>
        <family val="2"/>
        <scheme val="minor"/>
      </rPr>
      <t>Rattus norvegicus</t>
    </r>
    <r>
      <rPr>
        <sz val="11"/>
        <color theme="1"/>
        <rFont val="Calibri"/>
        <family val="2"/>
        <scheme val="minor"/>
      </rPr>
      <t>) from different environments in the Netherlands. Infection Ecology and Epidemiology. 6: 10.3402/iee.v3406.31413.</t>
    </r>
  </si>
  <si>
    <r>
      <rPr>
        <i/>
        <sz val="11"/>
        <color theme="1"/>
        <rFont val="Calibri"/>
        <family val="2"/>
        <scheme val="minor"/>
      </rPr>
      <t>R. rattus:</t>
    </r>
    <r>
      <rPr>
        <sz val="11"/>
        <color theme="1"/>
        <rFont val="Calibri"/>
        <family val="2"/>
        <scheme val="minor"/>
      </rPr>
      <t xml:space="preserve"> average 0.5 helminth/rat</t>
    </r>
  </si>
  <si>
    <r>
      <rPr>
        <i/>
        <sz val="11"/>
        <color theme="1"/>
        <rFont val="Calibri"/>
        <family val="2"/>
        <scheme val="minor"/>
      </rPr>
      <t xml:space="preserve">R. norvegicus: </t>
    </r>
    <r>
      <rPr>
        <sz val="11"/>
        <color theme="1"/>
        <rFont val="Calibri"/>
        <family val="2"/>
        <scheme val="minor"/>
      </rPr>
      <t>average 1.82 helminths/rat</t>
    </r>
  </si>
  <si>
    <r>
      <t>Desvars-Larrive A, Pascal M, Gasqui P, Cosson J-F, Benoît E, Lattard V, ... Vourc’h G. Population genetics, community of parasites, and resistance to rodenticides in an urban brown rat (</t>
    </r>
    <r>
      <rPr>
        <i/>
        <sz val="11"/>
        <color theme="1"/>
        <rFont val="Calibri"/>
        <family val="2"/>
        <scheme val="minor"/>
      </rPr>
      <t>Rattus norvegicus</t>
    </r>
    <r>
      <rPr>
        <sz val="11"/>
        <color theme="1"/>
        <rFont val="Calibri"/>
        <family val="2"/>
        <scheme val="minor"/>
      </rPr>
      <t>) population. PLoS One. 12: e0184015.</t>
    </r>
  </si>
  <si>
    <r>
      <t xml:space="preserve">Significant association between occurrence of </t>
    </r>
    <r>
      <rPr>
        <i/>
        <sz val="11"/>
        <color theme="1"/>
        <rFont val="Calibri"/>
        <family val="2"/>
        <scheme val="minor"/>
      </rPr>
      <t xml:space="preserve">S. muris </t>
    </r>
    <r>
      <rPr>
        <sz val="11"/>
        <color theme="1"/>
        <rFont val="Calibri"/>
        <family val="2"/>
        <scheme val="minor"/>
      </rPr>
      <t xml:space="preserve">and </t>
    </r>
    <r>
      <rPr>
        <i/>
        <sz val="11"/>
        <color theme="1"/>
        <rFont val="Calibri"/>
        <family val="2"/>
        <scheme val="minor"/>
      </rPr>
      <t xml:space="preserve">H. spumosa </t>
    </r>
    <r>
      <rPr>
        <sz val="11"/>
        <color theme="1"/>
        <rFont val="Calibri"/>
        <family val="2"/>
        <scheme val="minor"/>
      </rPr>
      <t>within the same host.</t>
    </r>
  </si>
  <si>
    <r>
      <t xml:space="preserve">Trematode identification (Brachylaima </t>
    </r>
    <r>
      <rPr>
        <i/>
        <sz val="11"/>
        <color theme="1"/>
        <rFont val="Calibri"/>
        <family val="2"/>
        <scheme val="minor"/>
      </rPr>
      <t>sp.)</t>
    </r>
    <r>
      <rPr>
        <sz val="11"/>
        <color theme="1"/>
        <rFont val="Calibri"/>
        <family val="2"/>
        <scheme val="minor"/>
      </rPr>
      <t>: Pojmanska T. Superfamily Brachylaimoidea Joyeux and Foley. In: David Ian Gibson AJ, Rodney Alan Bray, editor. Keys to the Trematoda. CAB International ed. London, UK: CAB International and The Natural History Museum; 2002. pp. 31-45.</t>
    </r>
  </si>
  <si>
    <r>
      <t>Bunkowska-Gawlik K, Perec-Matysiak A, Burzynska K, Hildebrand J.  The molecular identification of</t>
    </r>
    <r>
      <rPr>
        <i/>
        <sz val="11"/>
        <color theme="1"/>
        <rFont val="Calibri"/>
        <family val="2"/>
        <scheme val="minor"/>
      </rPr>
      <t xml:space="preserve"> Calodium hepaticum</t>
    </r>
    <r>
      <rPr>
        <sz val="11"/>
        <color theme="1"/>
        <rFont val="Calibri"/>
        <family val="2"/>
        <scheme val="minor"/>
      </rPr>
      <t xml:space="preserve"> in the wild brown rat (</t>
    </r>
    <r>
      <rPr>
        <i/>
        <sz val="11"/>
        <color theme="1"/>
        <rFont val="Calibri"/>
        <family val="2"/>
        <scheme val="minor"/>
      </rPr>
      <t>Rattus norvegicus</t>
    </r>
    <r>
      <rPr>
        <sz val="11"/>
        <color theme="1"/>
        <rFont val="Calibri"/>
        <family val="2"/>
        <scheme val="minor"/>
      </rPr>
      <t>) in Poland. Acta Parasitologica. 2017;62: 728-732.</t>
    </r>
  </si>
  <si>
    <r>
      <t xml:space="preserve">The paper reports the presence of eggs of </t>
    </r>
    <r>
      <rPr>
        <i/>
        <sz val="11"/>
        <color theme="1"/>
        <rFont val="Calibri"/>
        <family val="2"/>
        <scheme val="minor"/>
      </rPr>
      <t xml:space="preserve">Calodium hepaticum </t>
    </r>
    <r>
      <rPr>
        <sz val="11"/>
        <color theme="1"/>
        <rFont val="Calibri"/>
        <family val="2"/>
        <scheme val="minor"/>
      </rPr>
      <t xml:space="preserve">in one wild </t>
    </r>
    <r>
      <rPr>
        <i/>
        <sz val="11"/>
        <color theme="1"/>
        <rFont val="Calibri"/>
        <family val="2"/>
        <scheme val="minor"/>
      </rPr>
      <t>R. norvegicus</t>
    </r>
    <r>
      <rPr>
        <sz val="11"/>
        <color theme="1"/>
        <rFont val="Calibri"/>
        <family val="2"/>
        <scheme val="minor"/>
      </rPr>
      <t xml:space="preserve"> found dead</t>
    </r>
  </si>
  <si>
    <r>
      <t xml:space="preserve">Identification of the eggs of </t>
    </r>
    <r>
      <rPr>
        <i/>
        <sz val="11"/>
        <color theme="1"/>
        <rFont val="Calibri"/>
        <family val="2"/>
        <scheme val="minor"/>
      </rPr>
      <t xml:space="preserve">C. hepatica: </t>
    </r>
    <r>
      <rPr>
        <sz val="11"/>
        <color theme="1"/>
        <rFont val="Calibri"/>
        <family val="2"/>
        <scheme val="minor"/>
      </rPr>
      <t>i) Choe G., Lee H.S., Seo J.K., Chai J.Y., Lee S.H., Eom K.S., Chi J.G. 1993. Hepatic capillariasis: first case report in the Republic of Korea. The American Journal of Tropical Medicine and Hygiene, 48, 610–625.; ii) Fugassa M.H., Taglioretti V., Goncalves M.L., Araujo A., Sardella N.H., Denegri G.M. 2008. Capillaria spp. eggs in Patagonian archaeological sites: statistical analysis of morphometric data. Memórias do Instituto Oswaldo Cruz, 103, 104–105.; iii) Carvalho-Costa F.A, Silva A.G., Souza A.H., Moreira C.J., Souza D.L., Valverde J.G., et al. 2009. Pseudoparasitism by Calodium hepaticum (syn. Capillaria hepatica; Hepaticola hepatica) in the Negro River, Brazilian Amazon. Transactions of the Royal Society of Tropical Medicine and Hygiene, 103, 1071–1073.; iv) Resendes A.R., Amaral A.F., Rodrigues A., Almeria S. 2009. Prevalence of Calodium hepaticum (syn. Capillaria hepatica) in house mice (Mus musculus) in the Azores archipelago. Veterinary Parasitology, 160, 340–343. ; v) Gonçalves A.Q., Ascaso C., Santos I., Serra P.T., Julião G.R., Orlandi P.P. 2012. Calodium hepaticum: household clustering transmission and the finding of a source of human spurious infection in a community of the Amazon region. PLoS Neglected Tropical Diseases, 6, 1–6.</t>
    </r>
  </si>
  <si>
    <r>
      <t xml:space="preserve">Molecular identification of </t>
    </r>
    <r>
      <rPr>
        <i/>
        <sz val="11"/>
        <color theme="1"/>
        <rFont val="Calibri"/>
        <family val="2"/>
        <scheme val="minor"/>
      </rPr>
      <t xml:space="preserve">C. hepatica: </t>
    </r>
    <r>
      <rPr>
        <sz val="11"/>
        <color theme="1"/>
        <rFont val="Calibri"/>
        <family val="2"/>
        <scheme val="minor"/>
      </rPr>
      <t>PCR and phylogenetic analysis.</t>
    </r>
  </si>
  <si>
    <r>
      <t>To describe the zoonotic helminthosis of</t>
    </r>
    <r>
      <rPr>
        <i/>
        <sz val="11"/>
        <color theme="1"/>
        <rFont val="Calibri"/>
        <family val="2"/>
        <scheme val="minor"/>
      </rPr>
      <t xml:space="preserve"> </t>
    </r>
    <r>
      <rPr>
        <sz val="11"/>
        <color theme="1"/>
        <rFont val="Calibri"/>
        <family val="2"/>
        <scheme val="minor"/>
      </rPr>
      <t>urban</t>
    </r>
    <r>
      <rPr>
        <i/>
        <sz val="11"/>
        <color theme="1"/>
        <rFont val="Calibri"/>
        <family val="2"/>
        <scheme val="minor"/>
      </rPr>
      <t xml:space="preserve"> R. norvegicus</t>
    </r>
  </si>
  <si>
    <r>
      <t xml:space="preserve">Strong positive association between </t>
    </r>
    <r>
      <rPr>
        <i/>
        <sz val="11"/>
        <color theme="1"/>
        <rFont val="Calibri"/>
        <family val="2"/>
        <scheme val="minor"/>
      </rPr>
      <t>G. neoplasticum</t>
    </r>
    <r>
      <rPr>
        <sz val="11"/>
        <color theme="1"/>
        <rFont val="Calibri"/>
        <family val="2"/>
        <scheme val="minor"/>
      </rPr>
      <t xml:space="preserve"> and </t>
    </r>
    <r>
      <rPr>
        <i/>
        <sz val="11"/>
        <color theme="1"/>
        <rFont val="Calibri"/>
        <family val="2"/>
        <scheme val="minor"/>
      </rPr>
      <t>M. moniliformis</t>
    </r>
    <r>
      <rPr>
        <sz val="11"/>
        <color theme="1"/>
        <rFont val="Calibri"/>
        <family val="2"/>
        <scheme val="minor"/>
      </rPr>
      <t>.</t>
    </r>
  </si>
  <si>
    <r>
      <t xml:space="preserve">Microscopic examination of the liver to diagnose </t>
    </r>
    <r>
      <rPr>
        <i/>
        <sz val="11"/>
        <color theme="1"/>
        <rFont val="Calibri"/>
        <family val="2"/>
        <scheme val="minor"/>
      </rPr>
      <t>C. hepaticum</t>
    </r>
    <r>
      <rPr>
        <sz val="11"/>
        <color theme="1"/>
        <rFont val="Calibri"/>
        <family val="2"/>
        <scheme val="minor"/>
      </rPr>
      <t xml:space="preserve"> (presence of the adult females and of the typical bi-polar eggs).</t>
    </r>
  </si>
  <si>
    <r>
      <t xml:space="preserve">Eucoleus sp. </t>
    </r>
    <r>
      <rPr>
        <sz val="11"/>
        <color theme="1"/>
        <rFont val="Calibri"/>
        <family val="2"/>
        <scheme val="minor"/>
      </rPr>
      <t>(published elsewhere)</t>
    </r>
  </si>
  <si>
    <r>
      <rPr>
        <i/>
        <sz val="11"/>
        <color theme="1"/>
        <rFont val="Calibri"/>
        <family val="2"/>
        <scheme val="minor"/>
      </rPr>
      <t>Eucoleus</t>
    </r>
    <r>
      <rPr>
        <sz val="11"/>
        <color theme="1"/>
        <rFont val="Calibri"/>
        <family val="2"/>
        <scheme val="minor"/>
      </rPr>
      <t xml:space="preserve"> sp. (cite a previous study, same investigated rats) infection and/or associated stomach lesions were significantly associated with heavier and sexually mature rats</t>
    </r>
  </si>
  <si>
    <r>
      <t xml:space="preserve">Capillaria hepatica </t>
    </r>
    <r>
      <rPr>
        <sz val="11"/>
        <color theme="1"/>
        <rFont val="Calibri"/>
        <family val="2"/>
        <scheme val="minor"/>
      </rPr>
      <t>(published elsewhere)</t>
    </r>
  </si>
  <si>
    <r>
      <rPr>
        <b/>
        <sz val="11"/>
        <color theme="1"/>
        <rFont val="Calibri"/>
        <family val="2"/>
        <scheme val="minor"/>
      </rPr>
      <t>Host sex:</t>
    </r>
    <r>
      <rPr>
        <sz val="11"/>
        <color theme="1"/>
        <rFont val="Calibri"/>
        <family val="2"/>
        <scheme val="minor"/>
      </rPr>
      <t xml:space="preserve"> significantly increased odds of</t>
    </r>
    <r>
      <rPr>
        <i/>
        <sz val="11"/>
        <color theme="1"/>
        <rFont val="Calibri"/>
        <family val="2"/>
        <scheme val="minor"/>
      </rPr>
      <t xml:space="preserve"> T. crassicauda </t>
    </r>
    <r>
      <rPr>
        <sz val="11"/>
        <color theme="1"/>
        <rFont val="Calibri"/>
        <family val="2"/>
        <scheme val="minor"/>
      </rPr>
      <t xml:space="preserve">infection in female rats. </t>
    </r>
    <r>
      <rPr>
        <b/>
        <sz val="11"/>
        <color theme="1"/>
        <rFont val="Calibri"/>
        <family val="2"/>
        <scheme val="minor"/>
      </rPr>
      <t xml:space="preserve">Host weight: </t>
    </r>
    <r>
      <rPr>
        <sz val="11"/>
        <color theme="1"/>
        <rFont val="Calibri"/>
        <family val="2"/>
        <scheme val="minor"/>
      </rPr>
      <t xml:space="preserve">significantly increased odds of </t>
    </r>
    <r>
      <rPr>
        <i/>
        <sz val="11"/>
        <color theme="1"/>
        <rFont val="Calibri"/>
        <family val="2"/>
        <scheme val="minor"/>
      </rPr>
      <t>T. crassicauda</t>
    </r>
    <r>
      <rPr>
        <sz val="11"/>
        <color theme="1"/>
        <rFont val="Calibri"/>
        <family val="2"/>
        <scheme val="minor"/>
      </rPr>
      <t xml:space="preserve"> infection in rats &gt;145 g.</t>
    </r>
  </si>
  <si>
    <r>
      <rPr>
        <vertAlign val="superscript"/>
        <sz val="11"/>
        <color theme="1"/>
        <rFont val="Calibri"/>
        <family val="2"/>
        <scheme val="minor"/>
      </rPr>
      <t>b</t>
    </r>
    <r>
      <rPr>
        <sz val="11"/>
        <color theme="1"/>
        <rFont val="Calibri"/>
        <family val="2"/>
        <scheme val="minor"/>
      </rPr>
      <t>Mean intensity (MI): average intensity of a particular species of parasite among the infected members of a particular host species = total number of parasites of a particular species found in a sample divided by the number of hosts infected with that parasite (Bush AO, Lafferty KD, Lotz JM, Shostak AW (1997) Parasitology meets ecology on its own terms: Margolis et al. revisited. Journal of Parasitology 83: 575-583).</t>
    </r>
  </si>
  <si>
    <r>
      <rPr>
        <vertAlign val="superscript"/>
        <sz val="11"/>
        <color theme="1"/>
        <rFont val="Calibri"/>
        <family val="2"/>
        <scheme val="minor"/>
      </rPr>
      <t>c</t>
    </r>
    <r>
      <rPr>
        <sz val="11"/>
        <color theme="1"/>
        <rFont val="Calibri"/>
        <family val="2"/>
        <scheme val="minor"/>
      </rPr>
      <t>Abundance: (A) number of individuals of a particular parasite in/on a single host regardless of whether or not the host is infected (Bush AO, Lafferty KD, Lotz JM, Shostak AW (1997) Parasitology meets ecology on its own terms: Margolis et al. revisited. Journal of Parasitology 83: 575-583).</t>
    </r>
  </si>
  <si>
    <r>
      <rPr>
        <vertAlign val="superscript"/>
        <sz val="11"/>
        <color theme="1"/>
        <rFont val="Calibri"/>
        <family val="2"/>
        <scheme val="minor"/>
      </rPr>
      <t>d</t>
    </r>
    <r>
      <rPr>
        <sz val="11"/>
        <color theme="1"/>
        <rFont val="Calibri"/>
        <family val="2"/>
        <scheme val="minor"/>
      </rPr>
      <t xml:space="preserve">Mean abundance (MA): total number of individuals of a particular parasite species in a sample of a particular host species divided by the total number of hosts of that species examined (including both infected and uninfected hosts). It is thus the average abundance of a parasite species among all members of a particular host population (Bush AO, Lafferty KD, Lotz JM, Shostak AW (1997) Parasitology meets ecology on its own terms: Margolis et al. revisited. Journal of Parasitology 83: 575-583). </t>
    </r>
  </si>
  <si>
    <r>
      <t xml:space="preserve">[1] Layne, J. N. (1968). Host and ecological relationships of the parasitic helminth </t>
    </r>
    <r>
      <rPr>
        <i/>
        <sz val="11"/>
        <color theme="1"/>
        <rFont val="Calibri"/>
        <family val="2"/>
        <scheme val="minor"/>
      </rPr>
      <t>Capillaria hepatica</t>
    </r>
    <r>
      <rPr>
        <sz val="11"/>
        <color theme="1"/>
        <rFont val="Calibri"/>
        <family val="2"/>
        <scheme val="minor"/>
      </rPr>
      <t xml:space="preserve"> in Florida mammals. Zoologica, N. Y. 53(4): 107-123.</t>
    </r>
  </si>
  <si>
    <r>
      <t xml:space="preserve">[4] Conlogue, G., et al. (1979). </t>
    </r>
    <r>
      <rPr>
        <i/>
        <sz val="11"/>
        <color theme="1"/>
        <rFont val="Calibri"/>
        <family val="2"/>
        <scheme val="minor"/>
      </rPr>
      <t>Capillaria hepatica</t>
    </r>
    <r>
      <rPr>
        <sz val="11"/>
        <color theme="1"/>
        <rFont val="Calibri"/>
        <family val="2"/>
        <scheme val="minor"/>
      </rPr>
      <t xml:space="preserve"> (Bancroft) in select rat populations of Hartford, Connecticut, with possible public health implications. Journal of Parasitology 65(1): 105-108.</t>
    </r>
  </si>
  <si>
    <t>Site 1: city dump , Site 2: dumpster, Site 3: abandoned housing, Site 4 and 6: garbage shed, Site 5: river bank.</t>
  </si>
  <si>
    <t>9 residential sites and 3 parklands</t>
  </si>
  <si>
    <r>
      <t>To determine the prevalence of</t>
    </r>
    <r>
      <rPr>
        <i/>
        <sz val="11"/>
        <color theme="1"/>
        <rFont val="Calibri"/>
        <family val="2"/>
        <scheme val="minor"/>
      </rPr>
      <t xml:space="preserve"> Capillaria hepatica</t>
    </r>
    <r>
      <rPr>
        <sz val="11"/>
        <color theme="1"/>
        <rFont val="Calibri"/>
        <family val="2"/>
        <scheme val="minor"/>
      </rPr>
      <t xml:space="preserve"> in different sites and risk factors of infection.</t>
    </r>
  </si>
  <si>
    <r>
      <t xml:space="preserve">To determine the prevalence of </t>
    </r>
    <r>
      <rPr>
        <i/>
        <sz val="11"/>
        <color theme="1"/>
        <rFont val="Calibri"/>
        <family val="2"/>
        <scheme val="minor"/>
      </rPr>
      <t>Capillaria hepatica</t>
    </r>
    <r>
      <rPr>
        <sz val="11"/>
        <color theme="1"/>
        <rFont val="Calibri"/>
        <family val="2"/>
        <scheme val="minor"/>
      </rPr>
      <t xml:space="preserve"> in urban wild rats.</t>
    </r>
  </si>
  <si>
    <r>
      <t xml:space="preserve">To determine prevalence of </t>
    </r>
    <r>
      <rPr>
        <i/>
        <sz val="11"/>
        <color theme="1"/>
        <rFont val="Calibri"/>
        <family val="2"/>
        <scheme val="minor"/>
      </rPr>
      <t>Capillaria hepatica</t>
    </r>
    <r>
      <rPr>
        <sz val="11"/>
        <color theme="1"/>
        <rFont val="Calibri"/>
        <family val="2"/>
        <scheme val="minor"/>
      </rPr>
      <t xml:space="preserve"> in different habitats and risk factors of infection.</t>
    </r>
  </si>
  <si>
    <t>Gorilla enclosure in zoo</t>
  </si>
  <si>
    <t>17 sites in town</t>
  </si>
  <si>
    <t>2 residential areas</t>
  </si>
  <si>
    <t>43 contiguous city blocks and 1 international shipping port</t>
  </si>
  <si>
    <t>20 alleys behind residential dwellings</t>
  </si>
  <si>
    <r>
      <t xml:space="preserve">To describe pathology in the non-glandular stomach of wild urban brown rats, to characterize the association between stomach pathology and </t>
    </r>
    <r>
      <rPr>
        <i/>
        <sz val="11"/>
        <color theme="1"/>
        <rFont val="Calibri"/>
        <family val="2"/>
        <scheme val="minor"/>
      </rPr>
      <t>Eucoleus</t>
    </r>
    <r>
      <rPr>
        <sz val="11"/>
        <color theme="1"/>
        <rFont val="Calibri"/>
        <family val="2"/>
        <scheme val="minor"/>
      </rPr>
      <t xml:space="preserve"> sp. infection, and to characterize the ecology of this infection in rat populations.</t>
    </r>
  </si>
  <si>
    <t>2 cities</t>
  </si>
  <si>
    <t>Inner city, urban neighborhood and port</t>
  </si>
  <si>
    <t>Snap traps (port) and live traps</t>
  </si>
  <si>
    <t>Snap traps and live traps</t>
  </si>
  <si>
    <t>1) Parasitology and 2) Histopathology</t>
  </si>
  <si>
    <t>1) Histopathology and 2) Ecology</t>
  </si>
  <si>
    <r>
      <rPr>
        <i/>
        <sz val="11"/>
        <color theme="1"/>
        <rFont val="Calibri"/>
        <family val="2"/>
        <scheme val="minor"/>
      </rPr>
      <t>Strobilocercus fasciolaris:</t>
    </r>
    <r>
      <rPr>
        <sz val="11"/>
        <color theme="1"/>
        <rFont val="Calibri"/>
        <family val="2"/>
        <scheme val="minor"/>
      </rPr>
      <t xml:space="preserve"> Examination of the liver.</t>
    </r>
  </si>
  <si>
    <t>Coproscopy: Flotation method on feces samples (results not shown).</t>
  </si>
  <si>
    <t>Coloration: Worms preserved in 10% formalin and cleared in lactophenol solution for microscopic examination.</t>
  </si>
  <si>
    <t>Microscopic examination of the eggs: Lesions were scraped with a scalpel blade and the scrapings were then pressed between 2 coverslips.</t>
  </si>
  <si>
    <t>Coloration: Trematodes and cestodes were stained with Semichon acetocarmine, dehydrated in alcohol, cleared in xylene and mounted in Canada balsam.</t>
  </si>
  <si>
    <t>Coloration: Nematodes and acanthocephalans were mounted temporarily in Amann lactophenol.</t>
  </si>
  <si>
    <t xml:space="preserve">Histology: Organs with macroscopic lesions fixed in 10% neutral buffered formalin and embedded in paraffin wax. Sections (4 μm) stained with haematoxylin and eosin. </t>
  </si>
  <si>
    <t>Histopathology: Tongue, larynx, esophagus, and stomach fixed in 10% neutral buffered formalin. Sections (5 μm) stained with haematoxylin and eosin. Additional sections of selected tissues stained with Grocott’s methenamine silver (GMS) stain.</t>
  </si>
  <si>
    <r>
      <t xml:space="preserve">Microscopic observation of the worms: Each adult male </t>
    </r>
    <r>
      <rPr>
        <i/>
        <sz val="11"/>
        <color theme="1"/>
        <rFont val="Calibri"/>
        <family val="2"/>
        <scheme val="minor"/>
      </rPr>
      <t>Angiostrongylus</t>
    </r>
    <r>
      <rPr>
        <sz val="11"/>
        <color theme="1"/>
        <rFont val="Calibri"/>
        <family val="2"/>
        <scheme val="minor"/>
      </rPr>
      <t xml:space="preserve"> recovered from lungs of positive rats was examined to determine the species based on the spicule length of male worm.</t>
    </r>
  </si>
  <si>
    <r>
      <t>Histology: Brain, lung, liver, spleen, kidneys, urinary bladder, adrenals, stomach, duodenum, jejunum, ileum, caecum, colon fixed in 10% non-buffered formalin. Sections (3-5 μm) stained with haematoxylin and eosin</t>
    </r>
    <r>
      <rPr>
        <i/>
        <sz val="11"/>
        <color theme="1"/>
        <rFont val="Calibri"/>
        <family val="2"/>
        <scheme val="minor"/>
      </rPr>
      <t>.</t>
    </r>
  </si>
  <si>
    <t>Microscopic examination of the stomach, small and large intestine for worms. Count of the scoleces.</t>
  </si>
  <si>
    <t>Coproscopy of fecal and caecum contents: Modified McMaster concentration technique.</t>
  </si>
  <si>
    <r>
      <t xml:space="preserve">Quantitative assessment of </t>
    </r>
    <r>
      <rPr>
        <i/>
        <sz val="11"/>
        <color theme="1"/>
        <rFont val="Calibri"/>
        <family val="2"/>
        <scheme val="minor"/>
      </rPr>
      <t xml:space="preserve">C. hepaticum </t>
    </r>
    <r>
      <rPr>
        <sz val="11"/>
        <color theme="1"/>
        <rFont val="Calibri"/>
        <family val="2"/>
        <scheme val="minor"/>
      </rPr>
      <t>burden: Whole livers were homogenized, digested, and filtered. Recovered eggs were counted using a stereo microscope.</t>
    </r>
  </si>
  <si>
    <r>
      <rPr>
        <i/>
        <sz val="11"/>
        <color theme="1"/>
        <rFont val="Calibri"/>
        <family val="2"/>
        <scheme val="minor"/>
      </rPr>
      <t>T. crassicauda:</t>
    </r>
    <r>
      <rPr>
        <sz val="11"/>
        <color theme="1"/>
        <rFont val="Calibri"/>
        <family val="2"/>
        <scheme val="minor"/>
      </rPr>
      <t xml:space="preserve"> Only histological examination.</t>
    </r>
  </si>
  <si>
    <t>Intestinal helminths: Small (duodenum to ileon) and large (caecum, colon) intestine contents homogenised and filtered. Intestinal parasites collected under a microscope. Stomach opened to screen for parasites macroscopically and microscopically. Isolated parasites were counted, sexed, and identified morphologically.</t>
  </si>
  <si>
    <t>Coloration: Cestodes and acantocephalans preserved in 70% ethanol, followed by alcoholic hydrochloric carmine (24 h). Subsequently, they were partially destained with acidified alcohol, dehydrated in an alcohol series, cleared with xylene and mounted in Canada balsam between slide and cover slip.</t>
  </si>
  <si>
    <t>Coloration: Nematodes preserved in 70% ethanol and studied by direct examination between slide and cover slip with lactophenol as clearing fluid.</t>
  </si>
  <si>
    <t>Observation of gastrointestinal tract, lung, liver, spleen, kidneys and urinary bladder under a dissecting microscope.</t>
  </si>
  <si>
    <t>Histopathology: Tissus with macroscopic lesions fixed in 10% neutral buffered formalin for 48h. Sections (5 μm) were stained with haematoxylin and eosin.</t>
  </si>
  <si>
    <r>
      <rPr>
        <i/>
        <sz val="11"/>
        <color theme="1"/>
        <rFont val="Calibri"/>
        <family val="2"/>
        <scheme val="minor"/>
      </rPr>
      <t>Orientostrongylus</t>
    </r>
    <r>
      <rPr>
        <sz val="11"/>
        <color theme="1"/>
        <rFont val="Calibri"/>
        <family val="2"/>
        <scheme val="minor"/>
      </rPr>
      <t xml:space="preserve">: Skrjabin, K. I. (1961). Key to Parasitic Nematodes: Strongylata, Israel Program for Scientific Translations; [available from the Office of Technical Services, U.S. Department of Commerce, Washington]: 505-509.
</t>
    </r>
  </si>
  <si>
    <r>
      <t xml:space="preserve">Gardiner CH, Poynton SL. 2006. An atlas of metazoan parasites in animal tissues, 2nd Ed. Armed Forces Institute of Pathology, Washington, DC, 64 pp. + the authors give a detailed description of the morphological features they were searching for for identifying </t>
    </r>
    <r>
      <rPr>
        <i/>
        <sz val="11"/>
        <color theme="1"/>
        <rFont val="Calibri"/>
        <family val="2"/>
        <scheme val="minor"/>
      </rPr>
      <t>C. hepatica.</t>
    </r>
  </si>
  <si>
    <r>
      <rPr>
        <i/>
        <sz val="11"/>
        <color theme="1"/>
        <rFont val="Calibri"/>
        <family val="2"/>
        <scheme val="minor"/>
      </rPr>
      <t>Cysticercus:</t>
    </r>
    <r>
      <rPr>
        <sz val="11"/>
        <color theme="1"/>
        <rFont val="Calibri"/>
        <family val="2"/>
        <scheme val="minor"/>
      </rPr>
      <t xml:space="preserve"> Method not described</t>
    </r>
  </si>
  <si>
    <t xml:space="preserve">Digestive tract separated into 5 segments: Stomach, upper small intestine, lower small intestine, caecum, and colon. Segment contents incubated using a Baermann apparatus. </t>
  </si>
  <si>
    <t>Residential areas: 297</t>
  </si>
  <si>
    <t>Parklands: 43</t>
  </si>
  <si>
    <t>Upper gastrointestinal tract</t>
  </si>
  <si>
    <t>Urinary bladder epithelium and lumen, stomach epithelium (newly ingested infective eggs)</t>
  </si>
  <si>
    <t>City: 32</t>
  </si>
  <si>
    <t>Gastrointestinal tract (GIT): 32; fecal samples: 20</t>
  </si>
  <si>
    <t>GIT: 1; fecal sample: 1</t>
  </si>
  <si>
    <t>GIT: 6; fecal samples: 4; Tissue (histology): 0</t>
  </si>
  <si>
    <t>GIT: 76.2; Tissue section: 7.1; Eggs in feces: 47.6</t>
  </si>
  <si>
    <t>GIT: 2.4; Tissue section: 11.9; Eggs in feces: 2.4</t>
  </si>
  <si>
    <t>GIT: 14.3; Eggs in feces: 9.5; Tissue: 0</t>
  </si>
  <si>
    <t>Tissue section: 9.5; Liver digestion technique: 16.6</t>
  </si>
  <si>
    <t>MI = 119.6 (range: 1-247 individuals/host)</t>
  </si>
  <si>
    <t>Number of worms in the positive animal = 5</t>
  </si>
  <si>
    <t>1 helminth species (14.90 %), 2 species (25.53 %), 3 species (28.37 %), 4 species (16.31 %), 5 species (12.76 %) and 6 species (2.13 %).</t>
  </si>
  <si>
    <r>
      <t xml:space="preserve">Risk factors of presence of </t>
    </r>
    <r>
      <rPr>
        <i/>
        <sz val="11"/>
        <color theme="1"/>
        <rFont val="Calibri"/>
        <family val="2"/>
        <scheme val="minor"/>
      </rPr>
      <t xml:space="preserve">Eucoleus </t>
    </r>
    <r>
      <rPr>
        <sz val="11"/>
        <color theme="1"/>
        <rFont val="Calibri"/>
        <family val="2"/>
        <scheme val="minor"/>
      </rPr>
      <t xml:space="preserve">sp. in the stomach tested for </t>
    </r>
    <r>
      <rPr>
        <i/>
        <sz val="11"/>
        <color theme="1"/>
        <rFont val="Calibri"/>
        <family val="2"/>
        <scheme val="minor"/>
      </rPr>
      <t xml:space="preserve">R. norvegicus </t>
    </r>
    <r>
      <rPr>
        <sz val="11"/>
        <color theme="1"/>
        <rFont val="Calibri"/>
        <family val="2"/>
        <scheme val="minor"/>
      </rPr>
      <t>only.</t>
    </r>
    <r>
      <rPr>
        <b/>
        <sz val="11"/>
        <color theme="1"/>
        <rFont val="Calibri"/>
        <family val="2"/>
        <scheme val="minor"/>
      </rPr>
      <t xml:space="preserve"> Host sex: </t>
    </r>
    <r>
      <rPr>
        <sz val="11"/>
        <color theme="1"/>
        <rFont val="Calibri"/>
        <family val="2"/>
        <scheme val="minor"/>
      </rPr>
      <t xml:space="preserve">no effect. </t>
    </r>
    <r>
      <rPr>
        <b/>
        <sz val="11"/>
        <color theme="1"/>
        <rFont val="Calibri"/>
        <family val="2"/>
        <scheme val="minor"/>
      </rPr>
      <t xml:space="preserve">Host weight:  </t>
    </r>
    <r>
      <rPr>
        <sz val="11"/>
        <color theme="1"/>
        <rFont val="Calibri"/>
        <family val="2"/>
        <scheme val="minor"/>
      </rPr>
      <t xml:space="preserve">odds of </t>
    </r>
    <r>
      <rPr>
        <i/>
        <sz val="11"/>
        <color theme="1"/>
        <rFont val="Calibri"/>
        <family val="2"/>
        <scheme val="minor"/>
      </rPr>
      <t xml:space="preserve">Eucoleus </t>
    </r>
    <r>
      <rPr>
        <sz val="11"/>
        <color theme="1"/>
        <rFont val="Calibri"/>
        <family val="2"/>
        <scheme val="minor"/>
      </rPr>
      <t xml:space="preserve">sp. infection (which was highly correlated with the presence of stomach lesions) increased with weight. </t>
    </r>
    <r>
      <rPr>
        <b/>
        <sz val="11"/>
        <color theme="1"/>
        <rFont val="Calibri"/>
        <family val="2"/>
        <scheme val="minor"/>
      </rPr>
      <t xml:space="preserve">Host sexual maturity: </t>
    </r>
    <r>
      <rPr>
        <sz val="11"/>
        <color theme="1"/>
        <rFont val="Calibri"/>
        <family val="2"/>
        <scheme val="minor"/>
      </rPr>
      <t xml:space="preserve">odds of </t>
    </r>
    <r>
      <rPr>
        <i/>
        <sz val="11"/>
        <color theme="1"/>
        <rFont val="Calibri"/>
        <family val="2"/>
        <scheme val="minor"/>
      </rPr>
      <t xml:space="preserve">Eucoleus </t>
    </r>
    <r>
      <rPr>
        <sz val="11"/>
        <color theme="1"/>
        <rFont val="Calibri"/>
        <family val="2"/>
        <scheme val="minor"/>
      </rPr>
      <t xml:space="preserve">sp. infection (which was highly correlated with the presence of stomach lesions) increased with sexual maturity. </t>
    </r>
    <r>
      <rPr>
        <b/>
        <sz val="11"/>
        <color theme="1"/>
        <rFont val="Calibri"/>
        <family val="2"/>
        <scheme val="minor"/>
      </rPr>
      <t>Season:</t>
    </r>
    <r>
      <rPr>
        <sz val="11"/>
        <color theme="1"/>
        <rFont val="Calibri"/>
        <family val="2"/>
        <scheme val="minor"/>
      </rPr>
      <t xml:space="preserve"> no impact. </t>
    </r>
    <r>
      <rPr>
        <b/>
        <sz val="11"/>
        <color theme="1"/>
        <rFont val="Calibri"/>
        <family val="2"/>
        <scheme val="minor"/>
      </rPr>
      <t xml:space="preserve">Host body condition: </t>
    </r>
    <r>
      <rPr>
        <sz val="11"/>
        <color theme="1"/>
        <rFont val="Calibri"/>
        <family val="2"/>
        <scheme val="minor"/>
      </rPr>
      <t xml:space="preserve">no effect. </t>
    </r>
  </si>
  <si>
    <r>
      <rPr>
        <b/>
        <sz val="11"/>
        <color theme="1"/>
        <rFont val="Calibri"/>
        <family val="2"/>
        <scheme val="minor"/>
      </rPr>
      <t>Habitat:</t>
    </r>
    <r>
      <rPr>
        <sz val="11"/>
        <color theme="1"/>
        <rFont val="Calibri"/>
        <family val="2"/>
        <scheme val="minor"/>
      </rPr>
      <t xml:space="preserve"> no difference between sewage and park in the overall prevalence. </t>
    </r>
    <r>
      <rPr>
        <b/>
        <sz val="11"/>
        <color theme="1"/>
        <rFont val="Calibri"/>
        <family val="2"/>
        <scheme val="minor"/>
      </rPr>
      <t xml:space="preserve">Host sex: </t>
    </r>
    <r>
      <rPr>
        <sz val="11"/>
        <color theme="1"/>
        <rFont val="Calibri"/>
        <family val="2"/>
        <scheme val="minor"/>
      </rPr>
      <t xml:space="preserve"> no difference between males and females in the overall prevalence;</t>
    </r>
    <r>
      <rPr>
        <i/>
        <sz val="11"/>
        <color theme="1"/>
        <rFont val="Calibri"/>
        <family val="2"/>
        <scheme val="minor"/>
      </rPr>
      <t xml:space="preserve"> </t>
    </r>
    <r>
      <rPr>
        <sz val="11"/>
        <color theme="1"/>
        <rFont val="Calibri"/>
        <family val="2"/>
        <scheme val="minor"/>
      </rPr>
      <t>mean number of</t>
    </r>
    <r>
      <rPr>
        <i/>
        <sz val="11"/>
        <color theme="1"/>
        <rFont val="Calibri"/>
        <family val="2"/>
        <scheme val="minor"/>
      </rPr>
      <t xml:space="preserve"> M. moniliformis</t>
    </r>
    <r>
      <rPr>
        <sz val="11"/>
        <color theme="1"/>
        <rFont val="Calibri"/>
        <family val="2"/>
        <scheme val="minor"/>
      </rPr>
      <t xml:space="preserve">/host (=mean abundance) significantly higher in adult males than adult females. </t>
    </r>
    <r>
      <rPr>
        <b/>
        <sz val="11"/>
        <color theme="1"/>
        <rFont val="Calibri"/>
        <family val="2"/>
        <scheme val="minor"/>
      </rPr>
      <t xml:space="preserve">Host age: </t>
    </r>
    <r>
      <rPr>
        <sz val="11"/>
        <color theme="1"/>
        <rFont val="Calibri"/>
        <family val="2"/>
        <scheme val="minor"/>
      </rPr>
      <t xml:space="preserve">adult rats were more frequently parasitized than juveniles (overall prevalence); prevalence of </t>
    </r>
    <r>
      <rPr>
        <i/>
        <sz val="11"/>
        <color theme="1"/>
        <rFont val="Calibri"/>
        <family val="2"/>
        <scheme val="minor"/>
      </rPr>
      <t>H. diminuta:</t>
    </r>
    <r>
      <rPr>
        <sz val="11"/>
        <color theme="1"/>
        <rFont val="Calibri"/>
        <family val="2"/>
        <scheme val="minor"/>
      </rPr>
      <t xml:space="preserve"> prevalence significantly higher in adults than in juvenile;</t>
    </r>
    <r>
      <rPr>
        <i/>
        <sz val="11"/>
        <color theme="1"/>
        <rFont val="Calibri"/>
        <family val="2"/>
        <scheme val="minor"/>
      </rPr>
      <t xml:space="preserve"> </t>
    </r>
    <r>
      <rPr>
        <sz val="11"/>
        <color theme="1"/>
        <rFont val="Calibri"/>
        <family val="2"/>
        <scheme val="minor"/>
      </rPr>
      <t>mean number of</t>
    </r>
    <r>
      <rPr>
        <i/>
        <sz val="11"/>
        <color theme="1"/>
        <rFont val="Calibri"/>
        <family val="2"/>
        <scheme val="minor"/>
      </rPr>
      <t xml:space="preserve"> G. neoplasticum</t>
    </r>
    <r>
      <rPr>
        <sz val="11"/>
        <color theme="1"/>
        <rFont val="Calibri"/>
        <family val="2"/>
        <scheme val="minor"/>
      </rPr>
      <t xml:space="preserve">/host (=mean abundance) significantly higher in adults compared to juvenile. </t>
    </r>
    <r>
      <rPr>
        <b/>
        <sz val="11"/>
        <color theme="1"/>
        <rFont val="Calibri"/>
        <family val="2"/>
        <scheme val="minor"/>
      </rPr>
      <t>Host weight:</t>
    </r>
    <r>
      <rPr>
        <sz val="11"/>
        <color theme="1"/>
        <rFont val="Calibri"/>
        <family val="2"/>
        <scheme val="minor"/>
      </rPr>
      <t xml:space="preserve"> positive correlation between host weight and mean number of </t>
    </r>
    <r>
      <rPr>
        <i/>
        <sz val="11"/>
        <color theme="1"/>
        <rFont val="Calibri"/>
        <family val="2"/>
        <scheme val="minor"/>
      </rPr>
      <t>H. diminuta</t>
    </r>
    <r>
      <rPr>
        <sz val="11"/>
        <color theme="1"/>
        <rFont val="Calibri"/>
        <family val="2"/>
        <scheme val="minor"/>
      </rPr>
      <t>/host (=mean abundance). No impact of weight on the other parasites.</t>
    </r>
  </si>
  <si>
    <t>Error in table 1, total of male infected is 30 not 37.</t>
  </si>
  <si>
    <r>
      <t>Eggs of ingested</t>
    </r>
    <r>
      <rPr>
        <i/>
        <sz val="11"/>
        <color theme="1"/>
        <rFont val="Calibri"/>
        <family val="2"/>
        <scheme val="minor"/>
      </rPr>
      <t xml:space="preserve"> T. crassicauda </t>
    </r>
    <r>
      <rPr>
        <sz val="11"/>
        <color theme="1"/>
        <rFont val="Calibri"/>
        <family val="2"/>
        <scheme val="minor"/>
      </rPr>
      <t>were also seen in sections of the gastric wall in 2 samples.</t>
    </r>
  </si>
  <si>
    <t>Sequence accession numbers: KY488184, KY488185, KY488186, KY488350.</t>
  </si>
  <si>
    <t>Overall prevalence of helminth infection = 85%.</t>
  </si>
  <si>
    <t>1 helminth species/host: 25; 2 helminth species/host: 11.</t>
  </si>
  <si>
    <t>1 animal</t>
  </si>
  <si>
    <t>Rat found dead</t>
  </si>
  <si>
    <r>
      <t>Kataranovski M, Mirkov I, Belij S, Popov A, Petrović Z, Gačić Z, Kataranovski D.  Intestinal helminths infection of rats (</t>
    </r>
    <r>
      <rPr>
        <i/>
        <sz val="11"/>
        <color theme="1"/>
        <rFont val="Calibri"/>
        <family val="2"/>
        <scheme val="minor"/>
      </rPr>
      <t>Ratus norvegicus</t>
    </r>
    <r>
      <rPr>
        <sz val="11"/>
        <color theme="1"/>
        <rFont val="Calibri"/>
        <family val="2"/>
        <scheme val="minor"/>
      </rPr>
      <t>) in the Belgrade area (Serbia): the effect of sex, age and habitat. Parasite. 2011;18: 189-196.</t>
    </r>
  </si>
  <si>
    <r>
      <t>Gongylonema</t>
    </r>
    <r>
      <rPr>
        <sz val="11"/>
        <color theme="1"/>
        <rFont val="Calibri"/>
        <family val="2"/>
        <scheme val="minor"/>
      </rPr>
      <t xml:space="preserve"> sp.</t>
    </r>
  </si>
  <si>
    <t>Title</t>
  </si>
  <si>
    <t>Authors</t>
  </si>
  <si>
    <t>Diana S. Gliga, Benoît Pisanu, Chris Walzer, Amélie Desvars-Larrive</t>
  </si>
  <si>
    <t>Journal name</t>
  </si>
  <si>
    <t>Parasitology Research</t>
  </si>
  <si>
    <t>Amélie Desvars-Larrive</t>
  </si>
  <si>
    <t>Complexity Science Hub Vienna, Austria</t>
  </si>
  <si>
    <t>Name of the corresponding author</t>
  </si>
  <si>
    <t>Corresponding author´s affiliations</t>
  </si>
  <si>
    <t>Corresponding author´s email</t>
  </si>
  <si>
    <t>amelie.desvars@vetmeduni.ac.at</t>
  </si>
  <si>
    <r>
      <t xml:space="preserve">Strongyloidea larvae </t>
    </r>
    <r>
      <rPr>
        <sz val="11"/>
        <color theme="1"/>
        <rFont val="Calibri"/>
        <family val="2"/>
        <scheme val="minor"/>
      </rPr>
      <t xml:space="preserve">stage </t>
    </r>
    <r>
      <rPr>
        <i/>
        <sz val="11"/>
        <color theme="1"/>
        <rFont val="Calibri"/>
        <family val="2"/>
        <scheme val="minor"/>
      </rPr>
      <t>3</t>
    </r>
  </si>
  <si>
    <r>
      <rPr>
        <b/>
        <sz val="11"/>
        <color theme="1"/>
        <rFont val="Calibri"/>
        <family val="2"/>
        <scheme val="minor"/>
      </rPr>
      <t>Urinary bladder:</t>
    </r>
    <r>
      <rPr>
        <sz val="11"/>
        <color theme="1"/>
        <rFont val="Calibri"/>
        <family val="2"/>
        <scheme val="minor"/>
      </rPr>
      <t xml:space="preserve"> acellular and mucoid calculi likely associated with </t>
    </r>
    <r>
      <rPr>
        <i/>
        <sz val="11"/>
        <color theme="1"/>
        <rFont val="Calibri"/>
        <family val="2"/>
        <scheme val="minor"/>
      </rPr>
      <t>T. crassicauda</t>
    </r>
  </si>
  <si>
    <r>
      <rPr>
        <b/>
        <sz val="11"/>
        <color theme="1"/>
        <rFont val="Calibri"/>
        <family val="2"/>
        <scheme val="minor"/>
      </rPr>
      <t>Intestine:</t>
    </r>
    <r>
      <rPr>
        <sz val="11"/>
        <color theme="1"/>
        <rFont val="Calibri"/>
        <family val="2"/>
        <scheme val="minor"/>
      </rPr>
      <t xml:space="preserve"> slight hyperemia of the small intestine</t>
    </r>
  </si>
  <si>
    <r>
      <rPr>
        <b/>
        <sz val="11"/>
        <color theme="1"/>
        <rFont val="Calibri"/>
        <family val="2"/>
        <scheme val="minor"/>
      </rPr>
      <t xml:space="preserve">Liver: </t>
    </r>
    <r>
      <rPr>
        <sz val="11"/>
        <color theme="1"/>
        <rFont val="Calibri"/>
        <family val="2"/>
        <scheme val="minor"/>
      </rPr>
      <t>Lesion extent - 24 rats/299 (8%): heavy, 140/299 (47%): moderate, 135/299 (45%): light.</t>
    </r>
  </si>
  <si>
    <r>
      <rPr>
        <b/>
        <sz val="11"/>
        <color theme="1"/>
        <rFont val="Calibri"/>
        <family val="2"/>
        <scheme val="minor"/>
      </rPr>
      <t>Liver:</t>
    </r>
    <r>
      <rPr>
        <sz val="11"/>
        <color theme="1"/>
        <rFont val="Calibri"/>
        <family val="2"/>
        <scheme val="minor"/>
      </rPr>
      <t xml:space="preserve"> </t>
    </r>
    <r>
      <rPr>
        <b/>
        <sz val="11"/>
        <color theme="1"/>
        <rFont val="Calibri"/>
        <family val="2"/>
        <scheme val="minor"/>
      </rPr>
      <t>i)</t>
    </r>
    <r>
      <rPr>
        <sz val="11"/>
        <color theme="1"/>
        <rFont val="Calibri"/>
        <family val="2"/>
        <scheme val="minor"/>
      </rPr>
      <t xml:space="preserve"> Lesion extent - 6 rats/70 (9%): heavy; 22/70 (31%): moderate; 42/70 (60%): slight.</t>
    </r>
    <r>
      <rPr>
        <b/>
        <sz val="11"/>
        <color theme="1"/>
        <rFont val="Calibri"/>
        <family val="2"/>
        <scheme val="minor"/>
      </rPr>
      <t xml:space="preserve"> ii)</t>
    </r>
    <r>
      <rPr>
        <sz val="11"/>
        <color theme="1"/>
        <rFont val="Calibri"/>
        <family val="2"/>
        <scheme val="minor"/>
      </rPr>
      <t xml:space="preserve"> Lesion color:  grayish-white.</t>
    </r>
  </si>
  <si>
    <r>
      <rPr>
        <b/>
        <sz val="11"/>
        <color theme="1"/>
        <rFont val="Calibri"/>
        <family val="2"/>
        <scheme val="minor"/>
      </rPr>
      <t>Liver: i)</t>
    </r>
    <r>
      <rPr>
        <sz val="11"/>
        <color theme="1"/>
        <rFont val="Calibri"/>
        <family val="2"/>
        <scheme val="minor"/>
      </rPr>
      <t xml:space="preserve"> Lesion extent - 30 rats /297 (10.1%): heavy; 96/297 (32.3%): moderate; 171/297 (57.6%): light. </t>
    </r>
    <r>
      <rPr>
        <b/>
        <sz val="11"/>
        <color theme="1"/>
        <rFont val="Calibri"/>
        <family val="2"/>
        <scheme val="minor"/>
      </rPr>
      <t xml:space="preserve">ii) </t>
    </r>
    <r>
      <rPr>
        <sz val="11"/>
        <color theme="1"/>
        <rFont val="Calibri"/>
        <family val="2"/>
        <scheme val="minor"/>
      </rPr>
      <t>Lesion color : yellowish-white.</t>
    </r>
  </si>
  <si>
    <r>
      <rPr>
        <b/>
        <sz val="11"/>
        <color theme="1"/>
        <rFont val="Calibri"/>
        <family val="2"/>
        <scheme val="minor"/>
      </rPr>
      <t xml:space="preserve">Liver: A) </t>
    </r>
    <r>
      <rPr>
        <u/>
        <sz val="11"/>
        <color theme="1"/>
        <rFont val="Calibri"/>
        <family val="2"/>
        <scheme val="minor"/>
      </rPr>
      <t>Gross examination</t>
    </r>
    <r>
      <rPr>
        <sz val="11"/>
        <color theme="1"/>
        <rFont val="Calibri"/>
        <family val="2"/>
        <scheme val="minor"/>
      </rPr>
      <t xml:space="preserve">: </t>
    </r>
    <r>
      <rPr>
        <b/>
        <sz val="11"/>
        <color theme="1"/>
        <rFont val="Calibri"/>
        <family val="2"/>
        <scheme val="minor"/>
      </rPr>
      <t xml:space="preserve">i) </t>
    </r>
    <r>
      <rPr>
        <sz val="11"/>
        <color theme="1"/>
        <rFont val="Calibri"/>
        <family val="2"/>
        <scheme val="minor"/>
      </rPr>
      <t xml:space="preserve">Lesion extent - 3 rats/17 (17%): heavy; 12/17 (71%): moderate; 2/17 (12%): slight. </t>
    </r>
    <r>
      <rPr>
        <b/>
        <sz val="11"/>
        <color theme="1"/>
        <rFont val="Calibri"/>
        <family val="2"/>
        <scheme val="minor"/>
      </rPr>
      <t>ii)</t>
    </r>
    <r>
      <rPr>
        <sz val="11"/>
        <color theme="1"/>
        <rFont val="Calibri"/>
        <family val="2"/>
        <scheme val="minor"/>
      </rPr>
      <t xml:space="preserve"> Lesion appearence:  multifocal to coalescing white-yellow nodules in 1-5 mm diameter and/or  2±5 mm long streaks. </t>
    </r>
    <r>
      <rPr>
        <b/>
        <sz val="11"/>
        <color theme="1"/>
        <rFont val="Calibri"/>
        <family val="2"/>
        <scheme val="minor"/>
      </rPr>
      <t>B)</t>
    </r>
    <r>
      <rPr>
        <b/>
        <sz val="11"/>
        <color theme="1"/>
        <rFont val="Calibri (Body)"/>
      </rPr>
      <t xml:space="preserve"> </t>
    </r>
    <r>
      <rPr>
        <u/>
        <sz val="11"/>
        <color theme="1"/>
        <rFont val="Calibri (Body)"/>
      </rPr>
      <t>Histology</t>
    </r>
    <r>
      <rPr>
        <sz val="11"/>
        <color theme="1"/>
        <rFont val="Calibri (Body)"/>
      </rPr>
      <t>:</t>
    </r>
    <r>
      <rPr>
        <b/>
        <sz val="11"/>
        <color theme="1"/>
        <rFont val="Calibri"/>
        <family val="2"/>
        <scheme val="minor"/>
      </rPr>
      <t xml:space="preserve"> </t>
    </r>
    <r>
      <rPr>
        <sz val="11"/>
        <color theme="1"/>
        <rFont val="Calibri"/>
        <family val="2"/>
        <scheme val="minor"/>
      </rPr>
      <t>granulomatous with intralesional parasitic eggs and/or worms, occasionally necrotic to calicified core;</t>
    </r>
    <r>
      <rPr>
        <b/>
        <sz val="11"/>
        <color theme="1"/>
        <rFont val="Calibri"/>
        <family val="2"/>
        <scheme val="minor"/>
      </rPr>
      <t xml:space="preserve">  </t>
    </r>
    <r>
      <rPr>
        <sz val="11"/>
        <color theme="1"/>
        <rFont val="Calibri"/>
        <family val="2"/>
        <scheme val="minor"/>
      </rPr>
      <t>granulomatous reaction (macrophages, eosinophils, multinucleated cells, lymphocytes, plasma cells, necrotic debris) with thin peripheral capsule of small to moderate amount of inflamation cells (neutrophils, eosinophils, lymphocytes, plasma cells); dilatation of portal, centrolobular veins and hepatic sinusoids containing erythrocytes and inflamatory cells, perilobular fibrosis, variable grade of biliary hyperplasia.</t>
    </r>
  </si>
  <si>
    <r>
      <rPr>
        <b/>
        <sz val="11"/>
        <color theme="1"/>
        <rFont val="Calibri"/>
        <family val="2"/>
        <scheme val="minor"/>
      </rPr>
      <t>Liver histology:</t>
    </r>
    <r>
      <rPr>
        <sz val="11"/>
        <color theme="1"/>
        <rFont val="Calibri"/>
        <family val="2"/>
        <scheme val="minor"/>
      </rPr>
      <t xml:space="preserve"> randomly scattered clusters of nonembryonated/partly mineralized </t>
    </r>
    <r>
      <rPr>
        <i/>
        <sz val="11"/>
        <color theme="1"/>
        <rFont val="Calibri"/>
        <family val="2"/>
        <scheme val="minor"/>
      </rPr>
      <t>C. hepatica</t>
    </r>
    <r>
      <rPr>
        <sz val="11"/>
        <color theme="1"/>
        <rFont val="Calibri"/>
        <family val="2"/>
        <scheme val="minor"/>
      </rPr>
      <t xml:space="preserve"> eggs encapsulated by small to moderate amounts of fibrous tissue, small to moderate number of lymphoctes, small numbers of plasma cells, macrophages, multinucleates histiocytic giant cells and eosinophils;  in one section there was complete replacement of normal liver architecture by clusters of eggs and associated fibrosis.</t>
    </r>
  </si>
  <si>
    <r>
      <rPr>
        <b/>
        <sz val="11"/>
        <color theme="1"/>
        <rFont val="Calibri"/>
        <family val="2"/>
        <scheme val="minor"/>
      </rPr>
      <t xml:space="preserve">Liver: </t>
    </r>
    <r>
      <rPr>
        <sz val="11"/>
        <color theme="1"/>
        <rFont val="Calibri"/>
        <family val="2"/>
        <scheme val="minor"/>
      </rPr>
      <t>Lesion color: yellowish-white.</t>
    </r>
  </si>
  <si>
    <r>
      <rPr>
        <b/>
        <i/>
        <sz val="11"/>
        <color theme="1"/>
        <rFont val="Calibri"/>
        <family val="2"/>
        <scheme val="minor"/>
      </rPr>
      <t xml:space="preserve">C. hepatica </t>
    </r>
    <r>
      <rPr>
        <b/>
        <sz val="11"/>
        <color theme="1"/>
        <rFont val="Calibri"/>
        <family val="2"/>
        <scheme val="minor"/>
      </rPr>
      <t>infected</t>
    </r>
    <r>
      <rPr>
        <sz val="11"/>
        <color theme="1"/>
        <rFont val="Calibri"/>
        <family val="2"/>
        <scheme val="minor"/>
      </rPr>
      <t xml:space="preserve"> </t>
    </r>
    <r>
      <rPr>
        <b/>
        <sz val="11"/>
        <color theme="1"/>
        <rFont val="Calibri"/>
        <family val="2"/>
        <scheme val="minor"/>
      </rPr>
      <t>liver: A)</t>
    </r>
    <r>
      <rPr>
        <sz val="11"/>
        <color theme="1"/>
        <rFont val="Calibri"/>
        <family val="2"/>
        <scheme val="minor"/>
      </rPr>
      <t xml:space="preserve"> </t>
    </r>
    <r>
      <rPr>
        <u/>
        <sz val="11"/>
        <color theme="1"/>
        <rFont val="Calibri"/>
        <family val="2"/>
        <scheme val="minor"/>
      </rPr>
      <t>Gross examination:</t>
    </r>
    <r>
      <rPr>
        <b/>
        <sz val="11"/>
        <color theme="1"/>
        <rFont val="Calibri (Body)"/>
      </rPr>
      <t xml:space="preserve"> i)</t>
    </r>
    <r>
      <rPr>
        <b/>
        <sz val="11"/>
        <color theme="1"/>
        <rFont val="Calibri"/>
        <family val="2"/>
        <scheme val="minor"/>
      </rPr>
      <t xml:space="preserve"> </t>
    </r>
    <r>
      <rPr>
        <sz val="11"/>
        <color theme="1"/>
        <rFont val="Calibri"/>
        <family val="2"/>
        <scheme val="minor"/>
      </rPr>
      <t xml:space="preserve">Lesion extent (classification according to [4]) - 0 rat/16: heavy; 1/16  (0.7%): moderate; 15/16 (93.6%): slight. </t>
    </r>
    <r>
      <rPr>
        <b/>
        <sz val="11"/>
        <color theme="1"/>
        <rFont val="Calibri"/>
        <family val="2"/>
        <scheme val="minor"/>
      </rPr>
      <t xml:space="preserve">ii) </t>
    </r>
    <r>
      <rPr>
        <sz val="11"/>
        <color theme="1"/>
        <rFont val="Calibri"/>
        <family val="2"/>
        <scheme val="minor"/>
      </rPr>
      <t xml:space="preserve">Lesion color -yellowish-white. </t>
    </r>
    <r>
      <rPr>
        <b/>
        <sz val="11"/>
        <color theme="1"/>
        <rFont val="Calibri"/>
        <family val="2"/>
        <scheme val="minor"/>
      </rPr>
      <t xml:space="preserve">B) </t>
    </r>
    <r>
      <rPr>
        <u/>
        <sz val="11"/>
        <color theme="1"/>
        <rFont val="Calibri"/>
        <family val="2"/>
        <scheme val="minor"/>
      </rPr>
      <t>Histology:</t>
    </r>
    <r>
      <rPr>
        <i/>
        <sz val="11"/>
        <color theme="1"/>
        <rFont val="Calibri"/>
        <family val="2"/>
        <scheme val="minor"/>
      </rPr>
      <t xml:space="preserve">  </t>
    </r>
    <r>
      <rPr>
        <sz val="11"/>
        <color theme="1"/>
        <rFont val="Calibri"/>
        <family val="2"/>
        <scheme val="minor"/>
      </rPr>
      <t>granulomatous tissue reaction with different stages o</t>
    </r>
    <r>
      <rPr>
        <i/>
        <sz val="11"/>
        <color theme="1"/>
        <rFont val="Calibri"/>
        <family val="2"/>
        <scheme val="minor"/>
      </rPr>
      <t xml:space="preserve">f </t>
    </r>
    <r>
      <rPr>
        <sz val="11"/>
        <color theme="1"/>
        <rFont val="Calibri"/>
        <family val="2"/>
        <scheme val="minor"/>
      </rPr>
      <t>fibrocellular tissue</t>
    </r>
    <r>
      <rPr>
        <i/>
        <sz val="11"/>
        <color theme="1"/>
        <rFont val="Calibri"/>
        <family val="2"/>
        <scheme val="minor"/>
      </rPr>
      <t xml:space="preserve"> </t>
    </r>
    <r>
      <rPr>
        <sz val="11"/>
        <color theme="1"/>
        <rFont val="Calibri"/>
        <family val="2"/>
        <scheme val="minor"/>
      </rPr>
      <t>remodeling. Early stage: fibrous inflammatory reaction surrounding the eggs. Chronic stage: loss of parenchyma, multifocal nodular coalescing areas of granulomatous reactions; parasite destruction within a dense fibrocellular capsule often associated with neutrophil infiltration; different stages of fibrocellular remodelling (chronic stage: parenchyma loss, diassociated by fibrocellular septae; moderate to intense dilatation of the central hepatic vein and surrounding sinusoids; prominent Kupfer cells unassociated with granulomatous reaction.</t>
    </r>
  </si>
  <si>
    <r>
      <rPr>
        <b/>
        <i/>
        <sz val="11"/>
        <color theme="1"/>
        <rFont val="Calibri"/>
        <family val="2"/>
        <scheme val="minor"/>
      </rPr>
      <t>T. taeniaeformis</t>
    </r>
    <r>
      <rPr>
        <b/>
        <sz val="11"/>
        <color theme="1"/>
        <rFont val="Calibri"/>
        <family val="2"/>
        <scheme val="minor"/>
      </rPr>
      <t>infected liver:</t>
    </r>
    <r>
      <rPr>
        <sz val="11"/>
        <color theme="1"/>
        <rFont val="Calibri"/>
        <family val="2"/>
        <scheme val="minor"/>
      </rPr>
      <t xml:space="preserve"> </t>
    </r>
    <r>
      <rPr>
        <u/>
        <sz val="11"/>
        <color theme="1"/>
        <rFont val="Calibri"/>
        <family val="2"/>
        <scheme val="minor"/>
      </rPr>
      <t>Histology:</t>
    </r>
    <r>
      <rPr>
        <sz val="11"/>
        <color theme="1"/>
        <rFont val="Calibri"/>
        <family val="2"/>
        <scheme val="minor"/>
      </rPr>
      <t xml:space="preserve"> neutrophilic microabscesses, periportal eosinophil infiltrates, proeminent Kupffer cells, sinusoid widening, no fibrotic changes characteristic for cysticercus larvae encapsulation.</t>
    </r>
  </si>
  <si>
    <r>
      <rPr>
        <b/>
        <sz val="11"/>
        <color theme="1"/>
        <rFont val="Calibri"/>
        <family val="2"/>
        <scheme val="minor"/>
      </rPr>
      <t>Liver</t>
    </r>
    <r>
      <rPr>
        <sz val="11"/>
        <color theme="1"/>
        <rFont val="Calibri"/>
        <family val="2"/>
        <scheme val="minor"/>
      </rPr>
      <t xml:space="preserve"> (</t>
    </r>
    <r>
      <rPr>
        <i/>
        <sz val="11"/>
        <color theme="1"/>
        <rFont val="Calibri"/>
        <family val="2"/>
        <scheme val="minor"/>
      </rPr>
      <t>R. norvegicus</t>
    </r>
    <r>
      <rPr>
        <sz val="11"/>
        <color theme="1"/>
        <rFont val="Calibri"/>
        <family val="2"/>
        <scheme val="minor"/>
      </rPr>
      <t xml:space="preserve">):  </t>
    </r>
    <r>
      <rPr>
        <b/>
        <sz val="11"/>
        <color theme="1"/>
        <rFont val="Calibri"/>
        <family val="2"/>
        <scheme val="minor"/>
      </rPr>
      <t xml:space="preserve">A) </t>
    </r>
    <r>
      <rPr>
        <u/>
        <sz val="11"/>
        <color theme="1"/>
        <rFont val="Calibri"/>
        <family val="2"/>
        <scheme val="minor"/>
      </rPr>
      <t>Gross examination:</t>
    </r>
    <r>
      <rPr>
        <b/>
        <sz val="11"/>
        <color theme="1"/>
        <rFont val="Calibri"/>
        <family val="2"/>
        <scheme val="minor"/>
      </rPr>
      <t xml:space="preserve"> i) </t>
    </r>
    <r>
      <rPr>
        <sz val="11"/>
        <color theme="1"/>
        <rFont val="Calibri"/>
        <family val="2"/>
        <scheme val="minor"/>
      </rPr>
      <t xml:space="preserve">lesion extent - less than 30 % liver parenchyma affected. </t>
    </r>
    <r>
      <rPr>
        <b/>
        <sz val="11"/>
        <color theme="1"/>
        <rFont val="Calibri"/>
        <family val="2"/>
        <scheme val="minor"/>
      </rPr>
      <t xml:space="preserve">ii) </t>
    </r>
    <r>
      <rPr>
        <sz val="11"/>
        <color theme="1"/>
        <rFont val="Calibri"/>
        <family val="2"/>
        <scheme val="minor"/>
      </rPr>
      <t>Lesion appearance - Multifocal to coalescent pinpointwhite-yellow &lt;1 mm pinpoint foci with serpigenous tract.</t>
    </r>
    <r>
      <rPr>
        <u/>
        <sz val="11"/>
        <color theme="1"/>
        <rFont val="Calibri"/>
        <family val="2"/>
        <scheme val="minor"/>
      </rPr>
      <t xml:space="preserve"> </t>
    </r>
    <r>
      <rPr>
        <b/>
        <sz val="11"/>
        <color theme="1"/>
        <rFont val="Calibri"/>
        <family val="2"/>
        <scheme val="minor"/>
      </rPr>
      <t xml:space="preserve">B) </t>
    </r>
    <r>
      <rPr>
        <u/>
        <sz val="11"/>
        <color theme="1"/>
        <rFont val="Calibri"/>
        <family val="2"/>
        <scheme val="minor"/>
      </rPr>
      <t>Histology</t>
    </r>
    <r>
      <rPr>
        <sz val="11"/>
        <color theme="1"/>
        <rFont val="Calibri"/>
        <family val="2"/>
        <scheme val="minor"/>
      </rPr>
      <t xml:space="preserve">: multifocal coalescent areas of necrosis with remnants of </t>
    </r>
    <r>
      <rPr>
        <i/>
        <sz val="11"/>
        <color theme="1"/>
        <rFont val="Calibri"/>
        <family val="2"/>
        <scheme val="minor"/>
      </rPr>
      <t xml:space="preserve">C. hepatica </t>
    </r>
    <r>
      <rPr>
        <sz val="11"/>
        <color theme="1"/>
        <rFont val="Calibri"/>
        <family val="2"/>
        <scheme val="minor"/>
      </rPr>
      <t>surrounded by eosinphils and foamy macrophages;  hepatocellular necrosis and haemorrhage in the margins of the lesions; mild fibroblastic proliferation from portal tract to portal tract to terminal hepatic vein (bridging fibrosis).</t>
    </r>
  </si>
  <si>
    <r>
      <rPr>
        <b/>
        <sz val="11"/>
        <color theme="1"/>
        <rFont val="Calibri"/>
        <family val="2"/>
        <scheme val="minor"/>
      </rPr>
      <t xml:space="preserve">Liver: A) </t>
    </r>
    <r>
      <rPr>
        <u/>
        <sz val="11"/>
        <color theme="1"/>
        <rFont val="Calibri"/>
        <family val="2"/>
        <scheme val="minor"/>
      </rPr>
      <t>Gross examination:</t>
    </r>
    <r>
      <rPr>
        <sz val="11"/>
        <color theme="1"/>
        <rFont val="Calibri"/>
        <family val="2"/>
        <scheme val="minor"/>
      </rPr>
      <t xml:space="preserve"> white tortuous foci with multifocal to coalescent distribution. </t>
    </r>
    <r>
      <rPr>
        <b/>
        <sz val="11"/>
        <color theme="1"/>
        <rFont val="Calibri"/>
        <family val="2"/>
        <scheme val="minor"/>
      </rPr>
      <t xml:space="preserve">B) </t>
    </r>
    <r>
      <rPr>
        <u/>
        <sz val="11"/>
        <color theme="1"/>
        <rFont val="Calibri"/>
        <family val="2"/>
        <scheme val="minor"/>
      </rPr>
      <t>Histology:</t>
    </r>
    <r>
      <rPr>
        <sz val="11"/>
        <color theme="1"/>
        <rFont val="Calibri"/>
        <family val="2"/>
        <scheme val="minor"/>
      </rPr>
      <t xml:space="preserve"> </t>
    </r>
    <r>
      <rPr>
        <i/>
        <sz val="11"/>
        <color theme="1"/>
        <rFont val="Calibri"/>
        <family val="2"/>
        <scheme val="minor"/>
      </rPr>
      <t xml:space="preserve">C. hepatica </t>
    </r>
    <r>
      <rPr>
        <sz val="11"/>
        <color theme="1"/>
        <rFont val="Calibri"/>
        <family val="2"/>
        <scheme val="minor"/>
      </rPr>
      <t>eggs and adults surrounded by acute (granulocytic infiltration) and chronic signs of inflammation(lymphoplasmacytic, histiocyitic infiltration); hepatocyte necrosis, dissecting fibrosis (separates affected areas from normal hepatocytes).</t>
    </r>
  </si>
  <si>
    <r>
      <rPr>
        <b/>
        <sz val="11"/>
        <color theme="1"/>
        <rFont val="Calibri"/>
        <family val="2"/>
        <scheme val="minor"/>
      </rPr>
      <t>Stomach</t>
    </r>
    <r>
      <rPr>
        <sz val="11"/>
        <color theme="1"/>
        <rFont val="Calibri"/>
        <family val="2"/>
        <scheme val="minor"/>
      </rPr>
      <t xml:space="preserve"> (</t>
    </r>
    <r>
      <rPr>
        <i/>
        <sz val="11"/>
        <color theme="1"/>
        <rFont val="Calibri"/>
        <family val="2"/>
        <scheme val="minor"/>
      </rPr>
      <t>R. norvegicus</t>
    </r>
    <r>
      <rPr>
        <sz val="11"/>
        <color theme="1"/>
        <rFont val="Calibri"/>
        <family val="2"/>
        <scheme val="minor"/>
      </rPr>
      <t xml:space="preserve">): </t>
    </r>
    <r>
      <rPr>
        <i/>
        <sz val="11"/>
        <color theme="1"/>
        <rFont val="Calibri"/>
        <family val="2"/>
        <scheme val="minor"/>
      </rPr>
      <t xml:space="preserve">Eucoleus </t>
    </r>
    <r>
      <rPr>
        <sz val="11"/>
        <color theme="1"/>
        <rFont val="Calibri"/>
        <family val="2"/>
        <scheme val="minor"/>
      </rPr>
      <t>presence associated with hyperkeratosis, mucosal hyperplasia, submucosal inflammation, keratin pustules</t>
    </r>
  </si>
  <si>
    <r>
      <rPr>
        <b/>
        <sz val="11"/>
        <color theme="1"/>
        <rFont val="Calibri"/>
        <family val="2"/>
        <scheme val="minor"/>
      </rPr>
      <t xml:space="preserve">Intestine: </t>
    </r>
    <r>
      <rPr>
        <sz val="11"/>
        <color theme="1"/>
        <rFont val="Calibri"/>
        <family val="2"/>
        <scheme val="minor"/>
      </rPr>
      <t xml:space="preserve">encysted </t>
    </r>
    <r>
      <rPr>
        <i/>
        <sz val="11"/>
        <color theme="1"/>
        <rFont val="Calibri"/>
        <family val="2"/>
        <scheme val="minor"/>
      </rPr>
      <t>H. spumosa</t>
    </r>
    <r>
      <rPr>
        <sz val="11"/>
        <color theme="1"/>
        <rFont val="Calibri"/>
        <family val="2"/>
        <scheme val="minor"/>
      </rPr>
      <t xml:space="preserve"> L4  in the caecal mucosa of some animals. No histological changes associated with the presence of</t>
    </r>
    <r>
      <rPr>
        <i/>
        <sz val="11"/>
        <color theme="1"/>
        <rFont val="Calibri"/>
        <family val="2"/>
        <scheme val="minor"/>
      </rPr>
      <t xml:space="preserve"> Rodentolepis nana</t>
    </r>
    <r>
      <rPr>
        <sz val="11"/>
        <color theme="1"/>
        <rFont val="Calibri"/>
        <family val="2"/>
        <scheme val="minor"/>
      </rPr>
      <t>.</t>
    </r>
  </si>
  <si>
    <r>
      <rPr>
        <b/>
        <sz val="11"/>
        <color theme="1"/>
        <rFont val="Calibri"/>
        <family val="2"/>
        <scheme val="minor"/>
      </rPr>
      <t>Urinary bladder:</t>
    </r>
    <r>
      <rPr>
        <sz val="11"/>
        <color theme="1"/>
        <rFont val="Calibri"/>
        <family val="2"/>
        <scheme val="minor"/>
      </rPr>
      <t xml:space="preserve"> </t>
    </r>
    <r>
      <rPr>
        <i/>
        <sz val="11"/>
        <color theme="1"/>
        <rFont val="Calibri"/>
        <family val="2"/>
        <scheme val="minor"/>
      </rPr>
      <t xml:space="preserve">T. crassicauda </t>
    </r>
    <r>
      <rPr>
        <sz val="11"/>
        <color theme="1"/>
        <rFont val="Calibri"/>
        <family val="2"/>
        <scheme val="minor"/>
      </rPr>
      <t>associated with mild epithelial hyperplasia with multinucleated cells.</t>
    </r>
  </si>
  <si>
    <r>
      <rPr>
        <b/>
        <sz val="11"/>
        <color theme="1"/>
        <rFont val="Calibri"/>
        <family val="2"/>
        <scheme val="minor"/>
      </rPr>
      <t>Upper gastrointestinal tract:</t>
    </r>
    <r>
      <rPr>
        <sz val="11"/>
        <color theme="1"/>
        <rFont val="Calibri"/>
        <family val="2"/>
        <scheme val="minor"/>
      </rPr>
      <t xml:space="preserve"> </t>
    </r>
    <r>
      <rPr>
        <i/>
        <sz val="11"/>
        <color theme="1"/>
        <rFont val="Calibri"/>
        <family val="2"/>
        <scheme val="minor"/>
      </rPr>
      <t xml:space="preserve">Eucoleus presence </t>
    </r>
    <r>
      <rPr>
        <sz val="11"/>
        <color theme="1"/>
        <rFont val="Calibri"/>
        <family val="2"/>
        <scheme val="minor"/>
      </rPr>
      <t>associated with hyperkeratosis, mucosal hyperplasia, and submucosal inflammation in the forestomach.</t>
    </r>
  </si>
  <si>
    <r>
      <rPr>
        <b/>
        <i/>
        <sz val="11"/>
        <color theme="1"/>
        <rFont val="Calibri"/>
        <family val="2"/>
        <scheme val="minor"/>
      </rPr>
      <t>C. hepatica</t>
    </r>
    <r>
      <rPr>
        <b/>
        <sz val="11"/>
        <color theme="1"/>
        <rFont val="Calibri"/>
        <family val="2"/>
        <scheme val="minor"/>
      </rPr>
      <t xml:space="preserve"> infected liver: A) </t>
    </r>
    <r>
      <rPr>
        <u/>
        <sz val="11"/>
        <color theme="1"/>
        <rFont val="Calibri"/>
        <family val="2"/>
        <scheme val="minor"/>
      </rPr>
      <t>Gross examination:</t>
    </r>
    <r>
      <rPr>
        <sz val="11"/>
        <color theme="1"/>
        <rFont val="Calibri"/>
        <family val="2"/>
        <scheme val="minor"/>
      </rPr>
      <t xml:space="preserve"> pale cream to yellow subcapsular nodules with focal-multifocal and partly confluent distribution. </t>
    </r>
    <r>
      <rPr>
        <b/>
        <sz val="11"/>
        <color theme="1"/>
        <rFont val="Calibri"/>
        <family val="2"/>
        <scheme val="minor"/>
      </rPr>
      <t>B)</t>
    </r>
    <r>
      <rPr>
        <sz val="11"/>
        <color theme="1"/>
        <rFont val="Calibri"/>
        <family val="2"/>
        <scheme val="minor"/>
      </rPr>
      <t xml:space="preserve"> </t>
    </r>
    <r>
      <rPr>
        <u/>
        <sz val="11"/>
        <color theme="1"/>
        <rFont val="Calibri"/>
        <family val="2"/>
        <scheme val="minor"/>
      </rPr>
      <t>Histology:</t>
    </r>
    <r>
      <rPr>
        <sz val="11"/>
        <color theme="1"/>
        <rFont val="Calibri"/>
        <family val="2"/>
        <scheme val="minor"/>
      </rPr>
      <t xml:space="preserve"> granulomas with large number of </t>
    </r>
    <r>
      <rPr>
        <i/>
        <sz val="11"/>
        <color theme="1"/>
        <rFont val="Calibri"/>
        <family val="2"/>
        <scheme val="minor"/>
      </rPr>
      <t>C. hepatica</t>
    </r>
    <r>
      <rPr>
        <sz val="11"/>
        <color theme="1"/>
        <rFont val="Calibri"/>
        <family val="2"/>
        <scheme val="minor"/>
      </rPr>
      <t xml:space="preserve"> eggs demarcated by peripheral fibrosis, chronic pyogranulomatous hepatits with mild peripheral lympho-plasmacytic infiltration.</t>
    </r>
  </si>
  <si>
    <r>
      <rPr>
        <b/>
        <sz val="11"/>
        <color theme="1"/>
        <rFont val="Calibri"/>
        <family val="2"/>
        <scheme val="minor"/>
      </rPr>
      <t>Urinary bladder:</t>
    </r>
    <r>
      <rPr>
        <sz val="11"/>
        <color theme="1"/>
        <rFont val="Calibri"/>
        <family val="2"/>
        <scheme val="minor"/>
      </rPr>
      <t xml:space="preserve"> </t>
    </r>
    <r>
      <rPr>
        <i/>
        <sz val="11"/>
        <color theme="1"/>
        <rFont val="Calibri"/>
        <family val="2"/>
        <scheme val="minor"/>
      </rPr>
      <t xml:space="preserve">T. crassicauda </t>
    </r>
    <r>
      <rPr>
        <sz val="11"/>
        <color theme="1"/>
        <rFont val="Calibri"/>
        <family val="2"/>
        <scheme val="minor"/>
      </rPr>
      <t>associated with variable, mild submucosal lymphoplasmacytic inflammation.</t>
    </r>
  </si>
  <si>
    <r>
      <rPr>
        <b/>
        <i/>
        <sz val="11"/>
        <color theme="1"/>
        <rFont val="Calibri"/>
        <family val="2"/>
        <scheme val="minor"/>
      </rPr>
      <t>C. hepatica</t>
    </r>
    <r>
      <rPr>
        <b/>
        <sz val="11"/>
        <color theme="1"/>
        <rFont val="Calibri"/>
        <family val="2"/>
        <scheme val="minor"/>
      </rPr>
      <t xml:space="preserve"> infected liver: A) </t>
    </r>
    <r>
      <rPr>
        <u/>
        <sz val="11"/>
        <color theme="1"/>
        <rFont val="Calibri"/>
        <family val="2"/>
        <scheme val="minor"/>
      </rPr>
      <t>Gross examination</t>
    </r>
    <r>
      <rPr>
        <sz val="11"/>
        <color theme="1"/>
        <rFont val="Calibri"/>
        <family val="2"/>
        <scheme val="minor"/>
      </rPr>
      <t xml:space="preserve">: multiple tortuous parasite tracts. </t>
    </r>
    <r>
      <rPr>
        <b/>
        <sz val="11"/>
        <color theme="1"/>
        <rFont val="Calibri"/>
        <family val="2"/>
        <scheme val="minor"/>
      </rPr>
      <t xml:space="preserve">B) </t>
    </r>
    <r>
      <rPr>
        <u/>
        <sz val="11"/>
        <color theme="1"/>
        <rFont val="Calibri"/>
        <family val="2"/>
        <scheme val="minor"/>
      </rPr>
      <t>Histology:</t>
    </r>
    <r>
      <rPr>
        <sz val="11"/>
        <color theme="1"/>
        <rFont val="Calibri"/>
        <family val="2"/>
        <scheme val="minor"/>
      </rPr>
      <t xml:space="preserve"> granulomatous reaction, liver fibrosis </t>
    </r>
  </si>
  <si>
    <r>
      <rPr>
        <vertAlign val="superscript"/>
        <sz val="11"/>
        <color theme="1"/>
        <rFont val="Calibri"/>
        <family val="2"/>
        <scheme val="minor"/>
      </rPr>
      <t>a</t>
    </r>
    <r>
      <rPr>
        <sz val="11"/>
        <color theme="1"/>
        <rFont val="Calibri"/>
        <family val="2"/>
        <scheme val="minor"/>
      </rPr>
      <t>The names of the helminths are given as in the paper.</t>
    </r>
  </si>
  <si>
    <t>Conservation Medicine, Research Institute of Wildlife Ecology, University of Veterinary Medicine Vienna, Austria</t>
  </si>
  <si>
    <t>81 rats (50%) infected with 1 helminth species</t>
  </si>
  <si>
    <t>42 rats (25.9%) infected with 2 helminth species</t>
  </si>
  <si>
    <t>12 rats (7.4%) infected with 3 helminth species</t>
  </si>
  <si>
    <t>Direct count of liver lesions (to measure intensity of infection according to [1] and [2])</t>
  </si>
  <si>
    <t>Macroscopic examination of the liver (i.e. yellowish-white lesions). Intensity of infection via evaluation of the extent of the lesions according to [1], [2], and [3].</t>
  </si>
  <si>
    <r>
      <t xml:space="preserve">2 rats co-infected with </t>
    </r>
    <r>
      <rPr>
        <i/>
        <sz val="11"/>
        <color theme="1"/>
        <rFont val="Calibri"/>
        <family val="2"/>
        <scheme val="minor"/>
      </rPr>
      <t xml:space="preserve">Capillaria </t>
    </r>
    <r>
      <rPr>
        <sz val="11"/>
        <color theme="1"/>
        <rFont val="Calibri"/>
        <family val="2"/>
        <scheme val="minor"/>
      </rPr>
      <t xml:space="preserve">and </t>
    </r>
    <r>
      <rPr>
        <i/>
        <sz val="11"/>
        <color theme="1"/>
        <rFont val="Calibri"/>
        <family val="2"/>
        <scheme val="minor"/>
      </rPr>
      <t>Cysticercus</t>
    </r>
  </si>
  <si>
    <t>61.8% of the rats infected with 5 nematodes, 13.2% with Sr, Sv, Nb, and Oe; 13.2% with Sr, Nb, Oe, and Hs; 2.9% with Sr, Nb, and Oe; 2.9% Nb, Oe, and Hs; 1.5% with Sr, Nb, and Hs; and 4.4% with Sr and Nb.</t>
  </si>
  <si>
    <r>
      <t xml:space="preserve">Mean number of worms is also given per digestive tract segment. The paper describes also the impact of location in the digestive tract on the size of the nematodes and number of eggs in females. They also studied intra- and inter-species interactions on large intestine infection of </t>
    </r>
    <r>
      <rPr>
        <i/>
        <sz val="11"/>
        <color theme="1"/>
        <rFont val="Calibri"/>
        <family val="2"/>
        <scheme val="minor"/>
      </rPr>
      <t>S. ratti</t>
    </r>
  </si>
  <si>
    <t>None of the animals was co-infected.</t>
  </si>
  <si>
    <t>Impact of infection on liver weight: not significant.</t>
  </si>
  <si>
    <r>
      <rPr>
        <i/>
        <sz val="11"/>
        <color theme="1"/>
        <rFont val="Calibri"/>
        <family val="2"/>
        <scheme val="minor"/>
      </rPr>
      <t>C. hepatica</t>
    </r>
    <r>
      <rPr>
        <sz val="11"/>
        <color theme="1"/>
        <rFont val="Calibri"/>
        <family val="2"/>
        <scheme val="minor"/>
      </rPr>
      <t xml:space="preserve"> infections were diagnosed microscopically (i.e. presence of characteristic eggs).</t>
    </r>
  </si>
  <si>
    <t>To examine the intestinal helminth fauna of brown rats and investigate risk factor of infection.</t>
  </si>
  <si>
    <r>
      <rPr>
        <b/>
        <i/>
        <sz val="11"/>
        <color theme="1"/>
        <rFont val="Calibri"/>
        <family val="2"/>
        <scheme val="minor"/>
      </rPr>
      <t xml:space="preserve">Results of risk factor analysis include urban + rural population together. Only results regarding urban environment are reported here. </t>
    </r>
    <r>
      <rPr>
        <b/>
        <sz val="11"/>
        <color theme="1"/>
        <rFont val="Calibri"/>
        <family val="2"/>
        <scheme val="minor"/>
      </rPr>
      <t xml:space="preserve">Host sex: </t>
    </r>
    <r>
      <rPr>
        <sz val="11"/>
        <color theme="1"/>
        <rFont val="Calibri"/>
        <family val="2"/>
        <scheme val="minor"/>
      </rPr>
      <t>higher global prevalence of infection in males than in females (due to population age structure). Prevalence of</t>
    </r>
    <r>
      <rPr>
        <i/>
        <sz val="11"/>
        <color theme="1"/>
        <rFont val="Calibri"/>
        <family val="2"/>
        <scheme val="minor"/>
      </rPr>
      <t xml:space="preserve"> Capillaria </t>
    </r>
    <r>
      <rPr>
        <sz val="11"/>
        <color theme="1"/>
        <rFont val="Calibri"/>
        <family val="2"/>
        <scheme val="minor"/>
      </rPr>
      <t>sp. higher in males than in females (due to infected males caught at urban localities).</t>
    </r>
    <r>
      <rPr>
        <b/>
        <sz val="11"/>
        <color theme="1"/>
        <rFont val="Calibri"/>
        <family val="2"/>
        <scheme val="minor"/>
      </rPr>
      <t xml:space="preserve"> Host age: </t>
    </r>
    <r>
      <rPr>
        <sz val="11"/>
        <color theme="1"/>
        <rFont val="Calibri"/>
        <family val="2"/>
        <scheme val="minor"/>
      </rPr>
      <t>no impact of the host age on the prevalence of each helminth species.</t>
    </r>
    <r>
      <rPr>
        <b/>
        <sz val="11"/>
        <color theme="1"/>
        <rFont val="Calibri"/>
        <family val="2"/>
        <scheme val="minor"/>
      </rPr>
      <t xml:space="preserve"> Season:</t>
    </r>
    <r>
      <rPr>
        <sz val="11"/>
        <color theme="1"/>
        <rFont val="Calibri"/>
        <family val="2"/>
        <scheme val="minor"/>
      </rPr>
      <t xml:space="preserve"> no impact of the season on the overall prevalence of infection in urban environment. Prevalence of </t>
    </r>
    <r>
      <rPr>
        <i/>
        <sz val="11"/>
        <color theme="1"/>
        <rFont val="Calibri"/>
        <family val="2"/>
        <scheme val="minor"/>
      </rPr>
      <t>N. brasiliensis</t>
    </r>
    <r>
      <rPr>
        <sz val="11"/>
        <color theme="1"/>
        <rFont val="Calibri"/>
        <family val="2"/>
        <scheme val="minor"/>
      </rPr>
      <t xml:space="preserve"> significantly higher in autumn than in spring in urban area. No infection with </t>
    </r>
    <r>
      <rPr>
        <i/>
        <sz val="11"/>
        <color theme="1"/>
        <rFont val="Calibri"/>
        <family val="2"/>
        <scheme val="minor"/>
      </rPr>
      <t>Capillaria</t>
    </r>
    <r>
      <rPr>
        <sz val="11"/>
        <color theme="1"/>
        <rFont val="Calibri"/>
        <family val="2"/>
        <scheme val="minor"/>
      </rPr>
      <t xml:space="preserve"> sp. during autumn in urban rats. Higher prevalence of </t>
    </r>
    <r>
      <rPr>
        <i/>
        <sz val="11"/>
        <color theme="1"/>
        <rFont val="Calibri"/>
        <family val="2"/>
        <scheme val="minor"/>
      </rPr>
      <t>T. muris</t>
    </r>
    <r>
      <rPr>
        <sz val="11"/>
        <color theme="1"/>
        <rFont val="Calibri"/>
        <family val="2"/>
        <scheme val="minor"/>
      </rPr>
      <t xml:space="preserve"> in autumn compared to winter in urban rats.</t>
    </r>
    <r>
      <rPr>
        <i/>
        <sz val="11"/>
        <color theme="1"/>
        <rFont val="Calibri"/>
        <family val="2"/>
        <scheme val="minor"/>
      </rPr>
      <t xml:space="preserve"> T. muris</t>
    </r>
    <r>
      <rPr>
        <sz val="11"/>
        <color theme="1"/>
        <rFont val="Calibri"/>
        <family val="2"/>
        <scheme val="minor"/>
      </rPr>
      <t xml:space="preserve"> not detected in winter in urban rats. Higher prevalence of </t>
    </r>
    <r>
      <rPr>
        <i/>
        <sz val="11"/>
        <color theme="1"/>
        <rFont val="Calibri"/>
        <family val="2"/>
        <scheme val="minor"/>
      </rPr>
      <t>S. muris</t>
    </r>
    <r>
      <rPr>
        <sz val="11"/>
        <color theme="1"/>
        <rFont val="Calibri"/>
        <family val="2"/>
        <scheme val="minor"/>
      </rPr>
      <t xml:space="preserve"> in autumn compared to summer in urban rats.</t>
    </r>
  </si>
  <si>
    <t>35 rats were infected with 1 helminth species; 31 rats were infected with 2 helminth species; 6 rats were infected with 3 helminth species</t>
  </si>
  <si>
    <r>
      <rPr>
        <b/>
        <sz val="11"/>
        <color theme="1"/>
        <rFont val="Calibri"/>
        <family val="2"/>
        <scheme val="minor"/>
      </rPr>
      <t>Host sex:</t>
    </r>
    <r>
      <rPr>
        <sz val="11"/>
        <color theme="1"/>
        <rFont val="Calibri"/>
        <family val="2"/>
        <scheme val="minor"/>
      </rPr>
      <t xml:space="preserve"> no impact of the host sex on the </t>
    </r>
    <r>
      <rPr>
        <u/>
        <sz val="11"/>
        <color theme="1"/>
        <rFont val="Calibri"/>
        <family val="2"/>
        <scheme val="minor"/>
      </rPr>
      <t>prevalence</t>
    </r>
    <r>
      <rPr>
        <sz val="11"/>
        <color theme="1"/>
        <rFont val="Calibri"/>
        <family val="2"/>
        <scheme val="minor"/>
      </rPr>
      <t xml:space="preserve"> of any nematodes. </t>
    </r>
    <r>
      <rPr>
        <u/>
        <sz val="11"/>
        <color theme="1"/>
        <rFont val="Calibri"/>
        <family val="2"/>
        <scheme val="minor"/>
      </rPr>
      <t>Intensity of infection</t>
    </r>
    <r>
      <rPr>
        <sz val="11"/>
        <color theme="1"/>
        <rFont val="Calibri"/>
        <family val="2"/>
        <scheme val="minor"/>
      </rPr>
      <t xml:space="preserve"> was higher in males than females for Sr and Sv but not for Nb, Oe, and Hs. </t>
    </r>
    <r>
      <rPr>
        <u/>
        <sz val="11"/>
        <color theme="1"/>
        <rFont val="Calibri"/>
        <family val="2"/>
        <scheme val="minor"/>
      </rPr>
      <t xml:space="preserve">Prevalence </t>
    </r>
    <r>
      <rPr>
        <sz val="11"/>
        <color theme="1"/>
        <rFont val="Calibri"/>
        <family val="2"/>
        <scheme val="minor"/>
      </rPr>
      <t xml:space="preserve">of large intestine infection with Sr not diferent between sex. </t>
    </r>
    <r>
      <rPr>
        <b/>
        <sz val="11"/>
        <color theme="1"/>
        <rFont val="Calibri"/>
        <family val="2"/>
        <scheme val="minor"/>
      </rPr>
      <t xml:space="preserve">Host age: </t>
    </r>
    <r>
      <rPr>
        <sz val="11"/>
        <color theme="1"/>
        <rFont val="Calibri"/>
        <family val="2"/>
        <scheme val="minor"/>
      </rPr>
      <t xml:space="preserve">infection rates varied with age (adults more at risk). </t>
    </r>
    <r>
      <rPr>
        <b/>
        <sz val="11"/>
        <color theme="1"/>
        <rFont val="Calibri"/>
        <family val="2"/>
        <scheme val="minor"/>
      </rPr>
      <t xml:space="preserve">Season: </t>
    </r>
    <r>
      <rPr>
        <sz val="11"/>
        <color theme="1"/>
        <rFont val="Calibri"/>
        <family val="2"/>
        <scheme val="minor"/>
      </rPr>
      <t>the highest prevalence for all species were in March-May.</t>
    </r>
  </si>
  <si>
    <r>
      <rPr>
        <b/>
        <sz val="11"/>
        <color theme="1"/>
        <rFont val="Calibri"/>
        <family val="2"/>
        <scheme val="minor"/>
      </rPr>
      <t>Host site of capture:</t>
    </r>
    <r>
      <rPr>
        <sz val="11"/>
        <color theme="1"/>
        <rFont val="Calibri"/>
        <family val="2"/>
        <scheme val="minor"/>
      </rPr>
      <t xml:space="preserve"> has an impact on </t>
    </r>
    <r>
      <rPr>
        <i/>
        <sz val="11"/>
        <color theme="1"/>
        <rFont val="Calibri"/>
        <family val="2"/>
        <scheme val="minor"/>
      </rPr>
      <t xml:space="preserve">S. muris </t>
    </r>
    <r>
      <rPr>
        <sz val="11"/>
        <color theme="1"/>
        <rFont val="Calibri"/>
        <family val="2"/>
        <scheme val="minor"/>
      </rPr>
      <t xml:space="preserve">occurrence; </t>
    </r>
    <r>
      <rPr>
        <i/>
        <sz val="11"/>
        <color theme="1"/>
        <rFont val="Calibri"/>
        <family val="2"/>
        <scheme val="minor"/>
      </rPr>
      <t>H. spumosa</t>
    </r>
    <r>
      <rPr>
        <sz val="11"/>
        <color theme="1"/>
        <rFont val="Calibri"/>
        <family val="2"/>
        <scheme val="minor"/>
      </rPr>
      <t xml:space="preserve">: site not retained in the model. </t>
    </r>
    <r>
      <rPr>
        <b/>
        <sz val="11"/>
        <color theme="1"/>
        <rFont val="Calibri"/>
        <family val="2"/>
        <scheme val="minor"/>
      </rPr>
      <t xml:space="preserve">Host sex: </t>
    </r>
    <r>
      <rPr>
        <sz val="11"/>
        <color theme="1"/>
        <rFont val="Calibri"/>
        <family val="2"/>
        <scheme val="minor"/>
      </rPr>
      <t>significant higher risk of</t>
    </r>
    <r>
      <rPr>
        <i/>
        <sz val="11"/>
        <color theme="1"/>
        <rFont val="Calibri"/>
        <family val="2"/>
        <scheme val="minor"/>
      </rPr>
      <t xml:space="preserve"> S. muris</t>
    </r>
    <r>
      <rPr>
        <sz val="11"/>
        <color theme="1"/>
        <rFont val="Calibri"/>
        <family val="2"/>
        <scheme val="minor"/>
      </rPr>
      <t xml:space="preserve"> infection in males compared to females; </t>
    </r>
    <r>
      <rPr>
        <i/>
        <sz val="11"/>
        <color theme="1"/>
        <rFont val="Calibri"/>
        <family val="2"/>
        <scheme val="minor"/>
      </rPr>
      <t xml:space="preserve">H. spumosa: </t>
    </r>
    <r>
      <rPr>
        <sz val="11"/>
        <color theme="1"/>
        <rFont val="Calibri"/>
        <family val="2"/>
        <scheme val="minor"/>
      </rPr>
      <t xml:space="preserve">sex retained in the model but not significant. </t>
    </r>
    <r>
      <rPr>
        <b/>
        <sz val="11"/>
        <color theme="1"/>
        <rFont val="Calibri"/>
        <family val="2"/>
        <scheme val="minor"/>
      </rPr>
      <t xml:space="preserve">Host body weight: </t>
    </r>
    <r>
      <rPr>
        <sz val="11"/>
        <color theme="1"/>
        <rFont val="Calibri"/>
        <family val="2"/>
        <scheme val="minor"/>
      </rPr>
      <t>rats &gt; or = 200 g had a significantly lower risk of</t>
    </r>
    <r>
      <rPr>
        <i/>
        <sz val="11"/>
        <color theme="1"/>
        <rFont val="Calibri"/>
        <family val="2"/>
        <scheme val="minor"/>
      </rPr>
      <t xml:space="preserve"> S. muris</t>
    </r>
    <r>
      <rPr>
        <sz val="11"/>
        <color theme="1"/>
        <rFont val="Calibri"/>
        <family val="2"/>
        <scheme val="minor"/>
      </rPr>
      <t xml:space="preserve"> infection; </t>
    </r>
    <r>
      <rPr>
        <i/>
        <sz val="11"/>
        <color theme="1"/>
        <rFont val="Calibri"/>
        <family val="2"/>
        <scheme val="minor"/>
      </rPr>
      <t>H. spumosa:</t>
    </r>
    <r>
      <rPr>
        <sz val="11"/>
        <color theme="1"/>
        <rFont val="Calibri"/>
        <family val="2"/>
        <scheme val="minor"/>
      </rPr>
      <t xml:space="preserve"> weight retained in the model but not significant. </t>
    </r>
    <r>
      <rPr>
        <b/>
        <sz val="11"/>
        <color theme="1"/>
        <rFont val="Calibri"/>
        <family val="2"/>
        <scheme val="minor"/>
      </rPr>
      <t>Host white blood cell count:</t>
    </r>
    <r>
      <rPr>
        <sz val="11"/>
        <color theme="1"/>
        <rFont val="Calibri"/>
        <family val="2"/>
        <scheme val="minor"/>
      </rPr>
      <t xml:space="preserve"> not significant for</t>
    </r>
    <r>
      <rPr>
        <i/>
        <sz val="11"/>
        <color theme="1"/>
        <rFont val="Calibri"/>
        <family val="2"/>
        <scheme val="minor"/>
      </rPr>
      <t xml:space="preserve"> S. muris</t>
    </r>
    <r>
      <rPr>
        <sz val="11"/>
        <color theme="1"/>
        <rFont val="Calibri"/>
        <family val="2"/>
        <scheme val="minor"/>
      </rPr>
      <t xml:space="preserve"> infection; rats with WBC count [6.6-9.2] x1,000/ mm3 had a significantly higher risk for </t>
    </r>
    <r>
      <rPr>
        <i/>
        <sz val="11"/>
        <color theme="1"/>
        <rFont val="Calibri"/>
        <family val="2"/>
        <scheme val="minor"/>
      </rPr>
      <t xml:space="preserve">H. spumosa </t>
    </r>
    <r>
      <rPr>
        <sz val="11"/>
        <color theme="1"/>
        <rFont val="Calibri"/>
        <family val="2"/>
        <scheme val="minor"/>
      </rPr>
      <t xml:space="preserve">infection compared to &lt;6.6 and </t>
    </r>
    <r>
      <rPr>
        <sz val="11"/>
        <color theme="1"/>
        <rFont val="Sylfaen"/>
        <family val="1"/>
      </rPr>
      <t>≥</t>
    </r>
    <r>
      <rPr>
        <sz val="11"/>
        <color theme="1"/>
        <rFont val="Calibri"/>
        <family val="2"/>
      </rPr>
      <t>9.2</t>
    </r>
    <r>
      <rPr>
        <sz val="11"/>
        <color theme="1"/>
        <rFont val="Calibri"/>
        <family val="2"/>
        <scheme val="minor"/>
      </rPr>
      <t xml:space="preserve">. </t>
    </r>
    <r>
      <rPr>
        <b/>
        <sz val="11"/>
        <color theme="1"/>
        <rFont val="Calibri"/>
        <family val="2"/>
        <scheme val="minor"/>
      </rPr>
      <t xml:space="preserve">Host red blood cell count: </t>
    </r>
    <r>
      <rPr>
        <sz val="11"/>
        <color theme="1"/>
        <rFont val="Calibri"/>
        <family val="2"/>
        <scheme val="minor"/>
      </rPr>
      <t xml:space="preserve">not significant for </t>
    </r>
    <r>
      <rPr>
        <i/>
        <sz val="11"/>
        <color theme="1"/>
        <rFont val="Calibri"/>
        <family val="2"/>
        <scheme val="minor"/>
      </rPr>
      <t>S. muris</t>
    </r>
    <r>
      <rPr>
        <sz val="11"/>
        <color theme="1"/>
        <rFont val="Calibri"/>
        <family val="2"/>
        <scheme val="minor"/>
      </rPr>
      <t xml:space="preserve"> either</t>
    </r>
    <r>
      <rPr>
        <i/>
        <sz val="11"/>
        <color theme="1"/>
        <rFont val="Calibri"/>
        <family val="2"/>
        <scheme val="minor"/>
      </rPr>
      <t xml:space="preserve"> H. spumosa </t>
    </r>
    <r>
      <rPr>
        <sz val="11"/>
        <color theme="1"/>
        <rFont val="Calibri"/>
        <family val="2"/>
        <scheme val="minor"/>
      </rPr>
      <t xml:space="preserve">infection. </t>
    </r>
    <r>
      <rPr>
        <b/>
        <sz val="11"/>
        <color theme="1"/>
        <rFont val="Calibri"/>
        <family val="2"/>
        <scheme val="minor"/>
      </rPr>
      <t>Host platelet count:</t>
    </r>
    <r>
      <rPr>
        <sz val="11"/>
        <color theme="1"/>
        <rFont val="Calibri"/>
        <family val="2"/>
        <scheme val="minor"/>
      </rPr>
      <t xml:space="preserve"> not significant for </t>
    </r>
    <r>
      <rPr>
        <i/>
        <sz val="11"/>
        <color theme="1"/>
        <rFont val="Calibri"/>
        <family val="2"/>
        <scheme val="minor"/>
      </rPr>
      <t>S. muris</t>
    </r>
    <r>
      <rPr>
        <sz val="11"/>
        <color theme="1"/>
        <rFont val="Calibri"/>
        <family val="2"/>
        <scheme val="minor"/>
      </rPr>
      <t xml:space="preserve"> either </t>
    </r>
    <r>
      <rPr>
        <i/>
        <sz val="11"/>
        <color theme="1"/>
        <rFont val="Calibri"/>
        <family val="2"/>
        <scheme val="minor"/>
      </rPr>
      <t>H. spumosa</t>
    </r>
    <r>
      <rPr>
        <sz val="11"/>
        <color theme="1"/>
        <rFont val="Calibri"/>
        <family val="2"/>
        <scheme val="minor"/>
      </rPr>
      <t xml:space="preserve"> infection.</t>
    </r>
    <r>
      <rPr>
        <b/>
        <sz val="11"/>
        <color theme="1"/>
        <rFont val="Calibri"/>
        <family val="2"/>
        <scheme val="minor"/>
      </rPr>
      <t xml:space="preserve"> </t>
    </r>
    <r>
      <rPr>
        <sz val="11"/>
        <color rgb="FFFF0000"/>
        <rFont val="Calibri"/>
        <family val="2"/>
        <scheme val="minor"/>
      </rPr>
      <t/>
    </r>
  </si>
  <si>
    <t>Aim of the study</t>
  </si>
  <si>
    <t>Helminths of urban rats in developed countries: A systematic review to identify research gaps</t>
  </si>
  <si>
    <t>Unit of Veterinary Public Health and Epidemiology, Institute of Food Safety, Food Technology and Veterinary Public Health, University of Veterinary Medicine Vienna, Austria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</si>
</sst>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u/>
      <sz val="11"/>
      <color theme="1"/>
      <name val="Calibri"/>
      <family val="2"/>
      <scheme val="minor"/>
    </font>
    <font>
      <b/>
      <i/>
      <sz val="11"/>
      <color theme="1"/>
      <name val="Calibri"/>
      <family val="2"/>
      <scheme val="minor"/>
    </font>
    <font>
      <sz val="11"/>
      <color rgb="FFFF0000"/>
      <name val="Calibri"/>
      <family val="2"/>
      <scheme val="minor"/>
    </font>
    <font>
      <b/>
      <vertAlign val="superscript"/>
      <sz val="11"/>
      <color theme="1"/>
      <name val="Calibri"/>
      <family val="2"/>
      <scheme val="minor"/>
    </font>
    <font>
      <vertAlign val="superscript"/>
      <sz val="11"/>
      <color theme="1"/>
      <name val="Calibri"/>
      <family val="2"/>
      <scheme val="minor"/>
    </font>
    <font>
      <i/>
      <u/>
      <sz val="11"/>
      <color theme="1"/>
      <name val="Calibri"/>
      <family val="2"/>
      <scheme val="minor"/>
    </font>
    <font>
      <sz val="11"/>
      <color theme="1"/>
      <name val="Sylfaen"/>
      <family val="1"/>
    </font>
    <font>
      <b/>
      <sz val="11"/>
      <color theme="1"/>
      <name val="Calibri (Body)"/>
    </font>
    <font>
      <u/>
      <sz val="11"/>
      <color theme="1"/>
      <name val="Calibri (Body)"/>
    </font>
    <font>
      <sz val="11"/>
      <color theme="1"/>
      <name val="Calibri (Body)"/>
    </font>
    <font>
      <b/>
      <sz val="11"/>
      <name val="Calibri"/>
      <family val="2"/>
      <scheme val="minor"/>
    </font>
    <font>
      <sz val="11"/>
      <name val="Calibri"/>
      <family val="2"/>
      <scheme val="minor"/>
    </font>
  </fonts>
  <fills count="2">
    <fill>
      <patternFill patternType="none"/>
    </fill>
    <fill>
      <patternFill patternType="gray125"/>
    </fill>
  </fills>
  <borders count="11">
    <border>
      <left/>
      <right/>
      <top/>
      <bottom/>
      <diagonal/>
    </border>
    <border>
      <left/>
      <right/>
      <top style="thin">
        <color indexed="64"/>
      </top>
      <bottom/>
      <diagonal/>
    </border>
    <border>
      <left/>
      <right/>
      <top/>
      <bottom style="thin">
        <color indexed="64"/>
      </bottom>
      <diagonal/>
    </border>
    <border>
      <left/>
      <right style="thin">
        <color theme="0" tint="-0.499984740745262"/>
      </right>
      <top/>
      <bottom/>
      <diagonal/>
    </border>
    <border>
      <left/>
      <right style="thin">
        <color theme="0" tint="-0.499984740745262"/>
      </right>
      <top style="thin">
        <color indexed="64"/>
      </top>
      <bottom/>
      <diagonal/>
    </border>
    <border>
      <left/>
      <right style="thin">
        <color theme="0" tint="-0.499984740745262"/>
      </right>
      <top/>
      <bottom style="thin">
        <color indexed="64"/>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thin">
        <color theme="0" tint="-0.499984740745262"/>
      </right>
      <top style="medium">
        <color indexed="64"/>
      </top>
      <bottom/>
      <diagonal/>
    </border>
  </borders>
  <cellStyleXfs count="1">
    <xf numFmtId="0" fontId="0" fillId="0" borderId="0"/>
  </cellStyleXfs>
  <cellXfs count="43">
    <xf numFmtId="0" fontId="0" fillId="0" borderId="0" xfId="0"/>
    <xf numFmtId="0" fontId="1" fillId="0" borderId="0" xfId="0" applyFont="1" applyFill="1" applyAlignment="1">
      <alignment horizontal="left" vertical="center" wrapText="1"/>
    </xf>
    <xf numFmtId="164" fontId="0" fillId="0" borderId="1" xfId="0" applyNumberFormat="1" applyFont="1" applyFill="1" applyBorder="1" applyAlignment="1">
      <alignment horizontal="left" vertical="center" wrapText="1"/>
    </xf>
    <xf numFmtId="164" fontId="0" fillId="0" borderId="0" xfId="0" applyNumberFormat="1" applyFont="1" applyFill="1" applyBorder="1" applyAlignment="1">
      <alignment horizontal="left" vertical="center" wrapText="1"/>
    </xf>
    <xf numFmtId="164" fontId="0" fillId="0" borderId="2" xfId="0" applyNumberFormat="1"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left" vertical="center"/>
    </xf>
    <xf numFmtId="0" fontId="1" fillId="0" borderId="3"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0" xfId="0" applyFont="1" applyFill="1" applyBorder="1" applyAlignment="1">
      <alignment horizontal="left" vertical="center" wrapText="1"/>
    </xf>
    <xf numFmtId="1" fontId="0" fillId="0" borderId="7" xfId="0" applyNumberFormat="1" applyFont="1" applyFill="1" applyBorder="1" applyAlignment="1">
      <alignment horizontal="left" vertical="center" wrapText="1"/>
    </xf>
    <xf numFmtId="1" fontId="0" fillId="0" borderId="6" xfId="0" applyNumberFormat="1" applyFont="1" applyFill="1" applyBorder="1" applyAlignment="1">
      <alignment horizontal="left" vertical="center" wrapText="1"/>
    </xf>
    <xf numFmtId="1" fontId="0" fillId="0" borderId="8" xfId="0" applyNumberFormat="1"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2"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2"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14" fillId="0" borderId="0" xfId="0" applyFont="1" applyFill="1"/>
    <xf numFmtId="0" fontId="15"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1" Type="http://schemas.openxmlformats.org/officeDocument/2006/relationships/revisionLog" Target="revisionLog3.xml"/><Relationship Id="rId20" Type="http://schemas.openxmlformats.org/officeDocument/2006/relationships/revisionLog" Target="revisionLog2.xml"/><Relationship Id="rId2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C364C7B-DF25-4675-AE27-0DE34AB570B6}" diskRevisions="1" revisionId="97" version="4">
  <header guid="{B4854CBC-3915-4479-8FCA-23082B10641B}" dateTime="2020-06-25T21:48:57" maxSheetId="3" userName="Desvars-Larrive Amelie" r:id="rId20" minRId="94" maxRId="95">
    <sheetIdMap count="2">
      <sheetId val="2"/>
      <sheetId val="1"/>
    </sheetIdMap>
  </header>
  <header guid="{9BFFB127-E0CC-4984-9555-7C33643DE8E0}" dateTime="2020-06-25T21:51:36" maxSheetId="3" userName="Desvars-Larrive Amelie" r:id="rId21" minRId="96">
    <sheetIdMap count="2">
      <sheetId val="2"/>
      <sheetId val="1"/>
    </sheetIdMap>
  </header>
  <header guid="{0C364C7B-DF25-4675-AE27-0DE34AB570B6}" dateTime="2020-06-25T21:57:55" maxSheetId="3" userName="Desvars-Larrive Amelie" r:id="rId22">
    <sheetIdMap count="2">
      <sheetId val="2"/>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XFD1048576">
    <dxf>
      <fill>
        <patternFill patternType="none">
          <bgColor auto="1"/>
        </patternFill>
      </fill>
    </dxf>
  </rfmt>
  <rfmt sheetId="2" sqref="A1:XFD1048576" start="0" length="2147483647">
    <dxf>
      <font>
        <color auto="1"/>
      </font>
    </dxf>
  </rfmt>
  <rfmt sheetId="2" sqref="A1:XFD1048576">
    <dxf>
      <fill>
        <patternFill patternType="none">
          <bgColor auto="1"/>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B1">
    <dxf>
      <fill>
        <patternFill patternType="solid">
          <bgColor rgb="FFFFFF00"/>
        </patternFill>
      </fill>
    </dxf>
  </rfmt>
  <rcc rId="94" sId="2">
    <oc r="B1" t="inlineStr">
      <is>
        <t>Helminths of urban rats in developed countries: A systematic review to identify research gap</t>
      </is>
    </oc>
    <nc r="B1" t="inlineStr">
      <is>
        <r>
          <t>Helminths of urban rats in developed countries: A systematic review to identify research</t>
        </r>
        <r>
          <rPr>
            <sz val="11"/>
            <color rgb="FFFF0000"/>
            <rFont val="Calibri"/>
            <family val="2"/>
          </rPr>
          <t xml:space="preserve"> gaps</t>
        </r>
      </is>
    </nc>
  </rcc>
  <rfmt sheetId="2" sqref="B1:J1">
    <dxf>
      <fill>
        <patternFill>
          <bgColor rgb="FFFFFF00"/>
        </patternFill>
      </fill>
    </dxf>
  </rfmt>
  <rcc rId="95" sId="2">
    <oc r="B6" t="inlineStr">
      <is>
        <t>Unit of Veterinary Public Health and Epidemiology, University of Veterinary Medicine Vienna, Austria</t>
      </is>
    </oc>
    <nc r="B6" t="inlineStr">
      <is>
        <r>
          <t>Unit of Veterinary Public Health and Epidemiology,</t>
        </r>
        <r>
          <rPr>
            <sz val="11"/>
            <color rgb="FFFF0000"/>
            <rFont val="Calibri"/>
            <family val="2"/>
          </rPr>
          <t xml:space="preserve"> Institute of Food Safety, Food Technology and Veterinary Public Health, </t>
        </r>
        <r>
          <rPr>
            <sz val="11"/>
            <color theme="1"/>
            <rFont val="Calibri"/>
            <family val="2"/>
          </rPr>
          <t>University of Veterinary Medicine Vienna, Austria</t>
        </r>
      </is>
    </nc>
  </rcc>
  <rfmt sheetId="2" sqref="B6:R6">
    <dxf>
      <fill>
        <patternFill patternType="solid">
          <bgColor rgb="FFFFFF00"/>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6" sId="1">
    <oc r="H1" t="inlineStr">
      <is>
        <t>Aim of the Study</t>
      </is>
    </oc>
    <nc r="H1" t="inlineStr">
      <is>
        <t>Aim of the study</t>
      </is>
    </nc>
  </rcc>
  <rfmt sheetId="1" sqref="H1">
    <dxf>
      <fill>
        <patternFill patternType="solid">
          <bgColor rgb="FFFFFF00"/>
        </patternFill>
      </fill>
    </dxf>
  </rfmt>
  <rcv guid="{D1584DCA-1A62-49FF-A1E3-C1BD300C0896}" action="delete"/>
  <rdn rId="0" localSheetId="1" customView="1" name="Z_D1584DCA_1A62_49FF_A1E3_C1BD300C0896_.wvu.FilterData" hidden="1" oldHidden="1">
    <formula>'Suppl Mat 1'!$A$1:$X$103</formula>
    <oldFormula>'Suppl Mat 1'!$A$1:$X$103</oldFormula>
  </rdn>
  <rcv guid="{D1584DCA-1A62-49FF-A1E3-C1BD300C089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workbookViewId="0">
      <selection activeCell="B8" sqref="B8"/>
    </sheetView>
  </sheetViews>
  <sheetFormatPr defaultRowHeight="14.5"/>
  <cols>
    <col min="1" max="1" width="30.1796875" style="42" bestFit="1" customWidth="1"/>
    <col min="2" max="16384" width="8.7265625" style="42"/>
  </cols>
  <sheetData>
    <row r="1" spans="1:2">
      <c r="A1" s="41" t="s">
        <v>386</v>
      </c>
      <c r="B1" s="42" t="s">
        <v>436</v>
      </c>
    </row>
    <row r="2" spans="1:2">
      <c r="A2" s="41" t="s">
        <v>389</v>
      </c>
      <c r="B2" s="42" t="s">
        <v>390</v>
      </c>
    </row>
    <row r="3" spans="1:2">
      <c r="A3" s="41" t="s">
        <v>387</v>
      </c>
      <c r="B3" s="42" t="s">
        <v>388</v>
      </c>
    </row>
    <row r="4" spans="1:2">
      <c r="A4" s="41" t="s">
        <v>393</v>
      </c>
      <c r="B4" s="42" t="s">
        <v>391</v>
      </c>
    </row>
    <row r="5" spans="1:2">
      <c r="A5" s="41" t="s">
        <v>394</v>
      </c>
      <c r="B5" s="42" t="s">
        <v>418</v>
      </c>
    </row>
    <row r="6" spans="1:2">
      <c r="A6" s="41"/>
      <c r="B6" s="42" t="s">
        <v>437</v>
      </c>
    </row>
    <row r="7" spans="1:2">
      <c r="B7" s="42" t="s">
        <v>392</v>
      </c>
    </row>
    <row r="8" spans="1:2">
      <c r="A8" s="41" t="s">
        <v>395</v>
      </c>
      <c r="B8" s="42" t="s">
        <v>396</v>
      </c>
    </row>
  </sheetData>
  <customSheetViews>
    <customSheetView guid="{D1584DCA-1A62-49FF-A1E3-C1BD300C0896}">
      <selection activeCell="B6" sqref="B6:R6"/>
      <pageMargins left="0.7" right="0.7" top="0.75" bottom="0.75" header="0.3" footer="0.3"/>
      <pageSetup paperSize="9" orientation="portrait" horizontalDpi="1200" verticalDpi="1200" r:id="rId1"/>
    </customSheetView>
  </customSheetView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3"/>
  <sheetViews>
    <sheetView zoomScale="85" zoomScaleNormal="130" workbookViewId="0">
      <selection sqref="A1:XFD1048576"/>
    </sheetView>
  </sheetViews>
  <sheetFormatPr defaultColWidth="9.1796875" defaultRowHeight="14.5"/>
  <cols>
    <col min="1" max="1" width="10.7265625" style="5" customWidth="1"/>
    <col min="2" max="2" width="55.453125" style="5" customWidth="1"/>
    <col min="3" max="3" width="15.90625" style="5" customWidth="1"/>
    <col min="4" max="4" width="12.453125" style="5" customWidth="1"/>
    <col min="5" max="5" width="36.1796875" style="5" customWidth="1"/>
    <col min="6" max="6" width="19.81640625" style="5" customWidth="1"/>
    <col min="7" max="7" width="16.1796875" style="5" customWidth="1"/>
    <col min="8" max="8" width="35.1796875" style="5" customWidth="1"/>
    <col min="9" max="9" width="19" style="5" customWidth="1"/>
    <col min="10" max="10" width="54.26953125" style="5" customWidth="1"/>
    <col min="11" max="11" width="89" style="5" customWidth="1"/>
    <col min="12" max="12" width="25" style="5" customWidth="1"/>
    <col min="13" max="13" width="32.453125" style="5" customWidth="1"/>
    <col min="14" max="14" width="30.453125" style="5" customWidth="1"/>
    <col min="15" max="18" width="22.453125" style="5" customWidth="1"/>
    <col min="19" max="19" width="75.7265625" style="5" customWidth="1"/>
    <col min="20" max="20" width="22.453125" style="5" customWidth="1"/>
    <col min="21" max="21" width="102.26953125" style="5" customWidth="1"/>
    <col min="22" max="22" width="27.1796875" style="5" customWidth="1"/>
    <col min="23" max="23" width="96.7265625" style="5" customWidth="1"/>
    <col min="24" max="24" width="53.453125" style="5" customWidth="1"/>
    <col min="25" max="29" width="8.81640625" style="5" customWidth="1"/>
    <col min="30" max="16384" width="9.1796875" style="5"/>
  </cols>
  <sheetData>
    <row r="1" spans="1:24" s="1" customFormat="1" ht="29">
      <c r="A1" s="8" t="s">
        <v>0</v>
      </c>
      <c r="B1" s="7" t="s">
        <v>1</v>
      </c>
      <c r="C1" s="8" t="s">
        <v>2</v>
      </c>
      <c r="D1" s="8" t="s">
        <v>3</v>
      </c>
      <c r="E1" s="8" t="s">
        <v>4</v>
      </c>
      <c r="F1" s="8" t="s">
        <v>5</v>
      </c>
      <c r="G1" s="9" t="s">
        <v>113</v>
      </c>
      <c r="H1" s="8" t="s">
        <v>435</v>
      </c>
      <c r="I1" s="9" t="s">
        <v>6</v>
      </c>
      <c r="J1" s="8" t="s">
        <v>114</v>
      </c>
      <c r="K1" s="8" t="s">
        <v>223</v>
      </c>
      <c r="L1" s="9" t="s">
        <v>112</v>
      </c>
      <c r="M1" s="8" t="s">
        <v>7</v>
      </c>
      <c r="N1" s="9" t="s">
        <v>170</v>
      </c>
      <c r="O1" s="8" t="s">
        <v>8</v>
      </c>
      <c r="P1" s="9" t="s">
        <v>9</v>
      </c>
      <c r="Q1" s="8" t="s">
        <v>10</v>
      </c>
      <c r="R1" s="9" t="s">
        <v>11</v>
      </c>
      <c r="S1" s="8" t="s">
        <v>171</v>
      </c>
      <c r="T1" s="9" t="s">
        <v>115</v>
      </c>
      <c r="U1" s="8" t="s">
        <v>12</v>
      </c>
      <c r="V1" s="9" t="s">
        <v>172</v>
      </c>
      <c r="W1" s="8" t="s">
        <v>116</v>
      </c>
      <c r="X1" s="7" t="s">
        <v>13</v>
      </c>
    </row>
    <row r="2" spans="1:24" s="19" customFormat="1" ht="29">
      <c r="A2" s="30">
        <v>1946</v>
      </c>
      <c r="B2" s="27" t="s">
        <v>247</v>
      </c>
      <c r="C2" s="30" t="s">
        <v>14</v>
      </c>
      <c r="D2" s="30" t="s">
        <v>15</v>
      </c>
      <c r="E2" s="30" t="s">
        <v>21</v>
      </c>
      <c r="F2" s="30" t="s">
        <v>21</v>
      </c>
      <c r="G2" s="33" t="s">
        <v>96</v>
      </c>
      <c r="H2" s="30" t="s">
        <v>231</v>
      </c>
      <c r="I2" s="33" t="s">
        <v>14</v>
      </c>
      <c r="J2" s="13" t="s">
        <v>212</v>
      </c>
      <c r="K2" s="30" t="s">
        <v>21</v>
      </c>
      <c r="L2" s="36" t="s">
        <v>16</v>
      </c>
      <c r="M2" s="30">
        <v>370</v>
      </c>
      <c r="N2" s="36" t="s">
        <v>48</v>
      </c>
      <c r="O2" s="30" t="s">
        <v>17</v>
      </c>
      <c r="P2" s="33" t="s">
        <v>213</v>
      </c>
      <c r="Q2" s="30">
        <v>242</v>
      </c>
      <c r="R2" s="19">
        <v>65.400000000000006</v>
      </c>
      <c r="S2" s="30" t="s">
        <v>182</v>
      </c>
      <c r="T2" s="33" t="s">
        <v>21</v>
      </c>
      <c r="U2" s="30" t="s">
        <v>398</v>
      </c>
      <c r="V2" s="33" t="s">
        <v>21</v>
      </c>
      <c r="W2" s="30" t="s">
        <v>243</v>
      </c>
      <c r="X2" s="27" t="s">
        <v>21</v>
      </c>
    </row>
    <row r="3" spans="1:24" s="20" customFormat="1" ht="29">
      <c r="A3" s="32"/>
      <c r="B3" s="29"/>
      <c r="C3" s="32"/>
      <c r="D3" s="32"/>
      <c r="E3" s="32"/>
      <c r="F3" s="32"/>
      <c r="G3" s="35"/>
      <c r="H3" s="32"/>
      <c r="I3" s="35"/>
      <c r="J3" s="14" t="s">
        <v>160</v>
      </c>
      <c r="K3" s="32"/>
      <c r="L3" s="38"/>
      <c r="M3" s="32"/>
      <c r="N3" s="38"/>
      <c r="O3" s="32"/>
      <c r="P3" s="35"/>
      <c r="Q3" s="32"/>
      <c r="R3" s="20" t="s">
        <v>234</v>
      </c>
      <c r="S3" s="32"/>
      <c r="T3" s="35"/>
      <c r="U3" s="31"/>
      <c r="V3" s="35"/>
      <c r="W3" s="32"/>
      <c r="X3" s="29"/>
    </row>
    <row r="4" spans="1:24" s="19" customFormat="1" ht="29">
      <c r="A4" s="30">
        <v>1975</v>
      </c>
      <c r="B4" s="27" t="s">
        <v>248</v>
      </c>
      <c r="C4" s="30" t="s">
        <v>18</v>
      </c>
      <c r="D4" s="30" t="s">
        <v>23</v>
      </c>
      <c r="E4" s="30" t="s">
        <v>245</v>
      </c>
      <c r="F4" s="30" t="s">
        <v>120</v>
      </c>
      <c r="G4" s="33" t="s">
        <v>19</v>
      </c>
      <c r="H4" s="30" t="s">
        <v>137</v>
      </c>
      <c r="I4" s="33" t="s">
        <v>219</v>
      </c>
      <c r="J4" s="13" t="s">
        <v>161</v>
      </c>
      <c r="K4" s="30" t="s">
        <v>21</v>
      </c>
      <c r="L4" s="36" t="s">
        <v>16</v>
      </c>
      <c r="M4" s="30">
        <v>162</v>
      </c>
      <c r="N4" s="22" t="s">
        <v>97</v>
      </c>
      <c r="O4" s="13" t="s">
        <v>20</v>
      </c>
      <c r="P4" s="19" t="s">
        <v>21</v>
      </c>
      <c r="Q4" s="13">
        <v>66</v>
      </c>
      <c r="R4" s="19">
        <v>40.700000000000003</v>
      </c>
      <c r="S4" s="30" t="s">
        <v>21</v>
      </c>
      <c r="T4" s="19" t="s">
        <v>419</v>
      </c>
      <c r="U4" s="31" t="s">
        <v>399</v>
      </c>
      <c r="V4" s="19" t="s">
        <v>21</v>
      </c>
      <c r="W4" s="30" t="s">
        <v>21</v>
      </c>
      <c r="X4" s="27" t="s">
        <v>121</v>
      </c>
    </row>
    <row r="5" spans="1:24" s="20" customFormat="1" ht="29">
      <c r="A5" s="31"/>
      <c r="B5" s="28"/>
      <c r="C5" s="31"/>
      <c r="D5" s="31"/>
      <c r="E5" s="31"/>
      <c r="F5" s="31"/>
      <c r="G5" s="34"/>
      <c r="H5" s="31"/>
      <c r="I5" s="34"/>
      <c r="J5" s="14" t="s">
        <v>337</v>
      </c>
      <c r="K5" s="31"/>
      <c r="L5" s="37"/>
      <c r="M5" s="31"/>
      <c r="N5" s="23" t="s">
        <v>84</v>
      </c>
      <c r="O5" s="14" t="s">
        <v>20</v>
      </c>
      <c r="P5" s="20" t="s">
        <v>21</v>
      </c>
      <c r="Q5" s="14">
        <v>9</v>
      </c>
      <c r="R5" s="20">
        <v>5.5</v>
      </c>
      <c r="S5" s="31"/>
      <c r="T5" s="20" t="s">
        <v>420</v>
      </c>
      <c r="U5" s="31"/>
      <c r="W5" s="31"/>
      <c r="X5" s="28"/>
    </row>
    <row r="6" spans="1:24" s="20" customFormat="1" ht="29">
      <c r="A6" s="31"/>
      <c r="B6" s="28"/>
      <c r="C6" s="31"/>
      <c r="D6" s="31"/>
      <c r="E6" s="31"/>
      <c r="F6" s="31"/>
      <c r="G6" s="34"/>
      <c r="H6" s="31"/>
      <c r="I6" s="34"/>
      <c r="J6" s="14" t="s">
        <v>249</v>
      </c>
      <c r="K6" s="31"/>
      <c r="L6" s="37"/>
      <c r="M6" s="31"/>
      <c r="N6" s="23" t="s">
        <v>98</v>
      </c>
      <c r="O6" s="14" t="s">
        <v>20</v>
      </c>
      <c r="P6" s="20" t="s">
        <v>21</v>
      </c>
      <c r="Q6" s="14">
        <v>6</v>
      </c>
      <c r="R6" s="20">
        <v>3.7</v>
      </c>
      <c r="S6" s="31"/>
      <c r="T6" s="20" t="s">
        <v>421</v>
      </c>
      <c r="U6" s="31"/>
      <c r="W6" s="31"/>
      <c r="X6" s="28"/>
    </row>
    <row r="7" spans="1:24" s="20" customFormat="1" ht="29">
      <c r="A7" s="31"/>
      <c r="B7" s="28"/>
      <c r="C7" s="31"/>
      <c r="D7" s="31"/>
      <c r="E7" s="31"/>
      <c r="F7" s="31"/>
      <c r="G7" s="34"/>
      <c r="H7" s="31"/>
      <c r="I7" s="34"/>
      <c r="J7" s="31" t="s">
        <v>338</v>
      </c>
      <c r="K7" s="31"/>
      <c r="L7" s="37"/>
      <c r="M7" s="31"/>
      <c r="N7" s="23" t="s">
        <v>250</v>
      </c>
      <c r="O7" s="14" t="s">
        <v>17</v>
      </c>
      <c r="P7" s="20" t="s">
        <v>21</v>
      </c>
      <c r="Q7" s="14">
        <v>24</v>
      </c>
      <c r="R7" s="20">
        <v>14.8</v>
      </c>
      <c r="S7" s="31"/>
      <c r="U7" s="31"/>
      <c r="W7" s="31"/>
      <c r="X7" s="28"/>
    </row>
    <row r="8" spans="1:24" s="20" customFormat="1">
      <c r="A8" s="31"/>
      <c r="B8" s="28"/>
      <c r="C8" s="31"/>
      <c r="D8" s="31"/>
      <c r="E8" s="31"/>
      <c r="F8" s="31"/>
      <c r="G8" s="34"/>
      <c r="H8" s="31"/>
      <c r="I8" s="34"/>
      <c r="J8" s="31"/>
      <c r="K8" s="31"/>
      <c r="L8" s="37"/>
      <c r="M8" s="31"/>
      <c r="N8" s="23" t="s">
        <v>99</v>
      </c>
      <c r="O8" s="14" t="s">
        <v>17</v>
      </c>
      <c r="P8" s="20" t="s">
        <v>21</v>
      </c>
      <c r="Q8" s="14">
        <v>18</v>
      </c>
      <c r="R8" s="20">
        <v>11.1</v>
      </c>
      <c r="S8" s="31"/>
      <c r="U8" s="31"/>
      <c r="W8" s="31"/>
      <c r="X8" s="28"/>
    </row>
    <row r="9" spans="1:24" s="21" customFormat="1">
      <c r="A9" s="32"/>
      <c r="B9" s="29"/>
      <c r="C9" s="32"/>
      <c r="D9" s="32"/>
      <c r="E9" s="32"/>
      <c r="F9" s="32"/>
      <c r="G9" s="35"/>
      <c r="H9" s="32"/>
      <c r="I9" s="35"/>
      <c r="J9" s="32"/>
      <c r="K9" s="32"/>
      <c r="L9" s="38"/>
      <c r="M9" s="32"/>
      <c r="N9" s="24" t="s">
        <v>22</v>
      </c>
      <c r="O9" s="15" t="s">
        <v>17</v>
      </c>
      <c r="P9" s="21" t="s">
        <v>21</v>
      </c>
      <c r="Q9" s="15">
        <v>3</v>
      </c>
      <c r="R9" s="21">
        <v>1.8</v>
      </c>
      <c r="S9" s="32"/>
      <c r="U9" s="32"/>
      <c r="W9" s="32"/>
      <c r="X9" s="29"/>
    </row>
    <row r="10" spans="1:24" s="19" customFormat="1" ht="72.5">
      <c r="A10" s="30">
        <v>1977</v>
      </c>
      <c r="B10" s="27" t="s">
        <v>251</v>
      </c>
      <c r="C10" s="30" t="s">
        <v>14</v>
      </c>
      <c r="D10" s="30" t="s">
        <v>23</v>
      </c>
      <c r="E10" s="13" t="s">
        <v>252</v>
      </c>
      <c r="F10" s="30" t="s">
        <v>334</v>
      </c>
      <c r="G10" s="33" t="s">
        <v>38</v>
      </c>
      <c r="H10" s="30" t="s">
        <v>253</v>
      </c>
      <c r="I10" s="33" t="s">
        <v>37</v>
      </c>
      <c r="J10" s="13" t="s">
        <v>422</v>
      </c>
      <c r="K10" s="30" t="s">
        <v>21</v>
      </c>
      <c r="L10" s="36" t="s">
        <v>16</v>
      </c>
      <c r="M10" s="13" t="s">
        <v>236</v>
      </c>
      <c r="N10" s="36" t="s">
        <v>29</v>
      </c>
      <c r="O10" s="30" t="s">
        <v>17</v>
      </c>
      <c r="P10" s="33" t="s">
        <v>24</v>
      </c>
      <c r="Q10" s="13" t="s">
        <v>235</v>
      </c>
      <c r="R10" s="19">
        <v>78.3</v>
      </c>
      <c r="S10" s="30" t="s">
        <v>21</v>
      </c>
      <c r="T10" s="33" t="s">
        <v>21</v>
      </c>
      <c r="U10" s="30" t="s">
        <v>400</v>
      </c>
      <c r="V10" s="19" t="s">
        <v>21</v>
      </c>
      <c r="W10" s="30" t="s">
        <v>238</v>
      </c>
      <c r="X10" s="27" t="s">
        <v>21</v>
      </c>
    </row>
    <row r="11" spans="1:24" s="21" customFormat="1" ht="29">
      <c r="A11" s="32"/>
      <c r="B11" s="29"/>
      <c r="C11" s="32"/>
      <c r="D11" s="32"/>
      <c r="E11" s="15" t="s">
        <v>119</v>
      </c>
      <c r="F11" s="32"/>
      <c r="G11" s="35"/>
      <c r="H11" s="32"/>
      <c r="I11" s="35"/>
      <c r="J11" s="15" t="s">
        <v>254</v>
      </c>
      <c r="K11" s="32"/>
      <c r="L11" s="38"/>
      <c r="M11" s="15" t="s">
        <v>237</v>
      </c>
      <c r="N11" s="38"/>
      <c r="O11" s="32"/>
      <c r="P11" s="35"/>
      <c r="Q11" s="15" t="s">
        <v>364</v>
      </c>
      <c r="R11" s="21">
        <v>53.3</v>
      </c>
      <c r="S11" s="32"/>
      <c r="T11" s="35"/>
      <c r="U11" s="32"/>
      <c r="W11" s="32"/>
      <c r="X11" s="29"/>
    </row>
    <row r="12" spans="1:24" s="19" customFormat="1" ht="32.15" customHeight="1">
      <c r="A12" s="30">
        <v>1979</v>
      </c>
      <c r="B12" s="27" t="s">
        <v>255</v>
      </c>
      <c r="C12" s="30" t="s">
        <v>14</v>
      </c>
      <c r="D12" s="30" t="s">
        <v>25</v>
      </c>
      <c r="E12" s="30" t="s">
        <v>320</v>
      </c>
      <c r="F12" s="30" t="s">
        <v>334</v>
      </c>
      <c r="G12" s="33" t="s">
        <v>100</v>
      </c>
      <c r="H12" s="30" t="s">
        <v>322</v>
      </c>
      <c r="I12" s="33" t="s">
        <v>26</v>
      </c>
      <c r="J12" s="13" t="s">
        <v>211</v>
      </c>
      <c r="K12" s="30" t="s">
        <v>21</v>
      </c>
      <c r="L12" s="36" t="s">
        <v>16</v>
      </c>
      <c r="M12" s="30">
        <v>86</v>
      </c>
      <c r="N12" s="36" t="s">
        <v>29</v>
      </c>
      <c r="O12" s="30" t="s">
        <v>17</v>
      </c>
      <c r="P12" s="33" t="s">
        <v>24</v>
      </c>
      <c r="Q12" s="30">
        <v>70</v>
      </c>
      <c r="R12" s="33">
        <v>81.400000000000006</v>
      </c>
      <c r="S12" s="30" t="s">
        <v>21</v>
      </c>
      <c r="T12" s="33" t="s">
        <v>21</v>
      </c>
      <c r="U12" s="30" t="s">
        <v>401</v>
      </c>
      <c r="V12" s="19" t="s">
        <v>21</v>
      </c>
      <c r="W12" s="30" t="s">
        <v>244</v>
      </c>
      <c r="X12" s="27" t="s">
        <v>377</v>
      </c>
    </row>
    <row r="13" spans="1:24" s="20" customFormat="1" ht="43.5">
      <c r="A13" s="31"/>
      <c r="B13" s="28"/>
      <c r="C13" s="31"/>
      <c r="D13" s="31"/>
      <c r="E13" s="31"/>
      <c r="F13" s="31"/>
      <c r="G13" s="34"/>
      <c r="H13" s="31"/>
      <c r="I13" s="34"/>
      <c r="J13" s="14" t="s">
        <v>340</v>
      </c>
      <c r="K13" s="31"/>
      <c r="L13" s="37"/>
      <c r="M13" s="31"/>
      <c r="N13" s="37"/>
      <c r="O13" s="31"/>
      <c r="P13" s="34"/>
      <c r="Q13" s="31"/>
      <c r="R13" s="34"/>
      <c r="S13" s="31"/>
      <c r="T13" s="34"/>
      <c r="U13" s="31"/>
      <c r="W13" s="31"/>
      <c r="X13" s="28"/>
    </row>
    <row r="14" spans="1:24" s="21" customFormat="1" ht="29">
      <c r="A14" s="32"/>
      <c r="B14" s="29"/>
      <c r="C14" s="32"/>
      <c r="D14" s="32"/>
      <c r="E14" s="32"/>
      <c r="F14" s="32"/>
      <c r="G14" s="35"/>
      <c r="H14" s="32"/>
      <c r="I14" s="35"/>
      <c r="J14" s="15" t="s">
        <v>256</v>
      </c>
      <c r="K14" s="32"/>
      <c r="L14" s="38"/>
      <c r="M14" s="32"/>
      <c r="N14" s="38"/>
      <c r="O14" s="32"/>
      <c r="P14" s="35"/>
      <c r="Q14" s="32"/>
      <c r="R14" s="35"/>
      <c r="S14" s="32"/>
      <c r="T14" s="35"/>
      <c r="U14" s="32"/>
      <c r="W14" s="32"/>
      <c r="X14" s="29"/>
    </row>
    <row r="15" spans="1:24" s="19" customFormat="1" ht="43.5">
      <c r="A15" s="30">
        <v>1988</v>
      </c>
      <c r="B15" s="27" t="s">
        <v>257</v>
      </c>
      <c r="C15" s="30" t="s">
        <v>27</v>
      </c>
      <c r="D15" s="30" t="s">
        <v>15</v>
      </c>
      <c r="E15" s="30" t="s">
        <v>321</v>
      </c>
      <c r="F15" s="30" t="s">
        <v>28</v>
      </c>
      <c r="G15" s="33" t="s">
        <v>38</v>
      </c>
      <c r="H15" s="30" t="s">
        <v>324</v>
      </c>
      <c r="I15" s="33" t="s">
        <v>26</v>
      </c>
      <c r="J15" s="13" t="s">
        <v>423</v>
      </c>
      <c r="K15" s="30" t="s">
        <v>21</v>
      </c>
      <c r="L15" s="36" t="s">
        <v>16</v>
      </c>
      <c r="M15" s="13" t="s">
        <v>360</v>
      </c>
      <c r="N15" s="36" t="s">
        <v>29</v>
      </c>
      <c r="O15" s="30" t="s">
        <v>17</v>
      </c>
      <c r="P15" s="33" t="s">
        <v>24</v>
      </c>
      <c r="Q15" s="13">
        <v>280</v>
      </c>
      <c r="R15" s="19">
        <v>94.3</v>
      </c>
      <c r="S15" s="30" t="s">
        <v>21</v>
      </c>
      <c r="T15" s="33" t="s">
        <v>21</v>
      </c>
      <c r="U15" s="30" t="s">
        <v>402</v>
      </c>
      <c r="V15" s="33" t="s">
        <v>21</v>
      </c>
      <c r="W15" s="30" t="s">
        <v>242</v>
      </c>
      <c r="X15" s="27"/>
    </row>
    <row r="16" spans="1:24" s="20" customFormat="1" ht="29">
      <c r="A16" s="32"/>
      <c r="B16" s="28"/>
      <c r="C16" s="31"/>
      <c r="D16" s="32"/>
      <c r="E16" s="32"/>
      <c r="F16" s="32"/>
      <c r="G16" s="35"/>
      <c r="H16" s="32"/>
      <c r="I16" s="35"/>
      <c r="J16" s="15" t="s">
        <v>139</v>
      </c>
      <c r="K16" s="32"/>
      <c r="L16" s="38"/>
      <c r="M16" s="14" t="s">
        <v>361</v>
      </c>
      <c r="N16" s="38"/>
      <c r="O16" s="32"/>
      <c r="P16" s="35"/>
      <c r="Q16" s="14">
        <v>17</v>
      </c>
      <c r="R16" s="20">
        <v>39.5</v>
      </c>
      <c r="S16" s="32"/>
      <c r="T16" s="35"/>
      <c r="U16" s="32"/>
      <c r="V16" s="35"/>
      <c r="W16" s="32"/>
      <c r="X16" s="29"/>
    </row>
    <row r="17" spans="1:24" s="19" customFormat="1">
      <c r="A17" s="30">
        <v>1991</v>
      </c>
      <c r="B17" s="27" t="s">
        <v>146</v>
      </c>
      <c r="C17" s="30" t="s">
        <v>18</v>
      </c>
      <c r="D17" s="30" t="s">
        <v>15</v>
      </c>
      <c r="E17" s="30" t="s">
        <v>30</v>
      </c>
      <c r="F17" s="30" t="s">
        <v>21</v>
      </c>
      <c r="G17" s="33" t="s">
        <v>133</v>
      </c>
      <c r="H17" s="30" t="s">
        <v>258</v>
      </c>
      <c r="I17" s="33" t="s">
        <v>26</v>
      </c>
      <c r="J17" s="13" t="s">
        <v>215</v>
      </c>
      <c r="K17" s="30" t="s">
        <v>356</v>
      </c>
      <c r="L17" s="36" t="s">
        <v>16</v>
      </c>
      <c r="M17" s="30">
        <v>18</v>
      </c>
      <c r="N17" s="22" t="s">
        <v>29</v>
      </c>
      <c r="O17" s="13" t="s">
        <v>17</v>
      </c>
      <c r="P17" s="19" t="s">
        <v>21</v>
      </c>
      <c r="Q17" s="13">
        <v>11</v>
      </c>
      <c r="R17" s="2">
        <f>Q17*100/18</f>
        <v>61.111111111111114</v>
      </c>
      <c r="S17" s="13" t="s">
        <v>21</v>
      </c>
      <c r="T17" s="33" t="s">
        <v>21</v>
      </c>
      <c r="U17" s="30" t="s">
        <v>21</v>
      </c>
      <c r="V17" s="19" t="s">
        <v>21</v>
      </c>
      <c r="W17" s="30" t="s">
        <v>21</v>
      </c>
      <c r="X17" s="27" t="s">
        <v>21</v>
      </c>
    </row>
    <row r="18" spans="1:24" s="20" customFormat="1">
      <c r="A18" s="31"/>
      <c r="B18" s="28"/>
      <c r="C18" s="31"/>
      <c r="D18" s="31"/>
      <c r="E18" s="31"/>
      <c r="F18" s="31"/>
      <c r="G18" s="34"/>
      <c r="H18" s="31"/>
      <c r="I18" s="34"/>
      <c r="J18" s="31" t="s">
        <v>339</v>
      </c>
      <c r="K18" s="31"/>
      <c r="L18" s="37"/>
      <c r="M18" s="31"/>
      <c r="N18" s="23" t="s">
        <v>90</v>
      </c>
      <c r="O18" s="14" t="s">
        <v>17</v>
      </c>
      <c r="P18" s="20" t="s">
        <v>21</v>
      </c>
      <c r="Q18" s="14">
        <v>6</v>
      </c>
      <c r="R18" s="3">
        <f t="shared" ref="R18:R21" si="0">Q18*100/18</f>
        <v>33.333333333333336</v>
      </c>
      <c r="S18" s="14" t="s">
        <v>21</v>
      </c>
      <c r="T18" s="34"/>
      <c r="U18" s="31"/>
      <c r="W18" s="31"/>
      <c r="X18" s="28"/>
    </row>
    <row r="19" spans="1:24" s="20" customFormat="1">
      <c r="A19" s="31"/>
      <c r="B19" s="28"/>
      <c r="C19" s="31"/>
      <c r="D19" s="31"/>
      <c r="E19" s="31"/>
      <c r="F19" s="31"/>
      <c r="G19" s="34"/>
      <c r="H19" s="31"/>
      <c r="I19" s="34"/>
      <c r="J19" s="31"/>
      <c r="K19" s="31"/>
      <c r="L19" s="37"/>
      <c r="M19" s="31"/>
      <c r="N19" s="23" t="s">
        <v>89</v>
      </c>
      <c r="O19" s="14" t="s">
        <v>17</v>
      </c>
      <c r="P19" s="20" t="s">
        <v>21</v>
      </c>
      <c r="Q19" s="14">
        <v>18</v>
      </c>
      <c r="R19" s="3">
        <f t="shared" si="0"/>
        <v>100</v>
      </c>
      <c r="S19" s="14" t="s">
        <v>21</v>
      </c>
      <c r="T19" s="34"/>
      <c r="U19" s="31"/>
      <c r="W19" s="31"/>
      <c r="X19" s="28"/>
    </row>
    <row r="20" spans="1:24" s="20" customFormat="1">
      <c r="A20" s="31"/>
      <c r="B20" s="28"/>
      <c r="C20" s="31"/>
      <c r="D20" s="31"/>
      <c r="E20" s="31"/>
      <c r="F20" s="31"/>
      <c r="G20" s="34"/>
      <c r="H20" s="31"/>
      <c r="I20" s="34"/>
      <c r="J20" s="31"/>
      <c r="K20" s="31"/>
      <c r="L20" s="37"/>
      <c r="M20" s="31"/>
      <c r="N20" s="23" t="s">
        <v>101</v>
      </c>
      <c r="O20" s="14" t="s">
        <v>17</v>
      </c>
      <c r="P20" s="20" t="s">
        <v>122</v>
      </c>
      <c r="Q20" s="14">
        <v>16</v>
      </c>
      <c r="R20" s="3">
        <f t="shared" si="0"/>
        <v>88.888888888888886</v>
      </c>
      <c r="S20" s="14" t="s">
        <v>140</v>
      </c>
      <c r="T20" s="34"/>
      <c r="U20" s="31"/>
      <c r="W20" s="31"/>
      <c r="X20" s="28"/>
    </row>
    <row r="21" spans="1:24" s="21" customFormat="1">
      <c r="A21" s="32"/>
      <c r="B21" s="29"/>
      <c r="C21" s="32"/>
      <c r="D21" s="32"/>
      <c r="E21" s="32"/>
      <c r="F21" s="32"/>
      <c r="G21" s="35"/>
      <c r="H21" s="32"/>
      <c r="I21" s="35"/>
      <c r="J21" s="32"/>
      <c r="K21" s="32"/>
      <c r="L21" s="38"/>
      <c r="M21" s="32"/>
      <c r="N21" s="24" t="s">
        <v>48</v>
      </c>
      <c r="O21" s="15" t="s">
        <v>17</v>
      </c>
      <c r="P21" s="21" t="s">
        <v>21</v>
      </c>
      <c r="Q21" s="15">
        <v>8</v>
      </c>
      <c r="R21" s="4">
        <f t="shared" si="0"/>
        <v>44.444444444444443</v>
      </c>
      <c r="S21" s="15" t="s">
        <v>21</v>
      </c>
      <c r="T21" s="35"/>
      <c r="U21" s="32"/>
      <c r="W21" s="32"/>
      <c r="X21" s="29"/>
    </row>
    <row r="22" spans="1:24" s="19" customFormat="1" ht="29">
      <c r="A22" s="30">
        <v>2001</v>
      </c>
      <c r="B22" s="27" t="s">
        <v>147</v>
      </c>
      <c r="C22" s="30" t="s">
        <v>18</v>
      </c>
      <c r="D22" s="30" t="s">
        <v>15</v>
      </c>
      <c r="E22" s="30" t="s">
        <v>21</v>
      </c>
      <c r="F22" s="30" t="s">
        <v>28</v>
      </c>
      <c r="G22" s="33" t="s">
        <v>31</v>
      </c>
      <c r="H22" s="30" t="s">
        <v>323</v>
      </c>
      <c r="I22" s="33" t="s">
        <v>26</v>
      </c>
      <c r="J22" s="13" t="s">
        <v>239</v>
      </c>
      <c r="K22" s="13" t="s">
        <v>21</v>
      </c>
      <c r="L22" s="36" t="s">
        <v>16</v>
      </c>
      <c r="M22" s="30">
        <v>47</v>
      </c>
      <c r="N22" s="22" t="s">
        <v>29</v>
      </c>
      <c r="O22" s="13" t="s">
        <v>17</v>
      </c>
      <c r="P22" s="19" t="s">
        <v>24</v>
      </c>
      <c r="Q22" s="13">
        <v>17</v>
      </c>
      <c r="R22" s="2">
        <f>1700/47</f>
        <v>36.170212765957444</v>
      </c>
      <c r="S22" s="30" t="s">
        <v>21</v>
      </c>
      <c r="T22" s="33" t="s">
        <v>424</v>
      </c>
      <c r="U22" s="30" t="s">
        <v>403</v>
      </c>
      <c r="V22" s="19" t="s">
        <v>21</v>
      </c>
      <c r="W22" s="30" t="s">
        <v>21</v>
      </c>
      <c r="X22" s="27" t="s">
        <v>21</v>
      </c>
    </row>
    <row r="23" spans="1:24" s="20" customFormat="1" ht="43.5">
      <c r="A23" s="31"/>
      <c r="B23" s="28"/>
      <c r="C23" s="31"/>
      <c r="D23" s="31"/>
      <c r="E23" s="31"/>
      <c r="F23" s="31"/>
      <c r="G23" s="34"/>
      <c r="H23" s="31"/>
      <c r="I23" s="34"/>
      <c r="J23" s="14" t="s">
        <v>210</v>
      </c>
      <c r="K23" s="14"/>
      <c r="L23" s="37"/>
      <c r="M23" s="31"/>
      <c r="N23" s="37" t="s">
        <v>32</v>
      </c>
      <c r="O23" s="31" t="s">
        <v>20</v>
      </c>
      <c r="P23" s="34" t="s">
        <v>21</v>
      </c>
      <c r="Q23" s="31">
        <v>3</v>
      </c>
      <c r="R23" s="34">
        <v>6.4</v>
      </c>
      <c r="S23" s="31"/>
      <c r="T23" s="34"/>
      <c r="U23" s="31"/>
      <c r="W23" s="31"/>
      <c r="X23" s="28"/>
    </row>
    <row r="24" spans="1:24" s="21" customFormat="1">
      <c r="A24" s="32"/>
      <c r="B24" s="29"/>
      <c r="C24" s="32"/>
      <c r="D24" s="32"/>
      <c r="E24" s="32"/>
      <c r="F24" s="32"/>
      <c r="G24" s="35"/>
      <c r="H24" s="32"/>
      <c r="I24" s="35"/>
      <c r="J24" s="15" t="s">
        <v>358</v>
      </c>
      <c r="K24" s="15"/>
      <c r="L24" s="38"/>
      <c r="M24" s="32"/>
      <c r="N24" s="38"/>
      <c r="O24" s="32"/>
      <c r="P24" s="35"/>
      <c r="Q24" s="32"/>
      <c r="R24" s="35"/>
      <c r="S24" s="32"/>
      <c r="T24" s="35"/>
      <c r="U24" s="32"/>
      <c r="W24" s="32"/>
      <c r="X24" s="29"/>
    </row>
    <row r="25" spans="1:24" s="19" customFormat="1" ht="43.5">
      <c r="A25" s="30">
        <v>2005</v>
      </c>
      <c r="B25" s="27" t="s">
        <v>259</v>
      </c>
      <c r="C25" s="30" t="s">
        <v>14</v>
      </c>
      <c r="D25" s="30" t="s">
        <v>15</v>
      </c>
      <c r="E25" s="30" t="s">
        <v>33</v>
      </c>
      <c r="F25" s="30" t="s">
        <v>34</v>
      </c>
      <c r="G25" s="33" t="s">
        <v>35</v>
      </c>
      <c r="H25" s="30" t="s">
        <v>141</v>
      </c>
      <c r="I25" s="33" t="s">
        <v>14</v>
      </c>
      <c r="J25" s="13" t="s">
        <v>359</v>
      </c>
      <c r="K25" s="30" t="s">
        <v>21</v>
      </c>
      <c r="L25" s="36" t="s">
        <v>16</v>
      </c>
      <c r="M25" s="30">
        <v>68</v>
      </c>
      <c r="N25" s="22" t="s">
        <v>90</v>
      </c>
      <c r="O25" s="13" t="s">
        <v>17</v>
      </c>
      <c r="P25" s="19" t="s">
        <v>220</v>
      </c>
      <c r="Q25" s="13">
        <v>54</v>
      </c>
      <c r="R25" s="2">
        <f>Q25*100/68</f>
        <v>79.411764705882348</v>
      </c>
      <c r="S25" s="13" t="s">
        <v>205</v>
      </c>
      <c r="T25" s="33" t="s">
        <v>425</v>
      </c>
      <c r="U25" s="30" t="s">
        <v>21</v>
      </c>
      <c r="V25" s="33" t="s">
        <v>260</v>
      </c>
      <c r="W25" s="30" t="s">
        <v>433</v>
      </c>
      <c r="X25" s="27" t="s">
        <v>426</v>
      </c>
    </row>
    <row r="26" spans="1:24" s="20" customFormat="1" ht="43.5">
      <c r="A26" s="31"/>
      <c r="B26" s="28"/>
      <c r="C26" s="31"/>
      <c r="D26" s="31"/>
      <c r="E26" s="31"/>
      <c r="F26" s="31"/>
      <c r="G26" s="34"/>
      <c r="H26" s="31"/>
      <c r="I26" s="34"/>
      <c r="J26" s="31" t="s">
        <v>162</v>
      </c>
      <c r="K26" s="31"/>
      <c r="L26" s="37"/>
      <c r="M26" s="31"/>
      <c r="N26" s="23" t="s">
        <v>89</v>
      </c>
      <c r="O26" s="14" t="s">
        <v>17</v>
      </c>
      <c r="P26" s="20" t="s">
        <v>221</v>
      </c>
      <c r="Q26" s="14">
        <v>68</v>
      </c>
      <c r="R26" s="3">
        <f t="shared" ref="R26:R28" si="1">Q26*100/68</f>
        <v>100</v>
      </c>
      <c r="S26" s="14" t="s">
        <v>206</v>
      </c>
      <c r="T26" s="34"/>
      <c r="U26" s="31"/>
      <c r="V26" s="34"/>
      <c r="W26" s="31"/>
      <c r="X26" s="28"/>
    </row>
    <row r="27" spans="1:24" s="20" customFormat="1" ht="58">
      <c r="A27" s="31"/>
      <c r="B27" s="28"/>
      <c r="C27" s="31"/>
      <c r="D27" s="31"/>
      <c r="E27" s="31"/>
      <c r="F27" s="31"/>
      <c r="G27" s="34"/>
      <c r="H27" s="31"/>
      <c r="I27" s="34"/>
      <c r="J27" s="31"/>
      <c r="K27" s="31"/>
      <c r="L27" s="37"/>
      <c r="M27" s="31"/>
      <c r="N27" s="23" t="s">
        <v>101</v>
      </c>
      <c r="O27" s="14" t="s">
        <v>17</v>
      </c>
      <c r="P27" s="20" t="s">
        <v>222</v>
      </c>
      <c r="Q27" s="14">
        <v>64</v>
      </c>
      <c r="R27" s="3">
        <f t="shared" si="1"/>
        <v>94.117647058823536</v>
      </c>
      <c r="S27" s="14" t="s">
        <v>207</v>
      </c>
      <c r="T27" s="34"/>
      <c r="U27" s="31"/>
      <c r="V27" s="34"/>
      <c r="W27" s="31"/>
      <c r="X27" s="28"/>
    </row>
    <row r="28" spans="1:24" s="20" customFormat="1" ht="58">
      <c r="A28" s="31"/>
      <c r="B28" s="28"/>
      <c r="C28" s="31"/>
      <c r="D28" s="31"/>
      <c r="E28" s="31"/>
      <c r="F28" s="31"/>
      <c r="G28" s="34"/>
      <c r="H28" s="31"/>
      <c r="I28" s="34"/>
      <c r="J28" s="31"/>
      <c r="K28" s="31"/>
      <c r="L28" s="37"/>
      <c r="M28" s="31"/>
      <c r="N28" s="23" t="s">
        <v>99</v>
      </c>
      <c r="O28" s="14" t="s">
        <v>17</v>
      </c>
      <c r="P28" s="20" t="s">
        <v>222</v>
      </c>
      <c r="Q28" s="14">
        <v>66</v>
      </c>
      <c r="R28" s="3">
        <f t="shared" si="1"/>
        <v>97.058823529411768</v>
      </c>
      <c r="S28" s="14" t="s">
        <v>208</v>
      </c>
      <c r="T28" s="34"/>
      <c r="U28" s="31"/>
      <c r="V28" s="34"/>
      <c r="W28" s="31"/>
      <c r="X28" s="28"/>
    </row>
    <row r="29" spans="1:24" s="20" customFormat="1" ht="43.5">
      <c r="A29" s="32"/>
      <c r="B29" s="29"/>
      <c r="C29" s="32"/>
      <c r="D29" s="32"/>
      <c r="E29" s="32"/>
      <c r="F29" s="32"/>
      <c r="G29" s="35"/>
      <c r="H29" s="32"/>
      <c r="I29" s="35"/>
      <c r="J29" s="32"/>
      <c r="K29" s="32"/>
      <c r="L29" s="38"/>
      <c r="M29" s="32"/>
      <c r="N29" s="23" t="s">
        <v>102</v>
      </c>
      <c r="O29" s="14" t="s">
        <v>17</v>
      </c>
      <c r="P29" s="20" t="s">
        <v>123</v>
      </c>
      <c r="Q29" s="14">
        <v>51</v>
      </c>
      <c r="R29" s="3">
        <f>5100/68</f>
        <v>75</v>
      </c>
      <c r="S29" s="14" t="s">
        <v>209</v>
      </c>
      <c r="T29" s="35"/>
      <c r="U29" s="32"/>
      <c r="V29" s="35"/>
      <c r="W29" s="32"/>
      <c r="X29" s="29"/>
    </row>
    <row r="30" spans="1:24" s="19" customFormat="1">
      <c r="A30" s="30">
        <v>2005</v>
      </c>
      <c r="B30" s="27" t="s">
        <v>261</v>
      </c>
      <c r="C30" s="30" t="s">
        <v>36</v>
      </c>
      <c r="D30" s="30" t="s">
        <v>382</v>
      </c>
      <c r="E30" s="30" t="s">
        <v>325</v>
      </c>
      <c r="F30" s="30" t="s">
        <v>383</v>
      </c>
      <c r="G30" s="33" t="s">
        <v>130</v>
      </c>
      <c r="H30" s="30" t="s">
        <v>262</v>
      </c>
      <c r="I30" s="33" t="s">
        <v>37</v>
      </c>
      <c r="J30" s="13" t="s">
        <v>263</v>
      </c>
      <c r="K30" s="13" t="s">
        <v>21</v>
      </c>
      <c r="L30" s="36" t="s">
        <v>16</v>
      </c>
      <c r="M30" s="30">
        <v>1</v>
      </c>
      <c r="N30" s="36" t="s">
        <v>29</v>
      </c>
      <c r="O30" s="30" t="s">
        <v>17</v>
      </c>
      <c r="P30" s="33" t="s">
        <v>24</v>
      </c>
      <c r="Q30" s="30">
        <v>1</v>
      </c>
      <c r="R30" s="33">
        <v>100</v>
      </c>
      <c r="S30" s="30" t="s">
        <v>21</v>
      </c>
      <c r="T30" s="33" t="s">
        <v>21</v>
      </c>
      <c r="U30" s="30" t="s">
        <v>404</v>
      </c>
      <c r="V30" s="33" t="s">
        <v>21</v>
      </c>
      <c r="W30" s="30" t="s">
        <v>21</v>
      </c>
      <c r="X30" s="27" t="s">
        <v>21</v>
      </c>
    </row>
    <row r="31" spans="1:24" s="20" customFormat="1" ht="58">
      <c r="A31" s="32"/>
      <c r="B31" s="29"/>
      <c r="C31" s="32"/>
      <c r="D31" s="32"/>
      <c r="E31" s="32"/>
      <c r="F31" s="32"/>
      <c r="G31" s="35"/>
      <c r="H31" s="32"/>
      <c r="I31" s="35"/>
      <c r="J31" s="14" t="s">
        <v>264</v>
      </c>
      <c r="K31" s="14"/>
      <c r="L31" s="38"/>
      <c r="M31" s="32"/>
      <c r="N31" s="38"/>
      <c r="O31" s="32"/>
      <c r="P31" s="35"/>
      <c r="Q31" s="32"/>
      <c r="R31" s="35"/>
      <c r="S31" s="32"/>
      <c r="T31" s="35"/>
      <c r="U31" s="32"/>
      <c r="V31" s="35"/>
      <c r="W31" s="32"/>
      <c r="X31" s="29"/>
    </row>
    <row r="32" spans="1:24" s="19" customFormat="1" ht="29">
      <c r="A32" s="30">
        <v>2007</v>
      </c>
      <c r="B32" s="27" t="s">
        <v>148</v>
      </c>
      <c r="C32" s="30" t="s">
        <v>240</v>
      </c>
      <c r="D32" s="30" t="s">
        <v>15</v>
      </c>
      <c r="E32" s="30" t="s">
        <v>329</v>
      </c>
      <c r="F32" s="30" t="s">
        <v>28</v>
      </c>
      <c r="G32" s="33" t="s">
        <v>38</v>
      </c>
      <c r="H32" s="30" t="s">
        <v>142</v>
      </c>
      <c r="I32" s="33" t="s">
        <v>26</v>
      </c>
      <c r="J32" s="13" t="s">
        <v>265</v>
      </c>
      <c r="K32" s="30" t="s">
        <v>21</v>
      </c>
      <c r="L32" s="36" t="s">
        <v>16</v>
      </c>
      <c r="M32" s="13" t="s">
        <v>266</v>
      </c>
      <c r="N32" s="22" t="s">
        <v>267</v>
      </c>
      <c r="O32" s="13" t="s">
        <v>20</v>
      </c>
      <c r="P32" s="19" t="s">
        <v>126</v>
      </c>
      <c r="Q32" s="13">
        <v>55</v>
      </c>
      <c r="R32" s="2">
        <f>5500/162</f>
        <v>33.950617283950621</v>
      </c>
      <c r="S32" s="30" t="s">
        <v>21</v>
      </c>
      <c r="T32" s="33" t="s">
        <v>21</v>
      </c>
      <c r="U32" s="30" t="s">
        <v>405</v>
      </c>
      <c r="V32" s="33" t="s">
        <v>21</v>
      </c>
      <c r="W32" s="30" t="s">
        <v>241</v>
      </c>
      <c r="X32" s="27" t="s">
        <v>21</v>
      </c>
    </row>
    <row r="33" spans="1:24" s="20" customFormat="1" ht="44" thickBot="1">
      <c r="A33" s="32"/>
      <c r="B33" s="29"/>
      <c r="C33" s="32"/>
      <c r="D33" s="32"/>
      <c r="E33" s="32"/>
      <c r="F33" s="32"/>
      <c r="G33" s="35"/>
      <c r="H33" s="32"/>
      <c r="I33" s="35"/>
      <c r="J33" s="14" t="s">
        <v>268</v>
      </c>
      <c r="K33" s="32"/>
      <c r="L33" s="38"/>
      <c r="M33" s="14" t="s">
        <v>269</v>
      </c>
      <c r="N33" s="23" t="s">
        <v>29</v>
      </c>
      <c r="O33" s="14" t="s">
        <v>17</v>
      </c>
      <c r="P33" s="20" t="s">
        <v>24</v>
      </c>
      <c r="Q33" s="14">
        <v>176</v>
      </c>
      <c r="R33" s="20">
        <v>87.6</v>
      </c>
      <c r="S33" s="32"/>
      <c r="T33" s="35"/>
      <c r="U33" s="39"/>
      <c r="V33" s="35"/>
      <c r="W33" s="32"/>
      <c r="X33" s="29"/>
    </row>
    <row r="34" spans="1:24" s="19" customFormat="1" ht="116">
      <c r="A34" s="30">
        <v>2010</v>
      </c>
      <c r="B34" s="27" t="s">
        <v>145</v>
      </c>
      <c r="C34" s="30" t="s">
        <v>39</v>
      </c>
      <c r="D34" s="30" t="s">
        <v>15</v>
      </c>
      <c r="E34" s="30" t="s">
        <v>40</v>
      </c>
      <c r="F34" s="30" t="s">
        <v>28</v>
      </c>
      <c r="G34" s="33" t="s">
        <v>41</v>
      </c>
      <c r="H34" s="30" t="s">
        <v>270</v>
      </c>
      <c r="I34" s="33" t="s">
        <v>26</v>
      </c>
      <c r="J34" s="13" t="s">
        <v>271</v>
      </c>
      <c r="K34" s="30" t="s">
        <v>272</v>
      </c>
      <c r="L34" s="36" t="s">
        <v>16</v>
      </c>
      <c r="M34" s="30">
        <v>147</v>
      </c>
      <c r="N34" s="22" t="s">
        <v>29</v>
      </c>
      <c r="O34" s="13" t="s">
        <v>17</v>
      </c>
      <c r="P34" s="19" t="s">
        <v>24</v>
      </c>
      <c r="Q34" s="13">
        <v>16</v>
      </c>
      <c r="R34" s="19">
        <v>10.9</v>
      </c>
      <c r="S34" s="13" t="s">
        <v>21</v>
      </c>
      <c r="T34" s="33" t="s">
        <v>427</v>
      </c>
      <c r="U34" s="25" t="s">
        <v>406</v>
      </c>
      <c r="V34" s="33" t="s">
        <v>21</v>
      </c>
      <c r="W34" s="31" t="s">
        <v>246</v>
      </c>
      <c r="X34" s="28" t="s">
        <v>428</v>
      </c>
    </row>
    <row r="35" spans="1:24" s="20" customFormat="1" ht="44" thickBot="1">
      <c r="A35" s="32"/>
      <c r="B35" s="29"/>
      <c r="C35" s="32"/>
      <c r="D35" s="32"/>
      <c r="E35" s="32"/>
      <c r="F35" s="32"/>
      <c r="G35" s="35"/>
      <c r="H35" s="32"/>
      <c r="I35" s="35"/>
      <c r="J35" s="15" t="s">
        <v>154</v>
      </c>
      <c r="K35" s="32"/>
      <c r="L35" s="38"/>
      <c r="M35" s="32"/>
      <c r="N35" s="23" t="s">
        <v>273</v>
      </c>
      <c r="O35" s="14" t="s">
        <v>20</v>
      </c>
      <c r="P35" s="20" t="s">
        <v>24</v>
      </c>
      <c r="Q35" s="14">
        <v>44</v>
      </c>
      <c r="R35" s="20">
        <v>29.3</v>
      </c>
      <c r="S35" s="14" t="s">
        <v>274</v>
      </c>
      <c r="T35" s="35"/>
      <c r="U35" s="26" t="s">
        <v>407</v>
      </c>
      <c r="V35" s="35"/>
      <c r="W35" s="32"/>
      <c r="X35" s="29"/>
    </row>
    <row r="36" spans="1:24" s="19" customFormat="1" ht="29">
      <c r="A36" s="30">
        <v>2010</v>
      </c>
      <c r="B36" s="27" t="s">
        <v>275</v>
      </c>
      <c r="C36" s="30" t="s">
        <v>14</v>
      </c>
      <c r="D36" s="30" t="s">
        <v>15</v>
      </c>
      <c r="E36" s="30" t="s">
        <v>326</v>
      </c>
      <c r="F36" s="30" t="s">
        <v>28</v>
      </c>
      <c r="G36" s="33" t="s">
        <v>42</v>
      </c>
      <c r="H36" s="30" t="s">
        <v>111</v>
      </c>
      <c r="I36" s="33" t="s">
        <v>14</v>
      </c>
      <c r="J36" s="13" t="s">
        <v>138</v>
      </c>
      <c r="K36" s="30" t="s">
        <v>21</v>
      </c>
      <c r="L36" s="36" t="s">
        <v>16</v>
      </c>
      <c r="M36" s="30">
        <v>143</v>
      </c>
      <c r="N36" s="22" t="s">
        <v>276</v>
      </c>
      <c r="O36" s="13" t="s">
        <v>43</v>
      </c>
      <c r="P36" s="19" t="s">
        <v>56</v>
      </c>
      <c r="Q36" s="10">
        <v>1.0009999999999999</v>
      </c>
      <c r="R36" s="19">
        <v>0.7</v>
      </c>
      <c r="S36" s="13" t="s">
        <v>183</v>
      </c>
      <c r="T36" s="33" t="s">
        <v>374</v>
      </c>
      <c r="U36" s="40" t="s">
        <v>21</v>
      </c>
      <c r="V36" s="33" t="s">
        <v>21</v>
      </c>
      <c r="W36" s="30" t="s">
        <v>277</v>
      </c>
      <c r="X36" s="27" t="s">
        <v>21</v>
      </c>
    </row>
    <row r="37" spans="1:24" s="20" customFormat="1" ht="43.5">
      <c r="A37" s="31"/>
      <c r="B37" s="28"/>
      <c r="C37" s="31"/>
      <c r="D37" s="31"/>
      <c r="E37" s="31"/>
      <c r="F37" s="31"/>
      <c r="G37" s="34"/>
      <c r="H37" s="31"/>
      <c r="I37" s="34"/>
      <c r="J37" s="14" t="s">
        <v>341</v>
      </c>
      <c r="K37" s="31"/>
      <c r="L37" s="37"/>
      <c r="M37" s="31"/>
      <c r="N37" s="23" t="s">
        <v>278</v>
      </c>
      <c r="O37" s="14" t="s">
        <v>44</v>
      </c>
      <c r="P37" s="20" t="s">
        <v>59</v>
      </c>
      <c r="Q37" s="11">
        <v>12.012</v>
      </c>
      <c r="R37" s="20">
        <v>8.4</v>
      </c>
      <c r="S37" s="14" t="s">
        <v>184</v>
      </c>
      <c r="T37" s="34"/>
      <c r="U37" s="31"/>
      <c r="V37" s="34"/>
      <c r="W37" s="31"/>
      <c r="X37" s="28"/>
    </row>
    <row r="38" spans="1:24" s="20" customFormat="1" ht="29">
      <c r="A38" s="31"/>
      <c r="B38" s="28"/>
      <c r="C38" s="31"/>
      <c r="D38" s="31"/>
      <c r="E38" s="31"/>
      <c r="F38" s="31"/>
      <c r="G38" s="34"/>
      <c r="H38" s="31"/>
      <c r="I38" s="34"/>
      <c r="J38" s="14" t="s">
        <v>342</v>
      </c>
      <c r="K38" s="31"/>
      <c r="L38" s="37"/>
      <c r="M38" s="31"/>
      <c r="N38" s="23" t="s">
        <v>29</v>
      </c>
      <c r="O38" s="14" t="s">
        <v>17</v>
      </c>
      <c r="P38" s="20" t="s">
        <v>24</v>
      </c>
      <c r="Q38" s="11">
        <v>78.078000000000003</v>
      </c>
      <c r="R38" s="20">
        <v>54.6</v>
      </c>
      <c r="S38" s="14" t="s">
        <v>21</v>
      </c>
      <c r="T38" s="34"/>
      <c r="U38" s="31"/>
      <c r="V38" s="34"/>
      <c r="W38" s="31"/>
      <c r="X38" s="28"/>
    </row>
    <row r="39" spans="1:24" s="20" customFormat="1">
      <c r="A39" s="31"/>
      <c r="B39" s="28"/>
      <c r="C39" s="31"/>
      <c r="D39" s="31"/>
      <c r="E39" s="31"/>
      <c r="F39" s="31"/>
      <c r="G39" s="34"/>
      <c r="H39" s="31"/>
      <c r="I39" s="34"/>
      <c r="J39" s="14"/>
      <c r="K39" s="31"/>
      <c r="L39" s="37"/>
      <c r="M39" s="31"/>
      <c r="N39" s="23" t="s">
        <v>86</v>
      </c>
      <c r="O39" s="14" t="s">
        <v>17</v>
      </c>
      <c r="P39" s="20" t="s">
        <v>57</v>
      </c>
      <c r="Q39" s="11">
        <v>43.042999999999999</v>
      </c>
      <c r="R39" s="20">
        <v>30.1</v>
      </c>
      <c r="S39" s="14" t="s">
        <v>185</v>
      </c>
      <c r="T39" s="34"/>
      <c r="U39" s="31"/>
      <c r="V39" s="34"/>
      <c r="W39" s="31"/>
      <c r="X39" s="28"/>
    </row>
    <row r="40" spans="1:24" s="20" customFormat="1">
      <c r="A40" s="31"/>
      <c r="B40" s="28"/>
      <c r="C40" s="31"/>
      <c r="D40" s="31"/>
      <c r="E40" s="31"/>
      <c r="F40" s="31"/>
      <c r="G40" s="34"/>
      <c r="H40" s="31"/>
      <c r="I40" s="34"/>
      <c r="J40" s="31" t="s">
        <v>429</v>
      </c>
      <c r="K40" s="31"/>
      <c r="L40" s="37"/>
      <c r="M40" s="31"/>
      <c r="N40" s="23" t="s">
        <v>385</v>
      </c>
      <c r="O40" s="14" t="s">
        <v>17</v>
      </c>
      <c r="P40" s="20" t="s">
        <v>57</v>
      </c>
      <c r="Q40" s="11">
        <v>7.0070000000000006</v>
      </c>
      <c r="R40" s="20">
        <v>4.9000000000000004</v>
      </c>
      <c r="S40" s="14" t="s">
        <v>186</v>
      </c>
      <c r="T40" s="34"/>
      <c r="U40" s="31"/>
      <c r="V40" s="34"/>
      <c r="W40" s="31"/>
      <c r="X40" s="28"/>
    </row>
    <row r="41" spans="1:24" s="20" customFormat="1">
      <c r="A41" s="31"/>
      <c r="B41" s="28"/>
      <c r="C41" s="31"/>
      <c r="D41" s="31"/>
      <c r="E41" s="31"/>
      <c r="F41" s="31"/>
      <c r="G41" s="34"/>
      <c r="H41" s="31"/>
      <c r="I41" s="34"/>
      <c r="J41" s="31"/>
      <c r="K41" s="31"/>
      <c r="L41" s="37"/>
      <c r="M41" s="31"/>
      <c r="N41" s="23" t="s">
        <v>84</v>
      </c>
      <c r="O41" s="14" t="s">
        <v>20</v>
      </c>
      <c r="P41" s="20" t="s">
        <v>59</v>
      </c>
      <c r="Q41" s="11">
        <v>35.034999999999997</v>
      </c>
      <c r="R41" s="20">
        <v>24.5</v>
      </c>
      <c r="S41" s="14" t="s">
        <v>187</v>
      </c>
      <c r="T41" s="34"/>
      <c r="U41" s="31"/>
      <c r="V41" s="34"/>
      <c r="W41" s="31"/>
      <c r="X41" s="28"/>
    </row>
    <row r="42" spans="1:24" s="20" customFormat="1">
      <c r="A42" s="31"/>
      <c r="B42" s="28"/>
      <c r="C42" s="31"/>
      <c r="D42" s="31"/>
      <c r="E42" s="31"/>
      <c r="F42" s="31"/>
      <c r="G42" s="34"/>
      <c r="H42" s="31"/>
      <c r="I42" s="34"/>
      <c r="J42" s="31"/>
      <c r="K42" s="31"/>
      <c r="L42" s="37"/>
      <c r="M42" s="31"/>
      <c r="N42" s="23" t="s">
        <v>103</v>
      </c>
      <c r="O42" s="14" t="s">
        <v>17</v>
      </c>
      <c r="P42" s="20" t="s">
        <v>56</v>
      </c>
      <c r="Q42" s="11">
        <v>117.97499999999999</v>
      </c>
      <c r="R42" s="20">
        <v>82.5</v>
      </c>
      <c r="S42" s="14" t="s">
        <v>188</v>
      </c>
      <c r="T42" s="34"/>
      <c r="U42" s="31"/>
      <c r="V42" s="34"/>
      <c r="W42" s="31"/>
      <c r="X42" s="28"/>
    </row>
    <row r="43" spans="1:24" s="20" customFormat="1">
      <c r="A43" s="31"/>
      <c r="B43" s="28"/>
      <c r="C43" s="31"/>
      <c r="D43" s="31"/>
      <c r="E43" s="31"/>
      <c r="F43" s="31"/>
      <c r="G43" s="34"/>
      <c r="H43" s="31"/>
      <c r="I43" s="34"/>
      <c r="J43" s="31"/>
      <c r="K43" s="31"/>
      <c r="L43" s="37"/>
      <c r="M43" s="31"/>
      <c r="N43" s="23" t="s">
        <v>104</v>
      </c>
      <c r="O43" s="14" t="s">
        <v>17</v>
      </c>
      <c r="P43" s="20" t="s">
        <v>57</v>
      </c>
      <c r="Q43" s="11">
        <v>43.758000000000003</v>
      </c>
      <c r="R43" s="20">
        <v>30.6</v>
      </c>
      <c r="S43" s="14" t="s">
        <v>189</v>
      </c>
      <c r="T43" s="34"/>
      <c r="U43" s="31"/>
      <c r="V43" s="34"/>
      <c r="W43" s="31"/>
      <c r="X43" s="28"/>
    </row>
    <row r="44" spans="1:24" s="20" customFormat="1">
      <c r="A44" s="31"/>
      <c r="B44" s="28"/>
      <c r="C44" s="31"/>
      <c r="D44" s="31"/>
      <c r="E44" s="31"/>
      <c r="F44" s="31"/>
      <c r="G44" s="34"/>
      <c r="H44" s="31"/>
      <c r="I44" s="34"/>
      <c r="J44" s="31"/>
      <c r="K44" s="31"/>
      <c r="L44" s="37"/>
      <c r="M44" s="31"/>
      <c r="N44" s="23" t="s">
        <v>89</v>
      </c>
      <c r="O44" s="14" t="s">
        <v>17</v>
      </c>
      <c r="P44" s="20" t="s">
        <v>59</v>
      </c>
      <c r="Q44" s="11">
        <v>27.026999999999997</v>
      </c>
      <c r="R44" s="20">
        <v>18.899999999999999</v>
      </c>
      <c r="S44" s="14" t="s">
        <v>190</v>
      </c>
      <c r="T44" s="34"/>
      <c r="U44" s="31"/>
      <c r="V44" s="34"/>
      <c r="W44" s="31"/>
      <c r="X44" s="28"/>
    </row>
    <row r="45" spans="1:24" s="20" customFormat="1">
      <c r="A45" s="31"/>
      <c r="B45" s="28"/>
      <c r="C45" s="31"/>
      <c r="D45" s="31"/>
      <c r="E45" s="31"/>
      <c r="F45" s="31"/>
      <c r="G45" s="34"/>
      <c r="H45" s="31"/>
      <c r="I45" s="34"/>
      <c r="J45" s="31"/>
      <c r="K45" s="31"/>
      <c r="L45" s="37"/>
      <c r="M45" s="31"/>
      <c r="N45" s="23" t="s">
        <v>105</v>
      </c>
      <c r="O45" s="14" t="s">
        <v>20</v>
      </c>
      <c r="P45" s="20" t="s">
        <v>59</v>
      </c>
      <c r="Q45" s="11">
        <v>19.019000000000002</v>
      </c>
      <c r="R45" s="20">
        <v>13.3</v>
      </c>
      <c r="S45" s="14" t="s">
        <v>191</v>
      </c>
      <c r="T45" s="34"/>
      <c r="U45" s="31"/>
      <c r="V45" s="34"/>
      <c r="W45" s="31"/>
      <c r="X45" s="28"/>
    </row>
    <row r="46" spans="1:24" s="20" customFormat="1">
      <c r="A46" s="31"/>
      <c r="B46" s="28"/>
      <c r="C46" s="31"/>
      <c r="D46" s="31"/>
      <c r="E46" s="31"/>
      <c r="F46" s="31"/>
      <c r="G46" s="34"/>
      <c r="H46" s="31"/>
      <c r="I46" s="34"/>
      <c r="J46" s="31"/>
      <c r="K46" s="31"/>
      <c r="L46" s="37"/>
      <c r="M46" s="31"/>
      <c r="N46" s="23" t="s">
        <v>106</v>
      </c>
      <c r="O46" s="14" t="s">
        <v>17</v>
      </c>
      <c r="P46" s="20" t="s">
        <v>56</v>
      </c>
      <c r="Q46" s="11">
        <v>12.012</v>
      </c>
      <c r="R46" s="20">
        <v>8.4</v>
      </c>
      <c r="S46" s="14" t="s">
        <v>192</v>
      </c>
      <c r="T46" s="34"/>
      <c r="U46" s="31"/>
      <c r="V46" s="34"/>
      <c r="W46" s="31"/>
      <c r="X46" s="28"/>
    </row>
    <row r="47" spans="1:24" s="21" customFormat="1">
      <c r="A47" s="32"/>
      <c r="B47" s="29"/>
      <c r="C47" s="32"/>
      <c r="D47" s="32"/>
      <c r="E47" s="32"/>
      <c r="F47" s="32"/>
      <c r="G47" s="35"/>
      <c r="H47" s="32"/>
      <c r="I47" s="35"/>
      <c r="J47" s="32"/>
      <c r="K47" s="32"/>
      <c r="L47" s="38"/>
      <c r="M47" s="32"/>
      <c r="N47" s="24" t="s">
        <v>279</v>
      </c>
      <c r="O47" s="15" t="s">
        <v>20</v>
      </c>
      <c r="P47" s="20" t="s">
        <v>24</v>
      </c>
      <c r="Q47" s="12">
        <v>17.016999999999999</v>
      </c>
      <c r="R47" s="20">
        <v>11.9</v>
      </c>
      <c r="S47" s="15" t="s">
        <v>193</v>
      </c>
      <c r="T47" s="35"/>
      <c r="U47" s="32"/>
      <c r="V47" s="35"/>
      <c r="W47" s="32"/>
      <c r="X47" s="29"/>
    </row>
    <row r="48" spans="1:24" s="19" customFormat="1">
      <c r="A48" s="30">
        <v>2011</v>
      </c>
      <c r="B48" s="27" t="s">
        <v>384</v>
      </c>
      <c r="C48" s="30" t="s">
        <v>14</v>
      </c>
      <c r="D48" s="30" t="s">
        <v>15</v>
      </c>
      <c r="E48" s="30" t="s">
        <v>127</v>
      </c>
      <c r="F48" s="30" t="s">
        <v>28</v>
      </c>
      <c r="G48" s="33" t="s">
        <v>41</v>
      </c>
      <c r="H48" s="30" t="s">
        <v>430</v>
      </c>
      <c r="I48" s="33" t="s">
        <v>45</v>
      </c>
      <c r="J48" s="30" t="s">
        <v>143</v>
      </c>
      <c r="K48" s="30" t="s">
        <v>224</v>
      </c>
      <c r="L48" s="36" t="s">
        <v>16</v>
      </c>
      <c r="M48" s="30">
        <v>157</v>
      </c>
      <c r="N48" s="22" t="s">
        <v>280</v>
      </c>
      <c r="O48" s="13" t="s">
        <v>17</v>
      </c>
      <c r="P48" s="33" t="s">
        <v>21</v>
      </c>
      <c r="Q48" s="13">
        <f>12+3</f>
        <v>15</v>
      </c>
      <c r="R48" s="2">
        <f>Q48*100/157</f>
        <v>9.5541401273885356</v>
      </c>
      <c r="S48" s="30" t="s">
        <v>21</v>
      </c>
      <c r="T48" s="33" t="s">
        <v>166</v>
      </c>
      <c r="U48" s="30" t="s">
        <v>21</v>
      </c>
      <c r="V48" s="33" t="s">
        <v>21</v>
      </c>
      <c r="W48" s="30" t="s">
        <v>431</v>
      </c>
      <c r="X48" s="27" t="s">
        <v>167</v>
      </c>
    </row>
    <row r="49" spans="1:24" s="20" customFormat="1">
      <c r="A49" s="31"/>
      <c r="B49" s="28"/>
      <c r="C49" s="31"/>
      <c r="D49" s="31"/>
      <c r="E49" s="31"/>
      <c r="F49" s="31"/>
      <c r="G49" s="34"/>
      <c r="H49" s="31"/>
      <c r="I49" s="34"/>
      <c r="J49" s="31"/>
      <c r="K49" s="31"/>
      <c r="L49" s="37"/>
      <c r="M49" s="31"/>
      <c r="N49" s="23" t="s">
        <v>84</v>
      </c>
      <c r="O49" s="14" t="s">
        <v>20</v>
      </c>
      <c r="P49" s="34"/>
      <c r="Q49" s="14">
        <f>34+23</f>
        <v>57</v>
      </c>
      <c r="R49" s="3">
        <f t="shared" ref="R49:R54" si="2">Q49*100/157</f>
        <v>36.305732484076437</v>
      </c>
      <c r="S49" s="31"/>
      <c r="T49" s="34"/>
      <c r="U49" s="31"/>
      <c r="V49" s="34"/>
      <c r="W49" s="31"/>
      <c r="X49" s="28"/>
    </row>
    <row r="50" spans="1:24" s="20" customFormat="1">
      <c r="A50" s="31"/>
      <c r="B50" s="28"/>
      <c r="C50" s="31"/>
      <c r="D50" s="31"/>
      <c r="E50" s="31"/>
      <c r="F50" s="31"/>
      <c r="G50" s="34"/>
      <c r="H50" s="31"/>
      <c r="I50" s="34"/>
      <c r="J50" s="31"/>
      <c r="K50" s="31"/>
      <c r="L50" s="37"/>
      <c r="M50" s="31"/>
      <c r="N50" s="23" t="s">
        <v>90</v>
      </c>
      <c r="O50" s="14" t="s">
        <v>17</v>
      </c>
      <c r="P50" s="34"/>
      <c r="Q50" s="14">
        <f>29+26</f>
        <v>55</v>
      </c>
      <c r="R50" s="3">
        <f t="shared" si="2"/>
        <v>35.031847133757964</v>
      </c>
      <c r="S50" s="31"/>
      <c r="T50" s="34"/>
      <c r="U50" s="31"/>
      <c r="V50" s="34"/>
      <c r="W50" s="31"/>
      <c r="X50" s="28"/>
    </row>
    <row r="51" spans="1:24" s="20" customFormat="1">
      <c r="A51" s="31"/>
      <c r="B51" s="28"/>
      <c r="C51" s="31"/>
      <c r="D51" s="31"/>
      <c r="E51" s="31"/>
      <c r="F51" s="31"/>
      <c r="G51" s="34"/>
      <c r="H51" s="31"/>
      <c r="I51" s="34"/>
      <c r="J51" s="31"/>
      <c r="K51" s="31"/>
      <c r="L51" s="37"/>
      <c r="M51" s="31"/>
      <c r="N51" s="23" t="s">
        <v>89</v>
      </c>
      <c r="O51" s="14" t="s">
        <v>17</v>
      </c>
      <c r="P51" s="34"/>
      <c r="Q51" s="14">
        <f>13+10</f>
        <v>23</v>
      </c>
      <c r="R51" s="3">
        <f t="shared" si="2"/>
        <v>14.64968152866242</v>
      </c>
      <c r="S51" s="31"/>
      <c r="T51" s="34"/>
      <c r="U51" s="31"/>
      <c r="V51" s="34"/>
      <c r="W51" s="31"/>
      <c r="X51" s="28"/>
    </row>
    <row r="52" spans="1:24" s="20" customFormat="1">
      <c r="A52" s="31"/>
      <c r="B52" s="28"/>
      <c r="C52" s="31"/>
      <c r="D52" s="31"/>
      <c r="E52" s="31"/>
      <c r="F52" s="31"/>
      <c r="G52" s="34"/>
      <c r="H52" s="31"/>
      <c r="I52" s="34"/>
      <c r="J52" s="31"/>
      <c r="K52" s="31"/>
      <c r="L52" s="37"/>
      <c r="M52" s="31"/>
      <c r="N52" s="23" t="s">
        <v>107</v>
      </c>
      <c r="O52" s="14" t="s">
        <v>20</v>
      </c>
      <c r="P52" s="34"/>
      <c r="Q52" s="14">
        <f>16+12</f>
        <v>28</v>
      </c>
      <c r="R52" s="3">
        <f t="shared" si="2"/>
        <v>17.834394904458598</v>
      </c>
      <c r="S52" s="31"/>
      <c r="T52" s="34"/>
      <c r="U52" s="31"/>
      <c r="V52" s="34"/>
      <c r="W52" s="31"/>
      <c r="X52" s="28"/>
    </row>
    <row r="53" spans="1:24" s="20" customFormat="1">
      <c r="A53" s="31"/>
      <c r="B53" s="28"/>
      <c r="C53" s="31"/>
      <c r="D53" s="31"/>
      <c r="E53" s="31"/>
      <c r="F53" s="31"/>
      <c r="G53" s="34"/>
      <c r="H53" s="31"/>
      <c r="I53" s="34"/>
      <c r="J53" s="31"/>
      <c r="K53" s="31"/>
      <c r="L53" s="37"/>
      <c r="M53" s="31"/>
      <c r="N53" s="23" t="s">
        <v>106</v>
      </c>
      <c r="O53" s="14" t="s">
        <v>17</v>
      </c>
      <c r="P53" s="34"/>
      <c r="Q53" s="14">
        <f>6+5</f>
        <v>11</v>
      </c>
      <c r="R53" s="3">
        <f t="shared" si="2"/>
        <v>7.0063694267515926</v>
      </c>
      <c r="S53" s="31"/>
      <c r="T53" s="34"/>
      <c r="U53" s="31"/>
      <c r="V53" s="34"/>
      <c r="W53" s="31"/>
      <c r="X53" s="28"/>
    </row>
    <row r="54" spans="1:24" s="21" customFormat="1">
      <c r="A54" s="32"/>
      <c r="B54" s="29"/>
      <c r="C54" s="32"/>
      <c r="D54" s="32"/>
      <c r="E54" s="32"/>
      <c r="F54" s="32"/>
      <c r="G54" s="35"/>
      <c r="H54" s="32"/>
      <c r="I54" s="35"/>
      <c r="J54" s="32"/>
      <c r="K54" s="32"/>
      <c r="L54" s="38"/>
      <c r="M54" s="32"/>
      <c r="N54" s="24" t="s">
        <v>108</v>
      </c>
      <c r="O54" s="15" t="s">
        <v>17</v>
      </c>
      <c r="P54" s="35"/>
      <c r="Q54" s="15">
        <f>7+6</f>
        <v>13</v>
      </c>
      <c r="R54" s="4">
        <f t="shared" si="2"/>
        <v>8.2802547770700645</v>
      </c>
      <c r="S54" s="32"/>
      <c r="T54" s="35"/>
      <c r="U54" s="32"/>
      <c r="V54" s="35"/>
      <c r="W54" s="32"/>
      <c r="X54" s="29"/>
    </row>
    <row r="55" spans="1:24" s="19" customFormat="1">
      <c r="A55" s="30">
        <v>2014</v>
      </c>
      <c r="B55" s="27" t="s">
        <v>149</v>
      </c>
      <c r="C55" s="30" t="s">
        <v>14</v>
      </c>
      <c r="D55" s="30" t="s">
        <v>131</v>
      </c>
      <c r="E55" s="30" t="s">
        <v>327</v>
      </c>
      <c r="F55" s="30" t="s">
        <v>28</v>
      </c>
      <c r="G55" s="33" t="s">
        <v>79</v>
      </c>
      <c r="H55" s="30" t="s">
        <v>281</v>
      </c>
      <c r="I55" s="33" t="s">
        <v>335</v>
      </c>
      <c r="J55" s="13" t="s">
        <v>163</v>
      </c>
      <c r="K55" s="30" t="s">
        <v>21</v>
      </c>
      <c r="L55" s="22" t="s">
        <v>16</v>
      </c>
      <c r="M55" s="13">
        <v>2</v>
      </c>
      <c r="N55" s="22" t="s">
        <v>29</v>
      </c>
      <c r="O55" s="13" t="s">
        <v>17</v>
      </c>
      <c r="P55" s="20" t="s">
        <v>24</v>
      </c>
      <c r="Q55" s="13">
        <v>1</v>
      </c>
      <c r="R55" s="3">
        <v>50</v>
      </c>
      <c r="S55" s="30" t="s">
        <v>21</v>
      </c>
      <c r="T55" s="33" t="s">
        <v>21</v>
      </c>
      <c r="U55" s="30" t="s">
        <v>408</v>
      </c>
      <c r="V55" s="33" t="s">
        <v>21</v>
      </c>
      <c r="W55" s="30" t="s">
        <v>21</v>
      </c>
      <c r="X55" s="27" t="s">
        <v>21</v>
      </c>
    </row>
    <row r="56" spans="1:24" s="20" customFormat="1" ht="43.5">
      <c r="A56" s="32"/>
      <c r="B56" s="29"/>
      <c r="C56" s="32"/>
      <c r="D56" s="32"/>
      <c r="E56" s="32"/>
      <c r="F56" s="32"/>
      <c r="G56" s="35"/>
      <c r="H56" s="32"/>
      <c r="I56" s="35"/>
      <c r="J56" s="14" t="s">
        <v>343</v>
      </c>
      <c r="K56" s="32"/>
      <c r="L56" s="23" t="s">
        <v>46</v>
      </c>
      <c r="M56" s="14">
        <v>17</v>
      </c>
      <c r="N56" s="23" t="s">
        <v>29</v>
      </c>
      <c r="O56" s="14" t="s">
        <v>17</v>
      </c>
      <c r="P56" s="20" t="s">
        <v>24</v>
      </c>
      <c r="Q56" s="14">
        <v>0</v>
      </c>
      <c r="R56" s="3">
        <v>0</v>
      </c>
      <c r="S56" s="32"/>
      <c r="T56" s="35"/>
      <c r="U56" s="32"/>
      <c r="V56" s="35"/>
      <c r="W56" s="31"/>
      <c r="X56" s="28"/>
    </row>
    <row r="57" spans="1:24" s="19" customFormat="1" ht="43.5">
      <c r="A57" s="30">
        <v>2014</v>
      </c>
      <c r="B57" s="27" t="s">
        <v>282</v>
      </c>
      <c r="C57" s="30" t="s">
        <v>18</v>
      </c>
      <c r="D57" s="30" t="s">
        <v>332</v>
      </c>
      <c r="E57" s="30" t="s">
        <v>328</v>
      </c>
      <c r="F57" s="30" t="s">
        <v>333</v>
      </c>
      <c r="G57" s="33" t="s">
        <v>47</v>
      </c>
      <c r="H57" s="30" t="s">
        <v>283</v>
      </c>
      <c r="I57" s="33" t="s">
        <v>335</v>
      </c>
      <c r="J57" s="13" t="s">
        <v>157</v>
      </c>
      <c r="K57" s="13" t="s">
        <v>357</v>
      </c>
      <c r="L57" s="22" t="s">
        <v>16</v>
      </c>
      <c r="M57" s="13">
        <v>672</v>
      </c>
      <c r="N57" s="22" t="s">
        <v>29</v>
      </c>
      <c r="O57" s="13" t="s">
        <v>17</v>
      </c>
      <c r="P57" s="19" t="s">
        <v>24</v>
      </c>
      <c r="Q57" s="13">
        <v>241</v>
      </c>
      <c r="R57" s="2">
        <f>24100/672</f>
        <v>35.863095238095241</v>
      </c>
      <c r="S57" s="30" t="s">
        <v>21</v>
      </c>
      <c r="T57" s="33" t="s">
        <v>21</v>
      </c>
      <c r="U57" s="30" t="s">
        <v>409</v>
      </c>
      <c r="V57" s="33" t="s">
        <v>21</v>
      </c>
      <c r="W57" s="30" t="s">
        <v>284</v>
      </c>
      <c r="X57" s="27" t="s">
        <v>21</v>
      </c>
    </row>
    <row r="58" spans="1:24" s="21" customFormat="1" ht="29">
      <c r="A58" s="32"/>
      <c r="B58" s="29"/>
      <c r="C58" s="32"/>
      <c r="D58" s="32"/>
      <c r="E58" s="32"/>
      <c r="F58" s="32"/>
      <c r="G58" s="35"/>
      <c r="H58" s="32"/>
      <c r="I58" s="35"/>
      <c r="J58" s="15" t="s">
        <v>158</v>
      </c>
      <c r="K58" s="15"/>
      <c r="L58" s="24" t="s">
        <v>46</v>
      </c>
      <c r="M58" s="15">
        <v>38</v>
      </c>
      <c r="N58" s="24" t="s">
        <v>29</v>
      </c>
      <c r="O58" s="15" t="s">
        <v>17</v>
      </c>
      <c r="P58" s="21" t="s">
        <v>24</v>
      </c>
      <c r="Q58" s="15">
        <v>9</v>
      </c>
      <c r="R58" s="4">
        <f>900/38</f>
        <v>23.684210526315791</v>
      </c>
      <c r="S58" s="32"/>
      <c r="T58" s="35"/>
      <c r="U58" s="32"/>
      <c r="V58" s="35"/>
      <c r="W58" s="32"/>
      <c r="X58" s="29"/>
    </row>
    <row r="59" spans="1:24" s="19" customFormat="1" ht="58">
      <c r="A59" s="30">
        <v>2014</v>
      </c>
      <c r="B59" s="27" t="s">
        <v>285</v>
      </c>
      <c r="C59" s="30" t="s">
        <v>14</v>
      </c>
      <c r="D59" s="30" t="s">
        <v>332</v>
      </c>
      <c r="E59" s="30" t="s">
        <v>328</v>
      </c>
      <c r="F59" s="30" t="s">
        <v>333</v>
      </c>
      <c r="G59" s="33" t="s">
        <v>47</v>
      </c>
      <c r="H59" s="30" t="s">
        <v>330</v>
      </c>
      <c r="I59" s="33" t="s">
        <v>336</v>
      </c>
      <c r="J59" s="13" t="s">
        <v>164</v>
      </c>
      <c r="K59" s="30" t="s">
        <v>225</v>
      </c>
      <c r="L59" s="22" t="s">
        <v>16</v>
      </c>
      <c r="M59" s="13">
        <v>183</v>
      </c>
      <c r="N59" s="22" t="s">
        <v>286</v>
      </c>
      <c r="O59" s="13" t="s">
        <v>17</v>
      </c>
      <c r="P59" s="19" t="s">
        <v>217</v>
      </c>
      <c r="Q59" s="13">
        <v>135</v>
      </c>
      <c r="R59" s="19">
        <v>73.8</v>
      </c>
      <c r="S59" s="13" t="s">
        <v>21</v>
      </c>
      <c r="T59" s="19" t="s">
        <v>21</v>
      </c>
      <c r="U59" s="13" t="s">
        <v>410</v>
      </c>
      <c r="V59" s="33" t="s">
        <v>287</v>
      </c>
      <c r="W59" s="13" t="s">
        <v>375</v>
      </c>
      <c r="X59" s="27" t="s">
        <v>21</v>
      </c>
    </row>
    <row r="60" spans="1:24" s="20" customFormat="1" ht="58">
      <c r="A60" s="31"/>
      <c r="B60" s="28"/>
      <c r="C60" s="31"/>
      <c r="D60" s="31"/>
      <c r="E60" s="31"/>
      <c r="F60" s="31"/>
      <c r="G60" s="34"/>
      <c r="H60" s="31"/>
      <c r="I60" s="34"/>
      <c r="J60" s="14" t="s">
        <v>344</v>
      </c>
      <c r="K60" s="31"/>
      <c r="L60" s="37" t="s">
        <v>46</v>
      </c>
      <c r="M60" s="31">
        <v>15</v>
      </c>
      <c r="N60" s="37" t="s">
        <v>288</v>
      </c>
      <c r="O60" s="31" t="s">
        <v>17</v>
      </c>
      <c r="P60" s="34" t="s">
        <v>218</v>
      </c>
      <c r="Q60" s="31">
        <v>1</v>
      </c>
      <c r="R60" s="34" t="s">
        <v>216</v>
      </c>
      <c r="S60" s="31" t="s">
        <v>21</v>
      </c>
      <c r="T60" s="34" t="s">
        <v>21</v>
      </c>
      <c r="U60" s="31" t="s">
        <v>21</v>
      </c>
      <c r="V60" s="34"/>
      <c r="W60" s="31" t="s">
        <v>21</v>
      </c>
      <c r="X60" s="28"/>
    </row>
    <row r="61" spans="1:24" s="21" customFormat="1" ht="58">
      <c r="A61" s="32"/>
      <c r="B61" s="29"/>
      <c r="C61" s="32"/>
      <c r="D61" s="32"/>
      <c r="E61" s="32"/>
      <c r="F61" s="32"/>
      <c r="G61" s="35"/>
      <c r="H61" s="32"/>
      <c r="I61" s="35"/>
      <c r="J61" s="15" t="s">
        <v>165</v>
      </c>
      <c r="K61" s="32"/>
      <c r="L61" s="38"/>
      <c r="M61" s="32"/>
      <c r="N61" s="37"/>
      <c r="O61" s="32"/>
      <c r="P61" s="35"/>
      <c r="Q61" s="32"/>
      <c r="R61" s="35"/>
      <c r="S61" s="32"/>
      <c r="T61" s="35"/>
      <c r="U61" s="32"/>
      <c r="V61" s="35"/>
      <c r="W61" s="32"/>
      <c r="X61" s="29"/>
    </row>
    <row r="62" spans="1:24" s="19" customFormat="1" ht="29">
      <c r="A62" s="30">
        <v>2015</v>
      </c>
      <c r="B62" s="27" t="s">
        <v>289</v>
      </c>
      <c r="C62" s="30" t="s">
        <v>14</v>
      </c>
      <c r="D62" s="30" t="s">
        <v>331</v>
      </c>
      <c r="E62" s="30" t="s">
        <v>50</v>
      </c>
      <c r="F62" s="30" t="s">
        <v>28</v>
      </c>
      <c r="G62" s="33" t="s">
        <v>51</v>
      </c>
      <c r="H62" s="30" t="s">
        <v>290</v>
      </c>
      <c r="I62" s="33" t="s">
        <v>37</v>
      </c>
      <c r="J62" s="13" t="s">
        <v>214</v>
      </c>
      <c r="K62" s="30" t="s">
        <v>226</v>
      </c>
      <c r="L62" s="22" t="s">
        <v>16</v>
      </c>
      <c r="M62" s="13">
        <v>325</v>
      </c>
      <c r="N62" s="22" t="s">
        <v>150</v>
      </c>
      <c r="O62" s="13" t="s">
        <v>17</v>
      </c>
      <c r="P62" s="19" t="s">
        <v>52</v>
      </c>
      <c r="Q62" s="13">
        <v>52</v>
      </c>
      <c r="R62" s="2">
        <f>5200/325</f>
        <v>16</v>
      </c>
      <c r="S62" s="13" t="s">
        <v>291</v>
      </c>
      <c r="T62" s="33" t="s">
        <v>21</v>
      </c>
      <c r="U62" s="30" t="s">
        <v>21</v>
      </c>
      <c r="V62" s="33" t="s">
        <v>21</v>
      </c>
      <c r="W62" s="30" t="s">
        <v>292</v>
      </c>
      <c r="X62" s="27" t="s">
        <v>21</v>
      </c>
    </row>
    <row r="63" spans="1:24" s="21" customFormat="1" ht="58">
      <c r="A63" s="32"/>
      <c r="B63" s="29"/>
      <c r="C63" s="32"/>
      <c r="D63" s="32"/>
      <c r="E63" s="32"/>
      <c r="F63" s="32"/>
      <c r="G63" s="35"/>
      <c r="H63" s="32"/>
      <c r="I63" s="35"/>
      <c r="J63" s="15" t="s">
        <v>345</v>
      </c>
      <c r="K63" s="32"/>
      <c r="L63" s="24" t="s">
        <v>46</v>
      </c>
      <c r="M63" s="15">
        <v>15</v>
      </c>
      <c r="N63" s="24" t="s">
        <v>150</v>
      </c>
      <c r="O63" s="15" t="s">
        <v>17</v>
      </c>
      <c r="P63" s="21" t="s">
        <v>52</v>
      </c>
      <c r="Q63" s="15">
        <v>4</v>
      </c>
      <c r="R63" s="4">
        <v>27</v>
      </c>
      <c r="S63" s="15" t="s">
        <v>293</v>
      </c>
      <c r="T63" s="35"/>
      <c r="U63" s="32"/>
      <c r="V63" s="35"/>
      <c r="W63" s="32"/>
      <c r="X63" s="29"/>
    </row>
    <row r="64" spans="1:24" s="19" customFormat="1" ht="159.5">
      <c r="A64" s="30">
        <v>2015</v>
      </c>
      <c r="B64" s="27" t="s">
        <v>94</v>
      </c>
      <c r="C64" s="30" t="s">
        <v>53</v>
      </c>
      <c r="D64" s="30" t="s">
        <v>15</v>
      </c>
      <c r="E64" s="30" t="s">
        <v>54</v>
      </c>
      <c r="F64" s="30" t="s">
        <v>28</v>
      </c>
      <c r="G64" s="33" t="s">
        <v>55</v>
      </c>
      <c r="H64" s="30" t="s">
        <v>151</v>
      </c>
      <c r="I64" s="33" t="s">
        <v>26</v>
      </c>
      <c r="J64" s="13" t="s">
        <v>346</v>
      </c>
      <c r="K64" s="30" t="s">
        <v>227</v>
      </c>
      <c r="L64" s="36" t="s">
        <v>16</v>
      </c>
      <c r="M64" s="30">
        <v>42</v>
      </c>
      <c r="N64" s="23" t="s">
        <v>29</v>
      </c>
      <c r="O64" s="13" t="s">
        <v>17</v>
      </c>
      <c r="P64" s="19" t="s">
        <v>24</v>
      </c>
      <c r="Q64" s="13" t="s">
        <v>294</v>
      </c>
      <c r="R64" s="19" t="s">
        <v>371</v>
      </c>
      <c r="S64" s="13" t="s">
        <v>125</v>
      </c>
      <c r="T64" s="33" t="s">
        <v>381</v>
      </c>
      <c r="U64" s="13" t="s">
        <v>414</v>
      </c>
      <c r="V64" s="33" t="s">
        <v>21</v>
      </c>
      <c r="W64" s="30" t="s">
        <v>295</v>
      </c>
      <c r="X64" s="27" t="s">
        <v>378</v>
      </c>
    </row>
    <row r="65" spans="1:24" s="20" customFormat="1" ht="43.5">
      <c r="A65" s="31"/>
      <c r="B65" s="28"/>
      <c r="C65" s="31"/>
      <c r="D65" s="31"/>
      <c r="E65" s="31"/>
      <c r="F65" s="31"/>
      <c r="G65" s="34"/>
      <c r="H65" s="31"/>
      <c r="I65" s="34"/>
      <c r="J65" s="14" t="s">
        <v>347</v>
      </c>
      <c r="K65" s="31"/>
      <c r="L65" s="37"/>
      <c r="M65" s="31"/>
      <c r="N65" s="23" t="s">
        <v>90</v>
      </c>
      <c r="O65" s="14" t="s">
        <v>17</v>
      </c>
      <c r="P65" s="20" t="s">
        <v>56</v>
      </c>
      <c r="Q65" s="14" t="s">
        <v>365</v>
      </c>
      <c r="R65" s="20" t="s">
        <v>368</v>
      </c>
      <c r="S65" s="14" t="s">
        <v>296</v>
      </c>
      <c r="T65" s="34"/>
      <c r="U65" s="14" t="s">
        <v>411</v>
      </c>
      <c r="V65" s="34"/>
      <c r="W65" s="31"/>
      <c r="X65" s="28"/>
    </row>
    <row r="66" spans="1:24" s="20" customFormat="1" ht="43.5">
      <c r="A66" s="31"/>
      <c r="B66" s="28"/>
      <c r="C66" s="31"/>
      <c r="D66" s="31"/>
      <c r="E66" s="31"/>
      <c r="F66" s="31"/>
      <c r="G66" s="34"/>
      <c r="H66" s="31"/>
      <c r="I66" s="34"/>
      <c r="J66" s="14" t="s">
        <v>349</v>
      </c>
      <c r="K66" s="31"/>
      <c r="L66" s="37"/>
      <c r="M66" s="31"/>
      <c r="N66" s="23" t="s">
        <v>104</v>
      </c>
      <c r="O66" s="14" t="s">
        <v>17</v>
      </c>
      <c r="P66" s="20" t="s">
        <v>57</v>
      </c>
      <c r="Q66" s="14" t="s">
        <v>366</v>
      </c>
      <c r="R66" s="20" t="s">
        <v>369</v>
      </c>
      <c r="S66" s="14" t="s">
        <v>58</v>
      </c>
      <c r="T66" s="34"/>
      <c r="U66" s="31" t="s">
        <v>412</v>
      </c>
      <c r="V66" s="34"/>
      <c r="W66" s="31"/>
      <c r="X66" s="28"/>
    </row>
    <row r="67" spans="1:24" s="20" customFormat="1" ht="29">
      <c r="A67" s="31"/>
      <c r="B67" s="28"/>
      <c r="C67" s="31"/>
      <c r="D67" s="31"/>
      <c r="E67" s="31"/>
      <c r="F67" s="31"/>
      <c r="G67" s="34"/>
      <c r="H67" s="31"/>
      <c r="I67" s="34"/>
      <c r="J67" s="14" t="s">
        <v>348</v>
      </c>
      <c r="K67" s="31"/>
      <c r="L67" s="37"/>
      <c r="M67" s="31"/>
      <c r="N67" s="23" t="s">
        <v>105</v>
      </c>
      <c r="O67" s="14" t="s">
        <v>20</v>
      </c>
      <c r="P67" s="20" t="s">
        <v>59</v>
      </c>
      <c r="Q67" s="14" t="s">
        <v>367</v>
      </c>
      <c r="R67" s="20" t="s">
        <v>370</v>
      </c>
      <c r="S67" s="14" t="s">
        <v>297</v>
      </c>
      <c r="T67" s="34"/>
      <c r="U67" s="31"/>
      <c r="V67" s="34"/>
      <c r="W67" s="31"/>
      <c r="X67" s="28"/>
    </row>
    <row r="68" spans="1:24" s="21" customFormat="1" ht="72.5">
      <c r="A68" s="32"/>
      <c r="B68" s="29"/>
      <c r="C68" s="32"/>
      <c r="D68" s="32"/>
      <c r="E68" s="32"/>
      <c r="F68" s="32"/>
      <c r="G68" s="35"/>
      <c r="H68" s="32"/>
      <c r="I68" s="35"/>
      <c r="J68" s="15" t="s">
        <v>350</v>
      </c>
      <c r="K68" s="32"/>
      <c r="L68" s="38"/>
      <c r="M68" s="32"/>
      <c r="N68" s="24" t="s">
        <v>48</v>
      </c>
      <c r="O68" s="15" t="s">
        <v>17</v>
      </c>
      <c r="P68" s="20" t="s">
        <v>363</v>
      </c>
      <c r="Q68" s="15" t="s">
        <v>60</v>
      </c>
      <c r="R68" s="21" t="s">
        <v>124</v>
      </c>
      <c r="S68" s="15" t="s">
        <v>21</v>
      </c>
      <c r="T68" s="35"/>
      <c r="U68" s="32"/>
      <c r="V68" s="35"/>
      <c r="W68" s="32"/>
      <c r="X68" s="29"/>
    </row>
    <row r="69" spans="1:24" ht="58">
      <c r="A69" s="30">
        <v>2016</v>
      </c>
      <c r="B69" s="27" t="s">
        <v>298</v>
      </c>
      <c r="C69" s="30" t="s">
        <v>64</v>
      </c>
      <c r="D69" s="30" t="s">
        <v>61</v>
      </c>
      <c r="E69" s="30" t="s">
        <v>128</v>
      </c>
      <c r="F69" s="30" t="s">
        <v>28</v>
      </c>
      <c r="G69" s="33" t="s">
        <v>134</v>
      </c>
      <c r="H69" s="30" t="s">
        <v>152</v>
      </c>
      <c r="I69" s="33" t="s">
        <v>26</v>
      </c>
      <c r="J69" s="14" t="s">
        <v>155</v>
      </c>
      <c r="K69" s="30" t="s">
        <v>227</v>
      </c>
      <c r="L69" s="23" t="s">
        <v>46</v>
      </c>
      <c r="M69" s="14">
        <v>2</v>
      </c>
      <c r="N69" s="23" t="s">
        <v>62</v>
      </c>
      <c r="O69" s="14" t="s">
        <v>17</v>
      </c>
      <c r="P69" s="20" t="s">
        <v>21</v>
      </c>
      <c r="Q69" s="14">
        <v>1</v>
      </c>
      <c r="R69" s="20">
        <v>50</v>
      </c>
      <c r="S69" s="14" t="s">
        <v>196</v>
      </c>
      <c r="T69" s="20" t="s">
        <v>299</v>
      </c>
      <c r="U69" s="30" t="s">
        <v>21</v>
      </c>
      <c r="V69" s="33" t="s">
        <v>21</v>
      </c>
      <c r="W69" s="30" t="s">
        <v>168</v>
      </c>
      <c r="X69" s="27" t="s">
        <v>21</v>
      </c>
    </row>
    <row r="70" spans="1:24" ht="87">
      <c r="A70" s="31"/>
      <c r="B70" s="28"/>
      <c r="C70" s="31"/>
      <c r="D70" s="31"/>
      <c r="E70" s="31"/>
      <c r="F70" s="31"/>
      <c r="G70" s="34"/>
      <c r="H70" s="31"/>
      <c r="I70" s="34"/>
      <c r="J70" s="14" t="s">
        <v>351</v>
      </c>
      <c r="K70" s="31"/>
      <c r="L70" s="37" t="s">
        <v>16</v>
      </c>
      <c r="M70" s="31">
        <v>38</v>
      </c>
      <c r="N70" s="23" t="s">
        <v>62</v>
      </c>
      <c r="O70" s="14" t="s">
        <v>17</v>
      </c>
      <c r="P70" s="20" t="s">
        <v>21</v>
      </c>
      <c r="Q70" s="14">
        <v>13</v>
      </c>
      <c r="R70" s="20">
        <v>34.200000000000003</v>
      </c>
      <c r="S70" s="14" t="s">
        <v>197</v>
      </c>
      <c r="T70" s="34" t="s">
        <v>300</v>
      </c>
      <c r="U70" s="31"/>
      <c r="V70" s="34"/>
      <c r="W70" s="31"/>
      <c r="X70" s="28"/>
    </row>
    <row r="71" spans="1:24">
      <c r="A71" s="31"/>
      <c r="B71" s="28"/>
      <c r="C71" s="31"/>
      <c r="D71" s="31"/>
      <c r="E71" s="31"/>
      <c r="F71" s="31"/>
      <c r="G71" s="34"/>
      <c r="H71" s="31"/>
      <c r="I71" s="34"/>
      <c r="J71" s="31" t="s">
        <v>153</v>
      </c>
      <c r="K71" s="31"/>
      <c r="L71" s="37"/>
      <c r="M71" s="31"/>
      <c r="N71" s="23" t="s">
        <v>106</v>
      </c>
      <c r="O71" s="14" t="s">
        <v>17</v>
      </c>
      <c r="P71" s="20" t="s">
        <v>21</v>
      </c>
      <c r="Q71" s="14">
        <v>8</v>
      </c>
      <c r="R71" s="20">
        <v>21.1</v>
      </c>
      <c r="S71" s="14" t="s">
        <v>198</v>
      </c>
      <c r="T71" s="34"/>
      <c r="U71" s="31"/>
      <c r="V71" s="34"/>
      <c r="W71" s="31"/>
      <c r="X71" s="28"/>
    </row>
    <row r="72" spans="1:24">
      <c r="A72" s="31"/>
      <c r="B72" s="28"/>
      <c r="C72" s="31"/>
      <c r="D72" s="31"/>
      <c r="E72" s="31"/>
      <c r="F72" s="31"/>
      <c r="G72" s="34"/>
      <c r="H72" s="31"/>
      <c r="I72" s="34"/>
      <c r="J72" s="31"/>
      <c r="K72" s="31"/>
      <c r="L72" s="37"/>
      <c r="M72" s="31"/>
      <c r="N72" s="23" t="s">
        <v>90</v>
      </c>
      <c r="O72" s="14" t="s">
        <v>17</v>
      </c>
      <c r="P72" s="20" t="s">
        <v>21</v>
      </c>
      <c r="Q72" s="14">
        <v>19</v>
      </c>
      <c r="R72" s="20">
        <v>50</v>
      </c>
      <c r="S72" s="14" t="s">
        <v>197</v>
      </c>
      <c r="T72" s="34"/>
      <c r="U72" s="31"/>
      <c r="V72" s="34"/>
      <c r="W72" s="31"/>
      <c r="X72" s="28"/>
    </row>
    <row r="73" spans="1:24">
      <c r="A73" s="31"/>
      <c r="B73" s="28"/>
      <c r="C73" s="31"/>
      <c r="D73" s="31"/>
      <c r="E73" s="31"/>
      <c r="F73" s="31"/>
      <c r="G73" s="34"/>
      <c r="H73" s="31"/>
      <c r="I73" s="34"/>
      <c r="J73" s="31"/>
      <c r="K73" s="31"/>
      <c r="L73" s="37"/>
      <c r="M73" s="31"/>
      <c r="N73" s="23" t="s">
        <v>194</v>
      </c>
      <c r="O73" s="14" t="s">
        <v>17</v>
      </c>
      <c r="P73" s="20" t="s">
        <v>21</v>
      </c>
      <c r="Q73" s="14">
        <v>2</v>
      </c>
      <c r="R73" s="20">
        <v>5.3</v>
      </c>
      <c r="S73" s="14" t="s">
        <v>199</v>
      </c>
      <c r="T73" s="34"/>
      <c r="U73" s="31"/>
      <c r="V73" s="34"/>
      <c r="W73" s="31"/>
      <c r="X73" s="28"/>
    </row>
    <row r="74" spans="1:24">
      <c r="A74" s="31"/>
      <c r="B74" s="28"/>
      <c r="C74" s="31"/>
      <c r="D74" s="31"/>
      <c r="E74" s="31"/>
      <c r="F74" s="31"/>
      <c r="G74" s="34"/>
      <c r="H74" s="31"/>
      <c r="I74" s="34"/>
      <c r="J74" s="31"/>
      <c r="K74" s="31"/>
      <c r="L74" s="37"/>
      <c r="M74" s="31"/>
      <c r="N74" s="23" t="s">
        <v>89</v>
      </c>
      <c r="O74" s="14" t="s">
        <v>17</v>
      </c>
      <c r="P74" s="20" t="s">
        <v>21</v>
      </c>
      <c r="Q74" s="14">
        <v>14</v>
      </c>
      <c r="R74" s="20">
        <v>36.799999999999997</v>
      </c>
      <c r="S74" s="14" t="s">
        <v>199</v>
      </c>
      <c r="T74" s="34"/>
      <c r="U74" s="31"/>
      <c r="V74" s="34"/>
      <c r="W74" s="31"/>
      <c r="X74" s="28"/>
    </row>
    <row r="75" spans="1:24">
      <c r="A75" s="31"/>
      <c r="B75" s="28"/>
      <c r="C75" s="31"/>
      <c r="D75" s="31"/>
      <c r="E75" s="31"/>
      <c r="F75" s="31"/>
      <c r="G75" s="34"/>
      <c r="H75" s="31"/>
      <c r="I75" s="34"/>
      <c r="J75" s="31"/>
      <c r="K75" s="31"/>
      <c r="L75" s="37"/>
      <c r="M75" s="31"/>
      <c r="N75" s="23" t="s">
        <v>108</v>
      </c>
      <c r="O75" s="14" t="s">
        <v>17</v>
      </c>
      <c r="P75" s="20" t="s">
        <v>21</v>
      </c>
      <c r="Q75" s="14">
        <v>1</v>
      </c>
      <c r="R75" s="20">
        <v>2.6</v>
      </c>
      <c r="S75" s="14" t="s">
        <v>199</v>
      </c>
      <c r="T75" s="34"/>
      <c r="U75" s="31"/>
      <c r="V75" s="34"/>
      <c r="W75" s="31"/>
      <c r="X75" s="28"/>
    </row>
    <row r="76" spans="1:24">
      <c r="A76" s="31"/>
      <c r="B76" s="28"/>
      <c r="C76" s="31"/>
      <c r="D76" s="31"/>
      <c r="E76" s="31"/>
      <c r="F76" s="31"/>
      <c r="G76" s="34"/>
      <c r="H76" s="31"/>
      <c r="I76" s="34"/>
      <c r="J76" s="31"/>
      <c r="K76" s="31"/>
      <c r="L76" s="37"/>
      <c r="M76" s="31"/>
      <c r="N76" s="23" t="s">
        <v>84</v>
      </c>
      <c r="O76" s="14" t="s">
        <v>20</v>
      </c>
      <c r="P76" s="20" t="s">
        <v>21</v>
      </c>
      <c r="Q76" s="14">
        <v>4</v>
      </c>
      <c r="R76" s="20">
        <v>10.5</v>
      </c>
      <c r="S76" s="14" t="s">
        <v>200</v>
      </c>
      <c r="T76" s="34"/>
      <c r="U76" s="31"/>
      <c r="V76" s="34"/>
      <c r="W76" s="31"/>
      <c r="X76" s="28"/>
    </row>
    <row r="77" spans="1:24">
      <c r="A77" s="31"/>
      <c r="B77" s="28"/>
      <c r="C77" s="31"/>
      <c r="D77" s="31"/>
      <c r="E77" s="31"/>
      <c r="F77" s="31"/>
      <c r="G77" s="34"/>
      <c r="H77" s="31"/>
      <c r="I77" s="34"/>
      <c r="J77" s="31"/>
      <c r="K77" s="31"/>
      <c r="L77" s="37"/>
      <c r="M77" s="31"/>
      <c r="N77" s="23" t="s">
        <v>107</v>
      </c>
      <c r="O77" s="14" t="s">
        <v>20</v>
      </c>
      <c r="P77" s="20" t="s">
        <v>21</v>
      </c>
      <c r="Q77" s="14">
        <v>2</v>
      </c>
      <c r="R77" s="20">
        <v>5.3</v>
      </c>
      <c r="S77" s="14" t="s">
        <v>199</v>
      </c>
      <c r="T77" s="34"/>
      <c r="U77" s="31"/>
      <c r="V77" s="34"/>
      <c r="W77" s="31"/>
      <c r="X77" s="28"/>
    </row>
    <row r="78" spans="1:24">
      <c r="A78" s="31"/>
      <c r="B78" s="28"/>
      <c r="C78" s="31"/>
      <c r="D78" s="31"/>
      <c r="E78" s="31"/>
      <c r="F78" s="31"/>
      <c r="G78" s="34"/>
      <c r="H78" s="31"/>
      <c r="I78" s="34"/>
      <c r="J78" s="31"/>
      <c r="K78" s="31"/>
      <c r="L78" s="37"/>
      <c r="M78" s="31"/>
      <c r="N78" s="23" t="s">
        <v>195</v>
      </c>
      <c r="O78" s="14" t="s">
        <v>44</v>
      </c>
      <c r="P78" s="20" t="s">
        <v>21</v>
      </c>
      <c r="Q78" s="14">
        <v>2</v>
      </c>
      <c r="R78" s="20">
        <v>5.3</v>
      </c>
      <c r="S78" s="14" t="s">
        <v>199</v>
      </c>
      <c r="T78" s="34"/>
      <c r="U78" s="31"/>
      <c r="V78" s="34"/>
      <c r="W78" s="31"/>
      <c r="X78" s="28"/>
    </row>
    <row r="79" spans="1:24">
      <c r="A79" s="31"/>
      <c r="B79" s="28"/>
      <c r="C79" s="31"/>
      <c r="D79" s="31"/>
      <c r="E79" s="31"/>
      <c r="F79" s="31"/>
      <c r="G79" s="34"/>
      <c r="H79" s="31"/>
      <c r="I79" s="34"/>
      <c r="J79" s="31"/>
      <c r="K79" s="31"/>
      <c r="L79" s="37"/>
      <c r="M79" s="31"/>
      <c r="N79" s="23" t="s">
        <v>109</v>
      </c>
      <c r="O79" s="14" t="s">
        <v>44</v>
      </c>
      <c r="P79" s="20" t="s">
        <v>21</v>
      </c>
      <c r="Q79" s="14">
        <v>4</v>
      </c>
      <c r="R79" s="20">
        <v>10.5</v>
      </c>
      <c r="S79" s="14" t="s">
        <v>199</v>
      </c>
      <c r="T79" s="34"/>
      <c r="U79" s="31"/>
      <c r="V79" s="34"/>
      <c r="W79" s="31"/>
      <c r="X79" s="28"/>
    </row>
    <row r="80" spans="1:24" s="21" customFormat="1">
      <c r="A80" s="32"/>
      <c r="B80" s="29"/>
      <c r="C80" s="32"/>
      <c r="D80" s="32"/>
      <c r="E80" s="32"/>
      <c r="F80" s="32"/>
      <c r="G80" s="35"/>
      <c r="H80" s="32"/>
      <c r="I80" s="35"/>
      <c r="J80" s="32"/>
      <c r="K80" s="32"/>
      <c r="L80" s="38"/>
      <c r="M80" s="32"/>
      <c r="N80" s="24" t="s">
        <v>63</v>
      </c>
      <c r="O80" s="15" t="s">
        <v>44</v>
      </c>
      <c r="P80" s="21" t="s">
        <v>21</v>
      </c>
      <c r="Q80" s="15">
        <v>3</v>
      </c>
      <c r="R80" s="21">
        <v>7.9</v>
      </c>
      <c r="S80" s="15" t="s">
        <v>199</v>
      </c>
      <c r="T80" s="35"/>
      <c r="U80" s="32"/>
      <c r="V80" s="35"/>
      <c r="W80" s="32"/>
      <c r="X80" s="29"/>
    </row>
    <row r="81" spans="1:24" s="20" customFormat="1" ht="152" customHeight="1">
      <c r="A81" s="30">
        <v>2017</v>
      </c>
      <c r="B81" s="27" t="s">
        <v>301</v>
      </c>
      <c r="C81" s="30" t="s">
        <v>64</v>
      </c>
      <c r="D81" s="30" t="s">
        <v>65</v>
      </c>
      <c r="E81" s="30" t="s">
        <v>129</v>
      </c>
      <c r="F81" s="30" t="s">
        <v>28</v>
      </c>
      <c r="G81" s="33" t="s">
        <v>132</v>
      </c>
      <c r="H81" s="30" t="s">
        <v>66</v>
      </c>
      <c r="I81" s="33" t="s">
        <v>26</v>
      </c>
      <c r="J81" s="30" t="s">
        <v>156</v>
      </c>
      <c r="K81" s="14" t="s">
        <v>228</v>
      </c>
      <c r="L81" s="36" t="s">
        <v>16</v>
      </c>
      <c r="M81" s="30">
        <v>80</v>
      </c>
      <c r="N81" s="23" t="s">
        <v>90</v>
      </c>
      <c r="O81" s="14" t="s">
        <v>17</v>
      </c>
      <c r="P81" s="20" t="s">
        <v>56</v>
      </c>
      <c r="Q81" s="14">
        <v>49</v>
      </c>
      <c r="R81" s="20">
        <v>61.2</v>
      </c>
      <c r="S81" s="14" t="s">
        <v>201</v>
      </c>
      <c r="T81" s="33" t="s">
        <v>432</v>
      </c>
      <c r="U81" s="30" t="s">
        <v>21</v>
      </c>
      <c r="V81" s="33" t="s">
        <v>302</v>
      </c>
      <c r="W81" s="30" t="s">
        <v>434</v>
      </c>
      <c r="X81" s="27" t="s">
        <v>169</v>
      </c>
    </row>
    <row r="82" spans="1:24" s="20" customFormat="1" ht="116">
      <c r="A82" s="31"/>
      <c r="B82" s="28"/>
      <c r="C82" s="31"/>
      <c r="D82" s="31"/>
      <c r="E82" s="31"/>
      <c r="F82" s="31"/>
      <c r="G82" s="34"/>
      <c r="H82" s="31"/>
      <c r="I82" s="34"/>
      <c r="J82" s="31"/>
      <c r="K82" s="14" t="s">
        <v>229</v>
      </c>
      <c r="L82" s="37"/>
      <c r="M82" s="31"/>
      <c r="N82" s="23" t="s">
        <v>106</v>
      </c>
      <c r="O82" s="14" t="s">
        <v>17</v>
      </c>
      <c r="P82" s="20" t="s">
        <v>67</v>
      </c>
      <c r="Q82" s="14">
        <v>44</v>
      </c>
      <c r="R82" s="3">
        <v>55</v>
      </c>
      <c r="S82" s="14" t="s">
        <v>202</v>
      </c>
      <c r="T82" s="34"/>
      <c r="U82" s="31"/>
      <c r="V82" s="34"/>
      <c r="W82" s="31"/>
      <c r="X82" s="28"/>
    </row>
    <row r="83" spans="1:24" s="20" customFormat="1">
      <c r="A83" s="31"/>
      <c r="B83" s="28"/>
      <c r="C83" s="31"/>
      <c r="D83" s="31"/>
      <c r="E83" s="31"/>
      <c r="F83" s="31"/>
      <c r="G83" s="34"/>
      <c r="H83" s="31"/>
      <c r="I83" s="34"/>
      <c r="J83" s="31"/>
      <c r="K83" s="31" t="s">
        <v>303</v>
      </c>
      <c r="L83" s="37"/>
      <c r="M83" s="31"/>
      <c r="N83" s="23" t="s">
        <v>89</v>
      </c>
      <c r="O83" s="14" t="s">
        <v>17</v>
      </c>
      <c r="P83" s="20" t="s">
        <v>68</v>
      </c>
      <c r="Q83" s="14">
        <v>5</v>
      </c>
      <c r="R83" s="20">
        <v>6.2</v>
      </c>
      <c r="S83" s="14" t="s">
        <v>372</v>
      </c>
      <c r="T83" s="34"/>
      <c r="U83" s="31"/>
      <c r="V83" s="34"/>
      <c r="W83" s="31"/>
      <c r="X83" s="28"/>
    </row>
    <row r="84" spans="1:24" s="20" customFormat="1">
      <c r="A84" s="31"/>
      <c r="B84" s="28"/>
      <c r="C84" s="31"/>
      <c r="D84" s="31"/>
      <c r="E84" s="31"/>
      <c r="F84" s="31"/>
      <c r="G84" s="34"/>
      <c r="H84" s="31"/>
      <c r="I84" s="34"/>
      <c r="J84" s="31"/>
      <c r="K84" s="31"/>
      <c r="L84" s="37"/>
      <c r="M84" s="31"/>
      <c r="N84" s="20" t="s">
        <v>69</v>
      </c>
      <c r="O84" s="14" t="s">
        <v>17</v>
      </c>
      <c r="P84" s="20" t="s">
        <v>68</v>
      </c>
      <c r="Q84" s="14">
        <v>1</v>
      </c>
      <c r="R84" s="20">
        <v>1.2</v>
      </c>
      <c r="S84" s="14" t="s">
        <v>70</v>
      </c>
      <c r="T84" s="34"/>
      <c r="U84" s="31"/>
      <c r="V84" s="34"/>
      <c r="W84" s="31"/>
      <c r="X84" s="28"/>
    </row>
    <row r="85" spans="1:24" s="20" customFormat="1">
      <c r="A85" s="31"/>
      <c r="B85" s="28"/>
      <c r="C85" s="31"/>
      <c r="D85" s="31"/>
      <c r="E85" s="31"/>
      <c r="F85" s="31"/>
      <c r="G85" s="34"/>
      <c r="H85" s="31"/>
      <c r="I85" s="34"/>
      <c r="J85" s="31"/>
      <c r="K85" s="31"/>
      <c r="L85" s="37"/>
      <c r="M85" s="31"/>
      <c r="N85" s="23" t="s">
        <v>397</v>
      </c>
      <c r="O85" s="14" t="s">
        <v>17</v>
      </c>
      <c r="P85" s="20" t="s">
        <v>21</v>
      </c>
      <c r="Q85" s="14">
        <v>5</v>
      </c>
      <c r="R85" s="20">
        <v>6.2</v>
      </c>
      <c r="S85" s="14" t="s">
        <v>203</v>
      </c>
      <c r="T85" s="34"/>
      <c r="U85" s="31"/>
      <c r="V85" s="34"/>
      <c r="W85" s="31"/>
      <c r="X85" s="28"/>
    </row>
    <row r="86" spans="1:24" s="20" customFormat="1">
      <c r="A86" s="31"/>
      <c r="B86" s="28"/>
      <c r="C86" s="31"/>
      <c r="D86" s="31"/>
      <c r="E86" s="31"/>
      <c r="F86" s="31"/>
      <c r="G86" s="34"/>
      <c r="H86" s="31"/>
      <c r="I86" s="34"/>
      <c r="J86" s="31"/>
      <c r="K86" s="31"/>
      <c r="L86" s="37"/>
      <c r="M86" s="31"/>
      <c r="N86" s="23" t="s">
        <v>110</v>
      </c>
      <c r="O86" s="14" t="s">
        <v>20</v>
      </c>
      <c r="P86" s="20" t="s">
        <v>59</v>
      </c>
      <c r="Q86" s="14">
        <v>7</v>
      </c>
      <c r="R86" s="20">
        <v>8.6999999999999993</v>
      </c>
      <c r="S86" s="14" t="s">
        <v>204</v>
      </c>
      <c r="T86" s="34"/>
      <c r="U86" s="31"/>
      <c r="V86" s="34"/>
      <c r="W86" s="31"/>
      <c r="X86" s="28"/>
    </row>
    <row r="87" spans="1:24" s="20" customFormat="1">
      <c r="A87" s="31"/>
      <c r="B87" s="28"/>
      <c r="C87" s="31"/>
      <c r="D87" s="31"/>
      <c r="E87" s="31"/>
      <c r="F87" s="31"/>
      <c r="G87" s="34"/>
      <c r="H87" s="31"/>
      <c r="I87" s="34"/>
      <c r="J87" s="31"/>
      <c r="K87" s="31"/>
      <c r="L87" s="37"/>
      <c r="M87" s="31"/>
      <c r="N87" s="23" t="s">
        <v>84</v>
      </c>
      <c r="O87" s="14" t="s">
        <v>20</v>
      </c>
      <c r="P87" s="20" t="s">
        <v>59</v>
      </c>
      <c r="Q87" s="14">
        <v>1</v>
      </c>
      <c r="R87" s="20">
        <v>1.2</v>
      </c>
      <c r="S87" s="14" t="s">
        <v>71</v>
      </c>
      <c r="T87" s="34"/>
      <c r="U87" s="31"/>
      <c r="V87" s="34"/>
      <c r="W87" s="31"/>
      <c r="X87" s="28"/>
    </row>
    <row r="88" spans="1:24" s="21" customFormat="1" ht="11.15" customHeight="1">
      <c r="A88" s="32"/>
      <c r="B88" s="29"/>
      <c r="C88" s="32"/>
      <c r="D88" s="32"/>
      <c r="E88" s="32"/>
      <c r="F88" s="32"/>
      <c r="G88" s="35"/>
      <c r="H88" s="32"/>
      <c r="I88" s="35"/>
      <c r="J88" s="32"/>
      <c r="K88" s="32"/>
      <c r="L88" s="38"/>
      <c r="M88" s="32"/>
      <c r="N88" s="24" t="s">
        <v>278</v>
      </c>
      <c r="O88" s="15" t="s">
        <v>44</v>
      </c>
      <c r="P88" s="21" t="s">
        <v>21</v>
      </c>
      <c r="Q88" s="15">
        <v>1</v>
      </c>
      <c r="R88" s="21">
        <v>1.2</v>
      </c>
      <c r="S88" s="15" t="s">
        <v>373</v>
      </c>
      <c r="T88" s="35"/>
      <c r="U88" s="32"/>
      <c r="V88" s="35"/>
      <c r="W88" s="32"/>
      <c r="X88" s="29"/>
    </row>
    <row r="89" spans="1:24" s="19" customFormat="1" ht="48" customHeight="1">
      <c r="A89" s="30">
        <v>2017</v>
      </c>
      <c r="B89" s="27" t="s">
        <v>304</v>
      </c>
      <c r="C89" s="30" t="s">
        <v>14</v>
      </c>
      <c r="D89" s="30" t="s">
        <v>382</v>
      </c>
      <c r="E89" s="30" t="s">
        <v>72</v>
      </c>
      <c r="F89" s="30" t="s">
        <v>73</v>
      </c>
      <c r="G89" s="33" t="s">
        <v>74</v>
      </c>
      <c r="H89" s="30" t="s">
        <v>305</v>
      </c>
      <c r="I89" s="33" t="s">
        <v>26</v>
      </c>
      <c r="J89" s="13" t="s">
        <v>159</v>
      </c>
      <c r="K89" s="30" t="s">
        <v>306</v>
      </c>
      <c r="L89" s="36" t="s">
        <v>16</v>
      </c>
      <c r="M89" s="30">
        <v>1</v>
      </c>
      <c r="N89" s="36" t="s">
        <v>29</v>
      </c>
      <c r="O89" s="30" t="s">
        <v>17</v>
      </c>
      <c r="P89" s="33" t="s">
        <v>24</v>
      </c>
      <c r="Q89" s="30">
        <v>1</v>
      </c>
      <c r="R89" s="33">
        <v>100</v>
      </c>
      <c r="S89" s="30" t="s">
        <v>21</v>
      </c>
      <c r="T89" s="33" t="s">
        <v>21</v>
      </c>
      <c r="U89" s="30" t="s">
        <v>75</v>
      </c>
      <c r="V89" s="33" t="s">
        <v>21</v>
      </c>
      <c r="W89" s="30" t="s">
        <v>21</v>
      </c>
      <c r="X89" s="16" t="s">
        <v>76</v>
      </c>
    </row>
    <row r="90" spans="1:24" s="21" customFormat="1" ht="164" customHeight="1">
      <c r="A90" s="32"/>
      <c r="B90" s="29"/>
      <c r="C90" s="32"/>
      <c r="D90" s="32"/>
      <c r="E90" s="32"/>
      <c r="F90" s="32"/>
      <c r="G90" s="35"/>
      <c r="H90" s="32"/>
      <c r="I90" s="35"/>
      <c r="J90" s="15" t="s">
        <v>307</v>
      </c>
      <c r="K90" s="32"/>
      <c r="L90" s="38"/>
      <c r="M90" s="32"/>
      <c r="N90" s="38"/>
      <c r="O90" s="32"/>
      <c r="P90" s="35"/>
      <c r="Q90" s="32"/>
      <c r="R90" s="35"/>
      <c r="S90" s="32"/>
      <c r="T90" s="35"/>
      <c r="U90" s="32"/>
      <c r="V90" s="35"/>
      <c r="W90" s="32"/>
      <c r="X90" s="18" t="s">
        <v>379</v>
      </c>
    </row>
    <row r="91" spans="1:24" s="19" customFormat="1" ht="29">
      <c r="A91" s="30">
        <v>2018</v>
      </c>
      <c r="B91" s="27" t="s">
        <v>95</v>
      </c>
      <c r="C91" s="30" t="s">
        <v>135</v>
      </c>
      <c r="D91" s="30" t="s">
        <v>15</v>
      </c>
      <c r="E91" s="30" t="s">
        <v>77</v>
      </c>
      <c r="F91" s="30" t="s">
        <v>78</v>
      </c>
      <c r="G91" s="33" t="s">
        <v>79</v>
      </c>
      <c r="H91" s="30" t="s">
        <v>308</v>
      </c>
      <c r="I91" s="33" t="s">
        <v>26</v>
      </c>
      <c r="J91" s="13" t="s">
        <v>354</v>
      </c>
      <c r="K91" s="30" t="s">
        <v>21</v>
      </c>
      <c r="L91" s="36" t="s">
        <v>16</v>
      </c>
      <c r="M91" s="30" t="s">
        <v>80</v>
      </c>
      <c r="N91" s="22" t="s">
        <v>81</v>
      </c>
      <c r="O91" s="13" t="s">
        <v>20</v>
      </c>
      <c r="P91" s="19" t="s">
        <v>82</v>
      </c>
      <c r="Q91" s="13">
        <v>17</v>
      </c>
      <c r="R91" s="2">
        <v>17</v>
      </c>
      <c r="S91" s="13" t="s">
        <v>174</v>
      </c>
      <c r="T91" s="33" t="s">
        <v>83</v>
      </c>
      <c r="U91" s="30" t="s">
        <v>75</v>
      </c>
      <c r="V91" s="33" t="s">
        <v>309</v>
      </c>
      <c r="W91" s="30" t="s">
        <v>376</v>
      </c>
      <c r="X91" s="27" t="s">
        <v>380</v>
      </c>
    </row>
    <row r="92" spans="1:24" s="20" customFormat="1" ht="72.5">
      <c r="A92" s="31"/>
      <c r="B92" s="28"/>
      <c r="C92" s="31"/>
      <c r="D92" s="31"/>
      <c r="E92" s="31"/>
      <c r="F92" s="31"/>
      <c r="G92" s="34"/>
      <c r="H92" s="31"/>
      <c r="I92" s="34"/>
      <c r="J92" s="14" t="s">
        <v>352</v>
      </c>
      <c r="K92" s="31"/>
      <c r="L92" s="37"/>
      <c r="M92" s="31"/>
      <c r="N92" s="23" t="s">
        <v>84</v>
      </c>
      <c r="O92" s="14" t="s">
        <v>20</v>
      </c>
      <c r="P92" s="20" t="s">
        <v>82</v>
      </c>
      <c r="Q92" s="14">
        <v>33</v>
      </c>
      <c r="R92" s="3">
        <v>33</v>
      </c>
      <c r="S92" s="14" t="s">
        <v>173</v>
      </c>
      <c r="T92" s="34"/>
      <c r="U92" s="31"/>
      <c r="V92" s="34"/>
      <c r="W92" s="31"/>
      <c r="X92" s="28"/>
    </row>
    <row r="93" spans="1:24" s="20" customFormat="1" ht="43.5">
      <c r="A93" s="31"/>
      <c r="B93" s="28"/>
      <c r="C93" s="31"/>
      <c r="D93" s="31"/>
      <c r="E93" s="31"/>
      <c r="F93" s="31"/>
      <c r="G93" s="34"/>
      <c r="H93" s="31"/>
      <c r="I93" s="34"/>
      <c r="J93" s="14" t="s">
        <v>353</v>
      </c>
      <c r="K93" s="31"/>
      <c r="L93" s="37"/>
      <c r="M93" s="31"/>
      <c r="N93" s="23" t="s">
        <v>85</v>
      </c>
      <c r="O93" s="14" t="s">
        <v>17</v>
      </c>
      <c r="P93" s="20" t="s">
        <v>24</v>
      </c>
      <c r="Q93" s="14">
        <v>17</v>
      </c>
      <c r="R93" s="3">
        <v>17</v>
      </c>
      <c r="S93" s="14" t="s">
        <v>21</v>
      </c>
      <c r="T93" s="34"/>
      <c r="U93" s="31"/>
      <c r="V93" s="34"/>
      <c r="W93" s="31"/>
      <c r="X93" s="28"/>
    </row>
    <row r="94" spans="1:24" s="20" customFormat="1">
      <c r="A94" s="31"/>
      <c r="B94" s="28"/>
      <c r="C94" s="31"/>
      <c r="D94" s="31"/>
      <c r="E94" s="31"/>
      <c r="F94" s="31"/>
      <c r="G94" s="34"/>
      <c r="H94" s="31"/>
      <c r="I94" s="34"/>
      <c r="J94" s="31" t="s">
        <v>310</v>
      </c>
      <c r="K94" s="31"/>
      <c r="L94" s="37"/>
      <c r="M94" s="31"/>
      <c r="N94" s="23" t="s">
        <v>86</v>
      </c>
      <c r="O94" s="14" t="s">
        <v>17</v>
      </c>
      <c r="P94" s="20" t="s">
        <v>57</v>
      </c>
      <c r="Q94" s="14">
        <v>28</v>
      </c>
      <c r="R94" s="3">
        <v>28</v>
      </c>
      <c r="S94" s="14" t="s">
        <v>175</v>
      </c>
      <c r="T94" s="34"/>
      <c r="U94" s="31"/>
      <c r="V94" s="34"/>
      <c r="W94" s="31"/>
      <c r="X94" s="28"/>
    </row>
    <row r="95" spans="1:24" s="20" customFormat="1">
      <c r="A95" s="31"/>
      <c r="B95" s="28"/>
      <c r="C95" s="31"/>
      <c r="D95" s="31"/>
      <c r="E95" s="31"/>
      <c r="F95" s="31"/>
      <c r="G95" s="34"/>
      <c r="H95" s="31"/>
      <c r="I95" s="34"/>
      <c r="J95" s="31"/>
      <c r="K95" s="31"/>
      <c r="L95" s="37"/>
      <c r="M95" s="31"/>
      <c r="N95" s="23" t="s">
        <v>87</v>
      </c>
      <c r="O95" s="14" t="s">
        <v>17</v>
      </c>
      <c r="P95" s="20" t="s">
        <v>82</v>
      </c>
      <c r="Q95" s="14">
        <v>12</v>
      </c>
      <c r="R95" s="3">
        <v>12</v>
      </c>
      <c r="S95" s="14" t="s">
        <v>176</v>
      </c>
      <c r="T95" s="34"/>
      <c r="U95" s="31"/>
      <c r="V95" s="34"/>
      <c r="W95" s="31"/>
      <c r="X95" s="28"/>
    </row>
    <row r="96" spans="1:24" s="20" customFormat="1">
      <c r="A96" s="31"/>
      <c r="B96" s="28"/>
      <c r="C96" s="31"/>
      <c r="D96" s="31"/>
      <c r="E96" s="31"/>
      <c r="F96" s="31"/>
      <c r="G96" s="34"/>
      <c r="H96" s="31"/>
      <c r="I96" s="34"/>
      <c r="J96" s="31"/>
      <c r="K96" s="31"/>
      <c r="L96" s="37"/>
      <c r="M96" s="31"/>
      <c r="N96" s="23" t="s">
        <v>48</v>
      </c>
      <c r="O96" s="14" t="s">
        <v>17</v>
      </c>
      <c r="P96" s="20" t="s">
        <v>88</v>
      </c>
      <c r="Q96" s="14">
        <v>7</v>
      </c>
      <c r="R96" s="3">
        <v>7</v>
      </c>
      <c r="S96" s="14" t="s">
        <v>177</v>
      </c>
      <c r="T96" s="34"/>
      <c r="U96" s="31"/>
      <c r="V96" s="34"/>
      <c r="W96" s="31"/>
      <c r="X96" s="28"/>
    </row>
    <row r="97" spans="1:24" s="20" customFormat="1">
      <c r="A97" s="31"/>
      <c r="B97" s="28"/>
      <c r="C97" s="31"/>
      <c r="D97" s="31"/>
      <c r="E97" s="31"/>
      <c r="F97" s="31"/>
      <c r="G97" s="34"/>
      <c r="H97" s="31"/>
      <c r="I97" s="34"/>
      <c r="J97" s="31"/>
      <c r="K97" s="31"/>
      <c r="L97" s="37"/>
      <c r="M97" s="31"/>
      <c r="N97" s="23" t="s">
        <v>89</v>
      </c>
      <c r="O97" s="14" t="s">
        <v>17</v>
      </c>
      <c r="P97" s="20" t="s">
        <v>82</v>
      </c>
      <c r="Q97" s="14">
        <v>46</v>
      </c>
      <c r="R97" s="3">
        <v>46</v>
      </c>
      <c r="S97" s="14" t="s">
        <v>178</v>
      </c>
      <c r="T97" s="34"/>
      <c r="U97" s="31"/>
      <c r="V97" s="34"/>
      <c r="W97" s="31"/>
      <c r="X97" s="28"/>
    </row>
    <row r="98" spans="1:24" s="20" customFormat="1">
      <c r="A98" s="31"/>
      <c r="B98" s="28"/>
      <c r="C98" s="31"/>
      <c r="D98" s="31"/>
      <c r="E98" s="31"/>
      <c r="F98" s="31"/>
      <c r="G98" s="34"/>
      <c r="H98" s="31"/>
      <c r="I98" s="34"/>
      <c r="J98" s="31"/>
      <c r="K98" s="31"/>
      <c r="L98" s="37"/>
      <c r="M98" s="31"/>
      <c r="N98" s="23" t="s">
        <v>90</v>
      </c>
      <c r="O98" s="14" t="s">
        <v>17</v>
      </c>
      <c r="P98" s="20" t="s">
        <v>82</v>
      </c>
      <c r="Q98" s="14">
        <v>62</v>
      </c>
      <c r="R98" s="3">
        <v>62</v>
      </c>
      <c r="S98" s="14" t="s">
        <v>179</v>
      </c>
      <c r="T98" s="34"/>
      <c r="U98" s="31"/>
      <c r="V98" s="34"/>
      <c r="W98" s="31"/>
      <c r="X98" s="28"/>
    </row>
    <row r="99" spans="1:24" s="20" customFormat="1">
      <c r="A99" s="31"/>
      <c r="B99" s="28"/>
      <c r="C99" s="31"/>
      <c r="D99" s="31"/>
      <c r="E99" s="31"/>
      <c r="F99" s="31"/>
      <c r="G99" s="34"/>
      <c r="H99" s="31"/>
      <c r="I99" s="34"/>
      <c r="J99" s="31"/>
      <c r="K99" s="31"/>
      <c r="L99" s="37"/>
      <c r="M99" s="31"/>
      <c r="N99" s="23" t="s">
        <v>91</v>
      </c>
      <c r="O99" s="14" t="s">
        <v>17</v>
      </c>
      <c r="P99" s="20" t="s">
        <v>92</v>
      </c>
      <c r="Q99" s="14">
        <v>20</v>
      </c>
      <c r="R99" s="3">
        <v>20</v>
      </c>
      <c r="S99" s="14" t="s">
        <v>180</v>
      </c>
      <c r="T99" s="34"/>
      <c r="U99" s="31"/>
      <c r="V99" s="34"/>
      <c r="W99" s="31"/>
      <c r="X99" s="28"/>
    </row>
    <row r="100" spans="1:24" s="21" customFormat="1">
      <c r="A100" s="32"/>
      <c r="B100" s="29"/>
      <c r="C100" s="32"/>
      <c r="D100" s="32"/>
      <c r="E100" s="32"/>
      <c r="F100" s="32"/>
      <c r="G100" s="35"/>
      <c r="H100" s="32"/>
      <c r="I100" s="35"/>
      <c r="J100" s="32"/>
      <c r="K100" s="32"/>
      <c r="L100" s="38"/>
      <c r="M100" s="32"/>
      <c r="N100" s="24" t="s">
        <v>136</v>
      </c>
      <c r="O100" s="15" t="s">
        <v>43</v>
      </c>
      <c r="P100" s="21" t="s">
        <v>82</v>
      </c>
      <c r="Q100" s="15">
        <v>6</v>
      </c>
      <c r="R100" s="4">
        <v>6</v>
      </c>
      <c r="S100" s="15" t="s">
        <v>181</v>
      </c>
      <c r="T100" s="35"/>
      <c r="U100" s="32"/>
      <c r="V100" s="35"/>
      <c r="W100" s="32"/>
      <c r="X100" s="29"/>
    </row>
    <row r="101" spans="1:24" s="19" customFormat="1" ht="87">
      <c r="A101" s="30">
        <v>2019</v>
      </c>
      <c r="B101" s="27" t="s">
        <v>93</v>
      </c>
      <c r="C101" s="30" t="s">
        <v>18</v>
      </c>
      <c r="D101" s="30" t="s">
        <v>332</v>
      </c>
      <c r="E101" s="30" t="s">
        <v>328</v>
      </c>
      <c r="F101" s="30" t="s">
        <v>333</v>
      </c>
      <c r="G101" s="33" t="s">
        <v>47</v>
      </c>
      <c r="H101" s="30" t="s">
        <v>144</v>
      </c>
      <c r="I101" s="33" t="s">
        <v>336</v>
      </c>
      <c r="J101" s="30" t="s">
        <v>355</v>
      </c>
      <c r="K101" s="30" t="s">
        <v>230</v>
      </c>
      <c r="L101" s="36" t="s">
        <v>16</v>
      </c>
      <c r="M101" s="13">
        <v>399</v>
      </c>
      <c r="N101" s="22" t="s">
        <v>311</v>
      </c>
      <c r="O101" s="13" t="s">
        <v>17</v>
      </c>
      <c r="P101" s="19" t="s">
        <v>362</v>
      </c>
      <c r="Q101" s="13">
        <v>164</v>
      </c>
      <c r="R101" s="2">
        <v>41</v>
      </c>
      <c r="S101" s="30" t="s">
        <v>21</v>
      </c>
      <c r="T101" s="33" t="s">
        <v>21</v>
      </c>
      <c r="U101" s="13" t="s">
        <v>413</v>
      </c>
      <c r="V101" s="33" t="s">
        <v>21</v>
      </c>
      <c r="W101" s="13" t="s">
        <v>312</v>
      </c>
      <c r="X101" s="16" t="s">
        <v>117</v>
      </c>
    </row>
    <row r="102" spans="1:24" s="20" customFormat="1" ht="58">
      <c r="A102" s="31"/>
      <c r="B102" s="28"/>
      <c r="C102" s="31"/>
      <c r="D102" s="31"/>
      <c r="E102" s="31"/>
      <c r="F102" s="31"/>
      <c r="G102" s="34"/>
      <c r="H102" s="31"/>
      <c r="I102" s="34"/>
      <c r="J102" s="31"/>
      <c r="K102" s="31"/>
      <c r="L102" s="37"/>
      <c r="M102" s="14">
        <v>672</v>
      </c>
      <c r="N102" s="23" t="s">
        <v>313</v>
      </c>
      <c r="O102" s="14" t="s">
        <v>17</v>
      </c>
      <c r="P102" s="20" t="s">
        <v>362</v>
      </c>
      <c r="Q102" s="14">
        <v>242</v>
      </c>
      <c r="R102" s="3">
        <v>36</v>
      </c>
      <c r="S102" s="31"/>
      <c r="T102" s="34"/>
      <c r="U102" s="14" t="s">
        <v>416</v>
      </c>
      <c r="V102" s="34"/>
      <c r="W102" s="14" t="s">
        <v>21</v>
      </c>
      <c r="X102" s="17" t="s">
        <v>118</v>
      </c>
    </row>
    <row r="103" spans="1:24" s="21" customFormat="1" ht="43.5">
      <c r="A103" s="32"/>
      <c r="B103" s="29"/>
      <c r="C103" s="32"/>
      <c r="D103" s="32"/>
      <c r="E103" s="32"/>
      <c r="F103" s="32"/>
      <c r="G103" s="35"/>
      <c r="H103" s="32"/>
      <c r="I103" s="35"/>
      <c r="J103" s="32"/>
      <c r="K103" s="32"/>
      <c r="L103" s="38"/>
      <c r="M103" s="15">
        <v>194</v>
      </c>
      <c r="N103" s="24" t="s">
        <v>48</v>
      </c>
      <c r="O103" s="15" t="s">
        <v>17</v>
      </c>
      <c r="P103" s="21" t="s">
        <v>49</v>
      </c>
      <c r="Q103" s="15">
        <v>59</v>
      </c>
      <c r="R103" s="4">
        <v>30</v>
      </c>
      <c r="S103" s="32"/>
      <c r="T103" s="35"/>
      <c r="U103" s="15" t="s">
        <v>415</v>
      </c>
      <c r="V103" s="35"/>
      <c r="W103" s="15" t="s">
        <v>314</v>
      </c>
      <c r="X103" s="18" t="s">
        <v>21</v>
      </c>
    </row>
    <row r="105" spans="1:24" ht="16.5">
      <c r="A105" s="6" t="s">
        <v>417</v>
      </c>
    </row>
    <row r="106" spans="1:24" ht="16.5">
      <c r="A106" s="6" t="s">
        <v>315</v>
      </c>
    </row>
    <row r="107" spans="1:24" ht="16.5">
      <c r="A107" s="6" t="s">
        <v>316</v>
      </c>
    </row>
    <row r="108" spans="1:24" ht="16.5">
      <c r="A108" s="6" t="s">
        <v>317</v>
      </c>
    </row>
    <row r="111" spans="1:24">
      <c r="A111" s="6" t="s">
        <v>318</v>
      </c>
    </row>
    <row r="112" spans="1:24">
      <c r="A112" s="6" t="s">
        <v>232</v>
      </c>
      <c r="B112" s="6"/>
      <c r="C112" s="6"/>
    </row>
    <row r="113" spans="1:3">
      <c r="A113" s="6" t="s">
        <v>233</v>
      </c>
      <c r="B113" s="6"/>
      <c r="C113" s="6"/>
    </row>
    <row r="114" spans="1:3">
      <c r="A114" s="6" t="s">
        <v>319</v>
      </c>
      <c r="B114" s="6"/>
      <c r="C114" s="6"/>
    </row>
    <row r="115" spans="1:3">
      <c r="B115" s="6"/>
      <c r="C115" s="6"/>
    </row>
    <row r="116" spans="1:3">
      <c r="B116" s="6"/>
      <c r="C116" s="6"/>
    </row>
    <row r="117" spans="1:3">
      <c r="B117" s="6"/>
      <c r="C117" s="6"/>
    </row>
    <row r="118" spans="1:3">
      <c r="B118" s="6"/>
      <c r="C118" s="6"/>
    </row>
    <row r="119" spans="1:3">
      <c r="A119" s="6"/>
      <c r="B119" s="6"/>
      <c r="C119" s="6"/>
    </row>
    <row r="120" spans="1:3">
      <c r="A120" s="6"/>
      <c r="B120" s="6"/>
      <c r="C120" s="6"/>
    </row>
    <row r="121" spans="1:3">
      <c r="A121" s="6"/>
      <c r="B121" s="6"/>
      <c r="C121" s="6"/>
    </row>
    <row r="122" spans="1:3">
      <c r="A122" s="6"/>
      <c r="B122" s="6"/>
      <c r="C122" s="6"/>
    </row>
    <row r="123" spans="1:3">
      <c r="A123" s="6"/>
      <c r="B123" s="6"/>
      <c r="C123" s="6"/>
    </row>
    <row r="124" spans="1:3">
      <c r="A124" s="6"/>
      <c r="B124" s="6"/>
      <c r="C124" s="6"/>
    </row>
    <row r="125" spans="1:3">
      <c r="A125" s="6"/>
      <c r="B125" s="6"/>
      <c r="C125" s="6"/>
    </row>
    <row r="126" spans="1:3">
      <c r="A126" s="6"/>
      <c r="B126" s="6"/>
      <c r="C126" s="6"/>
    </row>
    <row r="127" spans="1:3">
      <c r="A127" s="6"/>
      <c r="B127" s="6"/>
      <c r="C127" s="6"/>
    </row>
    <row r="128" spans="1:3">
      <c r="A128" s="6"/>
      <c r="B128" s="6"/>
      <c r="C128" s="6"/>
    </row>
    <row r="129" spans="1:3">
      <c r="A129" s="6"/>
      <c r="B129" s="6"/>
      <c r="C129" s="6"/>
    </row>
    <row r="130" spans="1:3">
      <c r="A130" s="6"/>
      <c r="B130" s="6"/>
      <c r="C130" s="6"/>
    </row>
    <row r="131" spans="1:3">
      <c r="A131" s="6"/>
      <c r="B131" s="6"/>
      <c r="C131" s="6"/>
    </row>
    <row r="132" spans="1:3">
      <c r="A132" s="6"/>
      <c r="B132" s="6"/>
      <c r="C132" s="6"/>
    </row>
    <row r="133" spans="1:3">
      <c r="A133" s="6"/>
      <c r="B133" s="6"/>
      <c r="C133" s="6"/>
    </row>
  </sheetData>
  <customSheetViews>
    <customSheetView guid="{8F995FC8-E359-7045-8F07-5B196ED97278}" scale="85" showAutoFilter="1">
      <pane xSplit="1" topLeftCell="B1" activePane="topRight" state="frozen"/>
      <selection pane="topRight" activeCell="F55" sqref="F55:F56"/>
      <pageMargins left="0.7" right="0.7" top="0.75" bottom="0.75" header="0.3" footer="0.3"/>
      <pageSetup paperSize="9" orientation="portrait" r:id="rId1"/>
      <autoFilter ref="A1:X103"/>
    </customSheetView>
    <customSheetView guid="{D1584DCA-1A62-49FF-A1E3-C1BD300C0896}" scale="85">
      <selection activeCell="K89" sqref="K89:K90"/>
      <pageMargins left="0.7" right="0.7" top="0.75" bottom="0.75" header="0.3" footer="0.3"/>
      <pageSetup paperSize="9" orientation="portrait" r:id="rId2"/>
    </customSheetView>
  </customSheetViews>
  <mergeCells count="425">
    <mergeCell ref="A91:A100"/>
    <mergeCell ref="B91:B100"/>
    <mergeCell ref="C91:C100"/>
    <mergeCell ref="D91:D100"/>
    <mergeCell ref="E91:E100"/>
    <mergeCell ref="F91:F100"/>
    <mergeCell ref="V101:V103"/>
    <mergeCell ref="G101:G103"/>
    <mergeCell ref="H101:H103"/>
    <mergeCell ref="I101:I103"/>
    <mergeCell ref="J101:J103"/>
    <mergeCell ref="K101:K103"/>
    <mergeCell ref="L101:L103"/>
    <mergeCell ref="A101:A103"/>
    <mergeCell ref="B101:B103"/>
    <mergeCell ref="C101:C103"/>
    <mergeCell ref="D101:D103"/>
    <mergeCell ref="E101:E103"/>
    <mergeCell ref="F101:F103"/>
    <mergeCell ref="S101:S103"/>
    <mergeCell ref="T101:T103"/>
    <mergeCell ref="V91:V100"/>
    <mergeCell ref="W91:W100"/>
    <mergeCell ref="X91:X100"/>
    <mergeCell ref="G91:G100"/>
    <mergeCell ref="H91:H100"/>
    <mergeCell ref="I91:I100"/>
    <mergeCell ref="J94:J100"/>
    <mergeCell ref="K91:K100"/>
    <mergeCell ref="L91:L100"/>
    <mergeCell ref="M91:M100"/>
    <mergeCell ref="T91:T100"/>
    <mergeCell ref="U91:U100"/>
    <mergeCell ref="R89:R90"/>
    <mergeCell ref="S89:S90"/>
    <mergeCell ref="T89:T90"/>
    <mergeCell ref="U89:U90"/>
    <mergeCell ref="V89:V90"/>
    <mergeCell ref="W89:W90"/>
    <mergeCell ref="G89:G90"/>
    <mergeCell ref="H89:H90"/>
    <mergeCell ref="I89:I90"/>
    <mergeCell ref="K89:K90"/>
    <mergeCell ref="L89:L90"/>
    <mergeCell ref="M89:M90"/>
    <mergeCell ref="N89:N90"/>
    <mergeCell ref="O89:O90"/>
    <mergeCell ref="P89:P90"/>
    <mergeCell ref="Q89:Q90"/>
    <mergeCell ref="A89:A90"/>
    <mergeCell ref="B89:B90"/>
    <mergeCell ref="C89:C90"/>
    <mergeCell ref="D89:D90"/>
    <mergeCell ref="E89:E90"/>
    <mergeCell ref="F89:F90"/>
    <mergeCell ref="G81:G88"/>
    <mergeCell ref="H81:H88"/>
    <mergeCell ref="I81:I88"/>
    <mergeCell ref="J81:J88"/>
    <mergeCell ref="L81:L88"/>
    <mergeCell ref="M81:M88"/>
    <mergeCell ref="A81:A88"/>
    <mergeCell ref="B81:B88"/>
    <mergeCell ref="C81:C88"/>
    <mergeCell ref="D81:D88"/>
    <mergeCell ref="E81:E88"/>
    <mergeCell ref="F81:F88"/>
    <mergeCell ref="X81:X88"/>
    <mergeCell ref="M70:M80"/>
    <mergeCell ref="L70:L80"/>
    <mergeCell ref="T70:T80"/>
    <mergeCell ref="U69:U80"/>
    <mergeCell ref="V69:V80"/>
    <mergeCell ref="W69:W80"/>
    <mergeCell ref="X69:X80"/>
    <mergeCell ref="K83:K88"/>
    <mergeCell ref="T81:T88"/>
    <mergeCell ref="U81:U88"/>
    <mergeCell ref="V81:V88"/>
    <mergeCell ref="W81:W88"/>
    <mergeCell ref="A69:A80"/>
    <mergeCell ref="B69:B80"/>
    <mergeCell ref="C69:C80"/>
    <mergeCell ref="D69:D80"/>
    <mergeCell ref="E69:E80"/>
    <mergeCell ref="G64:G68"/>
    <mergeCell ref="H64:H68"/>
    <mergeCell ref="I64:I68"/>
    <mergeCell ref="K64:K68"/>
    <mergeCell ref="F69:F80"/>
    <mergeCell ref="G69:G80"/>
    <mergeCell ref="H69:H80"/>
    <mergeCell ref="I69:I80"/>
    <mergeCell ref="J71:J80"/>
    <mergeCell ref="K69:K80"/>
    <mergeCell ref="U62:U63"/>
    <mergeCell ref="V62:V63"/>
    <mergeCell ref="W62:W63"/>
    <mergeCell ref="X62:X63"/>
    <mergeCell ref="A64:A68"/>
    <mergeCell ref="B64:B68"/>
    <mergeCell ref="C64:C68"/>
    <mergeCell ref="D64:D68"/>
    <mergeCell ref="E64:E68"/>
    <mergeCell ref="F64:F68"/>
    <mergeCell ref="F62:F63"/>
    <mergeCell ref="G62:G63"/>
    <mergeCell ref="H62:H63"/>
    <mergeCell ref="I62:I63"/>
    <mergeCell ref="K62:K63"/>
    <mergeCell ref="T62:T63"/>
    <mergeCell ref="W64:W68"/>
    <mergeCell ref="X64:X68"/>
    <mergeCell ref="L64:L68"/>
    <mergeCell ref="M64:M68"/>
    <mergeCell ref="T64:T68"/>
    <mergeCell ref="U66:U68"/>
    <mergeCell ref="V64:V68"/>
    <mergeCell ref="A62:A63"/>
    <mergeCell ref="B62:B63"/>
    <mergeCell ref="C62:C63"/>
    <mergeCell ref="D62:D63"/>
    <mergeCell ref="E62:E63"/>
    <mergeCell ref="N60:N61"/>
    <mergeCell ref="O60:O61"/>
    <mergeCell ref="P60:P61"/>
    <mergeCell ref="Q60:Q61"/>
    <mergeCell ref="G59:G61"/>
    <mergeCell ref="H59:H61"/>
    <mergeCell ref="I59:I61"/>
    <mergeCell ref="K59:K61"/>
    <mergeCell ref="L60:L61"/>
    <mergeCell ref="M60:M61"/>
    <mergeCell ref="W57:W58"/>
    <mergeCell ref="X57:X58"/>
    <mergeCell ref="A59:A61"/>
    <mergeCell ref="B59:B61"/>
    <mergeCell ref="C59:C61"/>
    <mergeCell ref="D59:D61"/>
    <mergeCell ref="E59:E61"/>
    <mergeCell ref="F59:F61"/>
    <mergeCell ref="F57:F58"/>
    <mergeCell ref="G57:G58"/>
    <mergeCell ref="H57:H58"/>
    <mergeCell ref="I57:I58"/>
    <mergeCell ref="S57:S58"/>
    <mergeCell ref="T57:T58"/>
    <mergeCell ref="T60:T61"/>
    <mergeCell ref="U60:U61"/>
    <mergeCell ref="V59:V61"/>
    <mergeCell ref="W60:W61"/>
    <mergeCell ref="X59:X61"/>
    <mergeCell ref="R60:R61"/>
    <mergeCell ref="S60:S61"/>
    <mergeCell ref="K55:K56"/>
    <mergeCell ref="S55:S56"/>
    <mergeCell ref="T55:T56"/>
    <mergeCell ref="U55:U56"/>
    <mergeCell ref="V55:V56"/>
    <mergeCell ref="A57:A58"/>
    <mergeCell ref="B57:B58"/>
    <mergeCell ref="C57:C58"/>
    <mergeCell ref="D57:D58"/>
    <mergeCell ref="E57:E58"/>
    <mergeCell ref="U57:U58"/>
    <mergeCell ref="V57:V58"/>
    <mergeCell ref="L48:L54"/>
    <mergeCell ref="M48:M54"/>
    <mergeCell ref="P48:P54"/>
    <mergeCell ref="S48:S54"/>
    <mergeCell ref="T48:T54"/>
    <mergeCell ref="U48:U54"/>
    <mergeCell ref="F48:F54"/>
    <mergeCell ref="G48:G54"/>
    <mergeCell ref="H48:H54"/>
    <mergeCell ref="I48:I54"/>
    <mergeCell ref="J48:J54"/>
    <mergeCell ref="K48:K54"/>
    <mergeCell ref="X36:X47"/>
    <mergeCell ref="W48:W54"/>
    <mergeCell ref="X48:X54"/>
    <mergeCell ref="W55:W56"/>
    <mergeCell ref="X55:X56"/>
    <mergeCell ref="A48:A54"/>
    <mergeCell ref="B48:B54"/>
    <mergeCell ref="C48:C54"/>
    <mergeCell ref="D48:D54"/>
    <mergeCell ref="E48:E54"/>
    <mergeCell ref="M36:M47"/>
    <mergeCell ref="T36:T47"/>
    <mergeCell ref="U36:U47"/>
    <mergeCell ref="V36:V47"/>
    <mergeCell ref="V48:V54"/>
    <mergeCell ref="A55:A56"/>
    <mergeCell ref="B55:B56"/>
    <mergeCell ref="C55:C56"/>
    <mergeCell ref="D55:D56"/>
    <mergeCell ref="E55:E56"/>
    <mergeCell ref="F55:F56"/>
    <mergeCell ref="G55:G56"/>
    <mergeCell ref="H55:H56"/>
    <mergeCell ref="I55:I56"/>
    <mergeCell ref="W36:W47"/>
    <mergeCell ref="G36:G47"/>
    <mergeCell ref="H36:H47"/>
    <mergeCell ref="I36:I47"/>
    <mergeCell ref="J40:J47"/>
    <mergeCell ref="K36:K47"/>
    <mergeCell ref="L36:L47"/>
    <mergeCell ref="M34:M35"/>
    <mergeCell ref="T34:T35"/>
    <mergeCell ref="W34:W35"/>
    <mergeCell ref="X34:X35"/>
    <mergeCell ref="A36:A47"/>
    <mergeCell ref="B36:B47"/>
    <mergeCell ref="C36:C47"/>
    <mergeCell ref="D36:D47"/>
    <mergeCell ref="E36:E47"/>
    <mergeCell ref="F36:F47"/>
    <mergeCell ref="X30:X31"/>
    <mergeCell ref="A34:A35"/>
    <mergeCell ref="B34:B35"/>
    <mergeCell ref="C34:C35"/>
    <mergeCell ref="D34:D35"/>
    <mergeCell ref="E34:E35"/>
    <mergeCell ref="F34:F35"/>
    <mergeCell ref="G34:G35"/>
    <mergeCell ref="H34:H35"/>
    <mergeCell ref="I34:I35"/>
    <mergeCell ref="S32:S33"/>
    <mergeCell ref="T32:T33"/>
    <mergeCell ref="U32:U33"/>
    <mergeCell ref="V32:V33"/>
    <mergeCell ref="W32:W33"/>
    <mergeCell ref="X32:X33"/>
    <mergeCell ref="A32:A33"/>
    <mergeCell ref="B32:B33"/>
    <mergeCell ref="C32:C33"/>
    <mergeCell ref="D32:D33"/>
    <mergeCell ref="E32:E33"/>
    <mergeCell ref="F32:F33"/>
    <mergeCell ref="G32:G33"/>
    <mergeCell ref="H32:H33"/>
    <mergeCell ref="I32:I33"/>
    <mergeCell ref="K32:K33"/>
    <mergeCell ref="L32:L33"/>
    <mergeCell ref="K34:K35"/>
    <mergeCell ref="L34:L35"/>
    <mergeCell ref="T30:T31"/>
    <mergeCell ref="U30:U31"/>
    <mergeCell ref="V30:V31"/>
    <mergeCell ref="W30:W31"/>
    <mergeCell ref="N30:N31"/>
    <mergeCell ref="O30:O31"/>
    <mergeCell ref="P30:P31"/>
    <mergeCell ref="Q30:Q31"/>
    <mergeCell ref="R30:R31"/>
    <mergeCell ref="S30:S31"/>
    <mergeCell ref="V34:V35"/>
    <mergeCell ref="X25:X29"/>
    <mergeCell ref="A30:A31"/>
    <mergeCell ref="B30:B31"/>
    <mergeCell ref="C30:C31"/>
    <mergeCell ref="D30:D31"/>
    <mergeCell ref="E30:E31"/>
    <mergeCell ref="H25:H29"/>
    <mergeCell ref="I25:I29"/>
    <mergeCell ref="J26:J29"/>
    <mergeCell ref="K25:K29"/>
    <mergeCell ref="L25:L29"/>
    <mergeCell ref="M25:M29"/>
    <mergeCell ref="F30:F31"/>
    <mergeCell ref="G30:G31"/>
    <mergeCell ref="H30:H31"/>
    <mergeCell ref="I30:I31"/>
    <mergeCell ref="L30:L31"/>
    <mergeCell ref="M30:M31"/>
    <mergeCell ref="T25:T29"/>
    <mergeCell ref="U25:U29"/>
    <mergeCell ref="V25:V29"/>
    <mergeCell ref="X17:X21"/>
    <mergeCell ref="X22:X24"/>
    <mergeCell ref="A25:A29"/>
    <mergeCell ref="B25:B29"/>
    <mergeCell ref="C25:C29"/>
    <mergeCell ref="D25:D29"/>
    <mergeCell ref="E25:E29"/>
    <mergeCell ref="F25:F29"/>
    <mergeCell ref="G25:G29"/>
    <mergeCell ref="P23:P24"/>
    <mergeCell ref="Q23:Q24"/>
    <mergeCell ref="R23:R24"/>
    <mergeCell ref="S22:S24"/>
    <mergeCell ref="T22:T24"/>
    <mergeCell ref="U22:U24"/>
    <mergeCell ref="H22:H24"/>
    <mergeCell ref="I22:I24"/>
    <mergeCell ref="L22:L24"/>
    <mergeCell ref="M22:M24"/>
    <mergeCell ref="N23:N24"/>
    <mergeCell ref="O23:O24"/>
    <mergeCell ref="T17:T21"/>
    <mergeCell ref="U17:U21"/>
    <mergeCell ref="W25:W29"/>
    <mergeCell ref="W17:W21"/>
    <mergeCell ref="A22:A24"/>
    <mergeCell ref="B22:B24"/>
    <mergeCell ref="C22:C24"/>
    <mergeCell ref="D22:D24"/>
    <mergeCell ref="E22:E24"/>
    <mergeCell ref="F22:F24"/>
    <mergeCell ref="G22:G24"/>
    <mergeCell ref="I17:I21"/>
    <mergeCell ref="J18:J21"/>
    <mergeCell ref="K17:K21"/>
    <mergeCell ref="L17:L21"/>
    <mergeCell ref="M17:M21"/>
    <mergeCell ref="W22:W24"/>
    <mergeCell ref="A17:A21"/>
    <mergeCell ref="B17:B21"/>
    <mergeCell ref="C17:C21"/>
    <mergeCell ref="D17:D21"/>
    <mergeCell ref="E17:E21"/>
    <mergeCell ref="F17:F21"/>
    <mergeCell ref="G17:G21"/>
    <mergeCell ref="H17:H21"/>
    <mergeCell ref="B15:B16"/>
    <mergeCell ref="A15:A16"/>
    <mergeCell ref="F15:F16"/>
    <mergeCell ref="G15:G16"/>
    <mergeCell ref="I15:I16"/>
    <mergeCell ref="K15:K16"/>
    <mergeCell ref="L15:L16"/>
    <mergeCell ref="X12:X14"/>
    <mergeCell ref="C15:C16"/>
    <mergeCell ref="D15:D16"/>
    <mergeCell ref="E15:E16"/>
    <mergeCell ref="Q12:Q14"/>
    <mergeCell ref="R12:R14"/>
    <mergeCell ref="S12:S14"/>
    <mergeCell ref="T12:T14"/>
    <mergeCell ref="F12:F14"/>
    <mergeCell ref="G12:G14"/>
    <mergeCell ref="H12:H14"/>
    <mergeCell ref="I12:I14"/>
    <mergeCell ref="K12:K14"/>
    <mergeCell ref="L12:L14"/>
    <mergeCell ref="X15:X16"/>
    <mergeCell ref="H15:H16"/>
    <mergeCell ref="S15:S16"/>
    <mergeCell ref="T15:T16"/>
    <mergeCell ref="U15:U16"/>
    <mergeCell ref="V15:V16"/>
    <mergeCell ref="W15:W16"/>
    <mergeCell ref="U12:U14"/>
    <mergeCell ref="M12:M14"/>
    <mergeCell ref="N12:N14"/>
    <mergeCell ref="N10:N11"/>
    <mergeCell ref="O10:O11"/>
    <mergeCell ref="P10:P11"/>
    <mergeCell ref="O12:O14"/>
    <mergeCell ref="P12:P14"/>
    <mergeCell ref="N15:N16"/>
    <mergeCell ref="O15:O16"/>
    <mergeCell ref="W10:W11"/>
    <mergeCell ref="W12:W14"/>
    <mergeCell ref="P15:P16"/>
    <mergeCell ref="X4:X9"/>
    <mergeCell ref="X10:X11"/>
    <mergeCell ref="A12:A14"/>
    <mergeCell ref="B12:B14"/>
    <mergeCell ref="C12:C14"/>
    <mergeCell ref="D12:D14"/>
    <mergeCell ref="E12:E14"/>
    <mergeCell ref="H10:H11"/>
    <mergeCell ref="I10:I11"/>
    <mergeCell ref="K10:K11"/>
    <mergeCell ref="L10:L11"/>
    <mergeCell ref="T10:T11"/>
    <mergeCell ref="U10:U11"/>
    <mergeCell ref="B10:B11"/>
    <mergeCell ref="A10:A11"/>
    <mergeCell ref="C10:C11"/>
    <mergeCell ref="D10:D11"/>
    <mergeCell ref="F10:F11"/>
    <mergeCell ref="G10:G11"/>
    <mergeCell ref="H4:H9"/>
    <mergeCell ref="I4:I9"/>
    <mergeCell ref="S10:S11"/>
    <mergeCell ref="E4:E9"/>
    <mergeCell ref="U4:U9"/>
    <mergeCell ref="J7:J9"/>
    <mergeCell ref="K4:K9"/>
    <mergeCell ref="L4:L9"/>
    <mergeCell ref="M4:M9"/>
    <mergeCell ref="U2:U3"/>
    <mergeCell ref="V2:V3"/>
    <mergeCell ref="W2:W3"/>
    <mergeCell ref="F2:F3"/>
    <mergeCell ref="W4:W9"/>
    <mergeCell ref="S4:S9"/>
    <mergeCell ref="X2:X3"/>
    <mergeCell ref="B4:B9"/>
    <mergeCell ref="A4:A9"/>
    <mergeCell ref="C4:C9"/>
    <mergeCell ref="D4:D9"/>
    <mergeCell ref="F4:F9"/>
    <mergeCell ref="G4:G9"/>
    <mergeCell ref="N2:N3"/>
    <mergeCell ref="O2:O3"/>
    <mergeCell ref="P2:P3"/>
    <mergeCell ref="Q2:Q3"/>
    <mergeCell ref="T2:T3"/>
    <mergeCell ref="S2:S3"/>
    <mergeCell ref="G2:G3"/>
    <mergeCell ref="H2:H3"/>
    <mergeCell ref="I2:I3"/>
    <mergeCell ref="K2:K3"/>
    <mergeCell ref="L2:L3"/>
    <mergeCell ref="M2:M3"/>
    <mergeCell ref="A2:A3"/>
    <mergeCell ref="B2:B3"/>
    <mergeCell ref="C2:C3"/>
    <mergeCell ref="D2:D3"/>
    <mergeCell ref="E2:E3"/>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Paper data</vt:lpstr>
      <vt:lpstr>Suppl Mat 1</vt:lpstr>
    </vt:vector>
  </TitlesOfParts>
  <Company>VetMedUni Vienna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Desvars-Larrive Amelie</dc:creator>
  <cp:lastModifiedBy>Desvars-Larrive Amelie</cp:lastModifiedBy>
  <dcterms:created xsi:type="dcterms:W3CDTF">2019-05-20T09:57:14Z</dcterms:created>
  <dcterms:modified xsi:type="dcterms:W3CDTF">2020-06-25T19:57:55Z</dcterms:modified>
</cp:coreProperties>
</file>