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k17xdu\OneDrive - University of East Anglia\PHD - UEA\Writing\Fieldwork paper\PAPER 1 FINAL DRAFT FOR JB RB JS RH\paper revisions\"/>
    </mc:Choice>
  </mc:AlternateContent>
  <xr:revisionPtr revIDLastSave="102" documentId="8_{42D38A9A-0D54-488E-8FC5-009B355F9FAC}" xr6:coauthVersionLast="45" xr6:coauthVersionMax="45" xr10:uidLastSave="{05DBA113-68D4-4EF9-A26A-0126F8C5D928}"/>
  <bookViews>
    <workbookView xWindow="-120" yWindow="-120" windowWidth="29040" windowHeight="15840" xr2:uid="{B899061D-F810-4762-B167-5720008A2B9A}"/>
  </bookViews>
  <sheets>
    <sheet name="Introduction" sheetId="2" r:id="rId1"/>
    <sheet name="major + trace raw " sheetId="1" r:id="rId2"/>
    <sheet name="Majors Norm-LOI" sheetId="3" r:id="rId3"/>
    <sheet name="XRF standard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" i="3" l="1"/>
  <c r="S5" i="3"/>
  <c r="S6" i="3"/>
  <c r="S7" i="3"/>
  <c r="S8" i="3"/>
  <c r="S9" i="3"/>
  <c r="S10" i="3"/>
  <c r="S14" i="3"/>
  <c r="S15" i="3"/>
  <c r="S16" i="3"/>
  <c r="S17" i="3"/>
  <c r="S3" i="3"/>
  <c r="R4" i="3"/>
  <c r="R5" i="3"/>
  <c r="R6" i="3"/>
  <c r="R7" i="3"/>
  <c r="R8" i="3"/>
  <c r="R9" i="3"/>
  <c r="R10" i="3"/>
  <c r="R14" i="3"/>
  <c r="R15" i="3"/>
  <c r="R16" i="3"/>
  <c r="R17" i="3"/>
  <c r="R3" i="3"/>
  <c r="Q4" i="3"/>
  <c r="Q5" i="3"/>
  <c r="Q6" i="3"/>
  <c r="Q7" i="3"/>
  <c r="Q8" i="3"/>
  <c r="Q9" i="3"/>
  <c r="Q10" i="3"/>
  <c r="Q14" i="3"/>
  <c r="Q15" i="3"/>
  <c r="Q16" i="3"/>
  <c r="Q17" i="3"/>
  <c r="Q3" i="3"/>
  <c r="P14" i="3"/>
  <c r="P15" i="3"/>
  <c r="P16" i="3"/>
  <c r="P17" i="3"/>
  <c r="P4" i="3"/>
  <c r="P5" i="3"/>
  <c r="P6" i="3"/>
  <c r="P7" i="3"/>
  <c r="P8" i="3"/>
  <c r="P9" i="3"/>
  <c r="P10" i="3"/>
  <c r="P3" i="3"/>
  <c r="O15" i="3" l="1"/>
  <c r="O16" i="3"/>
  <c r="O17" i="3"/>
  <c r="O14" i="3"/>
  <c r="O4" i="3"/>
  <c r="O5" i="3"/>
  <c r="O6" i="3"/>
  <c r="O7" i="3"/>
  <c r="O8" i="3"/>
  <c r="O9" i="3"/>
  <c r="O10" i="3"/>
  <c r="O3" i="3"/>
</calcChain>
</file>

<file path=xl/sharedStrings.xml><?xml version="1.0" encoding="utf-8"?>
<sst xmlns="http://schemas.openxmlformats.org/spreadsheetml/2006/main" count="532" uniqueCount="165">
  <si>
    <t xml:space="preserve">Unit </t>
  </si>
  <si>
    <t>sample number</t>
  </si>
  <si>
    <t>sample type</t>
  </si>
  <si>
    <t>842A</t>
  </si>
  <si>
    <t>844A</t>
  </si>
  <si>
    <t>844D</t>
  </si>
  <si>
    <t>843B</t>
  </si>
  <si>
    <t>829B1</t>
  </si>
  <si>
    <t>871B</t>
  </si>
  <si>
    <t>828C</t>
  </si>
  <si>
    <t>827C</t>
  </si>
  <si>
    <t>O.B.P</t>
  </si>
  <si>
    <t>Lava flow</t>
  </si>
  <si>
    <t>Dome</t>
  </si>
  <si>
    <t>proxpum (bulk)</t>
  </si>
  <si>
    <t xml:space="preserve">Lava </t>
  </si>
  <si>
    <t>pum (bulk)</t>
  </si>
  <si>
    <t>Unit 1</t>
  </si>
  <si>
    <t>Unit 2</t>
  </si>
  <si>
    <t>Unit 3</t>
  </si>
  <si>
    <t>Unit 4</t>
  </si>
  <si>
    <t>Unit 9</t>
  </si>
  <si>
    <t>SiO2 (%)</t>
  </si>
  <si>
    <t>TiO2 (%)</t>
  </si>
  <si>
    <t>Al2O3 (%)</t>
  </si>
  <si>
    <t>MnO (%)</t>
  </si>
  <si>
    <t>MgO (%)</t>
  </si>
  <si>
    <t>Fe2O3 (%)</t>
  </si>
  <si>
    <t>CaO (%)</t>
  </si>
  <si>
    <t>P2O5 (%)</t>
  </si>
  <si>
    <t>K2O (%)</t>
  </si>
  <si>
    <t>Na2O (%)</t>
  </si>
  <si>
    <t>LOI (%)</t>
  </si>
  <si>
    <t>Total (%)</t>
  </si>
  <si>
    <t xml:space="preserve">As used for viscosity calculations &amp; plotting figure 9 </t>
  </si>
  <si>
    <t>Majors - Analysed at UEA</t>
  </si>
  <si>
    <t xml:space="preserve">Zr </t>
  </si>
  <si>
    <t>Li</t>
  </si>
  <si>
    <t>Rb</t>
  </si>
  <si>
    <t>Cs</t>
  </si>
  <si>
    <t>Be</t>
  </si>
  <si>
    <t>Sr</t>
  </si>
  <si>
    <t>Ba</t>
  </si>
  <si>
    <t>Sc</t>
  </si>
  <si>
    <t>V</t>
  </si>
  <si>
    <t>Cr</t>
  </si>
  <si>
    <t>Co</t>
  </si>
  <si>
    <t>Ni</t>
  </si>
  <si>
    <t>Cu</t>
  </si>
  <si>
    <t>Zn</t>
  </si>
  <si>
    <t>Ga</t>
  </si>
  <si>
    <t>Y</t>
  </si>
  <si>
    <t>Nb</t>
  </si>
  <si>
    <t>Ta</t>
  </si>
  <si>
    <t>Hf</t>
  </si>
  <si>
    <t>Mo</t>
  </si>
  <si>
    <t>Sn</t>
  </si>
  <si>
    <t>Tl</t>
  </si>
  <si>
    <t>Pb</t>
  </si>
  <si>
    <t>U</t>
  </si>
  <si>
    <t>Th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</si>
  <si>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</si>
  <si>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</si>
  <si>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</si>
  <si>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</si>
  <si>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</si>
  <si>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</si>
  <si>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</si>
  <si>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</si>
  <si>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</si>
  <si>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</si>
  <si>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</si>
  <si>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</si>
  <si>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</si>
  <si>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</si>
  <si>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-</t>
  </si>
  <si>
    <t>Majors -  XRF analysed at UEA</t>
  </si>
  <si>
    <t>Trace - XRF analysed at UEA</t>
  </si>
  <si>
    <t xml:space="preserve">Trace elements - LA-ICPMS analysed at University of  Granada </t>
  </si>
  <si>
    <t>rock type</t>
  </si>
  <si>
    <t>location</t>
  </si>
  <si>
    <t>reference</t>
  </si>
  <si>
    <t>Basalt</t>
  </si>
  <si>
    <t>Dacite</t>
  </si>
  <si>
    <t>Rhyolite</t>
  </si>
  <si>
    <t>Peralkaline Rhyolite</t>
  </si>
  <si>
    <t>Unzen</t>
  </si>
  <si>
    <t>Standard</t>
  </si>
  <si>
    <t>Aluto</t>
  </si>
  <si>
    <t>Le Maitre (1975)</t>
  </si>
  <si>
    <t>Giordano et al., (2005)</t>
  </si>
  <si>
    <t>Clarke et al., (2019)</t>
  </si>
  <si>
    <t xml:space="preserve">Comparative data for viscosity calculations </t>
  </si>
  <si>
    <t>SDO-1</t>
  </si>
  <si>
    <t>certified values</t>
  </si>
  <si>
    <t>GSP-2</t>
  </si>
  <si>
    <t>W2a</t>
  </si>
  <si>
    <t>AC-E</t>
  </si>
  <si>
    <t>AGV-2</t>
  </si>
  <si>
    <t>Date</t>
  </si>
  <si>
    <t>Zr (ppm)</t>
  </si>
  <si>
    <t>certified</t>
  </si>
  <si>
    <t>MESS-2</t>
  </si>
  <si>
    <t>NA</t>
  </si>
  <si>
    <t>STSD-2</t>
  </si>
  <si>
    <t>Data for standards used in XRF analyses - UEA</t>
  </si>
  <si>
    <t>Molar Na2O</t>
  </si>
  <si>
    <t>Molar K2O</t>
  </si>
  <si>
    <t>Molar Al2O3</t>
  </si>
  <si>
    <t>PI</t>
  </si>
  <si>
    <t>Peralkalinity index calculations</t>
  </si>
  <si>
    <t>1 wt % H2O</t>
  </si>
  <si>
    <t>4 wt% H2O</t>
  </si>
  <si>
    <t>log Viscosity at 900 degC - Giordano et al., (2008)</t>
  </si>
  <si>
    <t>3.46</t>
  </si>
  <si>
    <t>3.61</t>
  </si>
  <si>
    <t>3.67</t>
  </si>
  <si>
    <t>3.59</t>
  </si>
  <si>
    <t>1 wt % H2o</t>
  </si>
  <si>
    <t>Temp degC</t>
  </si>
  <si>
    <t xml:space="preserve">log viscosity </t>
  </si>
  <si>
    <t>Model</t>
  </si>
  <si>
    <t>Di Genova et al., (2013)</t>
  </si>
  <si>
    <t>Giordano et al, (2008)</t>
  </si>
  <si>
    <t>Supplementary data</t>
  </si>
  <si>
    <t xml:space="preserve">Unit numbers are quoted for all analyses as correspond to the stratigraphic log (right) </t>
  </si>
  <si>
    <t xml:space="preserve">proxpum refers to "proximal pumice cone units" as labelled in figure 9. Proximal pumice cone units are units 1-9 in the stratigraphic log. </t>
  </si>
  <si>
    <t>&lt;10</t>
  </si>
  <si>
    <t>&lt;20</t>
  </si>
  <si>
    <t xml:space="preserve">Textural Type </t>
  </si>
  <si>
    <t>843A</t>
  </si>
  <si>
    <t xml:space="preserve">844C </t>
  </si>
  <si>
    <t>844C</t>
  </si>
  <si>
    <t>829A</t>
  </si>
  <si>
    <t xml:space="preserve">829A </t>
  </si>
  <si>
    <t>OBP</t>
  </si>
  <si>
    <t>Sc (PPM)</t>
  </si>
  <si>
    <t>V (PPM)</t>
  </si>
  <si>
    <t>Cr (PPM)</t>
  </si>
  <si>
    <t>Ni (PPM)</t>
  </si>
  <si>
    <t>Cu (PPM)</t>
  </si>
  <si>
    <t>Zn (PPM)</t>
  </si>
  <si>
    <t>As (PPM)</t>
  </si>
  <si>
    <t>Rb (PPM)</t>
  </si>
  <si>
    <t>Sr (PPM)</t>
  </si>
  <si>
    <t>Y (PPM)</t>
  </si>
  <si>
    <t>Zr (PPM)</t>
  </si>
  <si>
    <t>Nb (PPM)</t>
  </si>
  <si>
    <t>Mo (PPM)</t>
  </si>
  <si>
    <t>Ba (PPM)</t>
  </si>
  <si>
    <t>La (PPM)</t>
  </si>
  <si>
    <t>Ce (PPM)</t>
  </si>
  <si>
    <t>Pb (PPM)</t>
  </si>
  <si>
    <t>Th (PPM)</t>
  </si>
  <si>
    <t>U (PPM)</t>
  </si>
  <si>
    <t>Trace Elements -  XRF analysed at UEA</t>
  </si>
  <si>
    <t>Bulk Unit samples</t>
  </si>
  <si>
    <t xml:space="preserve">Textural Types samples </t>
  </si>
  <si>
    <r>
      <t>Bridie V Davies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Richard Brown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Jenni Barclay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Jane H Scarrow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Richard A Herd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</si>
  <si>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sz val="11"/>
        <color theme="1"/>
        <rFont val="Calibri"/>
        <family val="2"/>
        <scheme val="minor"/>
      </rPr>
      <t>School of Environmental Sciences, University of East Anglia, Norwich Research Park, Norwich, Norfolk, NR47TJ, UK</t>
    </r>
  </si>
  <si>
    <r>
      <t>2</t>
    </r>
    <r>
      <rPr>
        <sz val="11"/>
        <color theme="1"/>
        <rFont val="Calibri"/>
        <family val="2"/>
        <scheme val="minor"/>
      </rPr>
      <t>University of Durham, Department of Earth Sciences, Durham, United Kingdom.</t>
    </r>
  </si>
  <si>
    <r>
      <t>3</t>
    </r>
    <r>
      <rPr>
        <sz val="11"/>
        <color theme="1"/>
        <rFont val="Calibri"/>
        <family val="2"/>
        <scheme val="minor"/>
      </rPr>
      <t xml:space="preserve"> Departamento de Mineralogía y Petrología. Facultad de Ciencias. Avda. Fuentenueva s/n. Universidad de Granada. 18071 Granada, España</t>
    </r>
  </si>
  <si>
    <r>
      <rPr>
        <sz val="11"/>
        <rFont val="Calibri"/>
        <family val="2"/>
        <scheme val="minor"/>
      </rPr>
      <t>Corresponding Author: Bridie Verity Davies,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email: </t>
    </r>
    <r>
      <rPr>
        <u/>
        <sz val="11"/>
        <color theme="10"/>
        <rFont val="Calibri"/>
        <family val="2"/>
        <scheme val="minor"/>
      </rPr>
      <t xml:space="preserve">Bridie.Davies@uea.ac.uk </t>
    </r>
  </si>
  <si>
    <t>Bulletin of Volcanology</t>
  </si>
  <si>
    <t>Rapid eruptive transitions from low to high intensity explosions and effusive activity: insights from textural analysis of a small-volume trachytic eruption, Ascension Island, South Atlantic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</si>
</sst>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Border="1"/>
    <xf numFmtId="2" fontId="0" fillId="0" borderId="0" xfId="0" applyNumberFormat="1"/>
    <xf numFmtId="2" fontId="0" fillId="0" borderId="0" xfId="0" applyNumberFormat="1" applyBorder="1" applyAlignment="1">
      <alignment vertical="top" wrapText="1"/>
    </xf>
    <xf numFmtId="2" fontId="0" fillId="0" borderId="0" xfId="0" applyNumberFormat="1" applyBorder="1"/>
    <xf numFmtId="0" fontId="0" fillId="0" borderId="0" xfId="0" applyAlignment="1">
      <alignment vertical="center" wrapText="1"/>
    </xf>
    <xf numFmtId="49" fontId="0" fillId="0" borderId="0" xfId="0" applyNumberFormat="1" applyBorder="1" applyAlignment="1">
      <alignment vertical="top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14" fontId="0" fillId="0" borderId="0" xfId="0" applyNumberFormat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14" fontId="0" fillId="0" borderId="0" xfId="0" applyNumberFormat="1" applyFont="1"/>
    <xf numFmtId="0" fontId="0" fillId="0" borderId="0" xfId="0" applyFont="1"/>
    <xf numFmtId="2" fontId="0" fillId="0" borderId="0" xfId="0" applyNumberFormat="1" applyFill="1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4" fillId="0" borderId="0" xfId="0" applyFont="1" applyAlignment="1">
      <alignment horizontal="left" vertical="top"/>
    </xf>
  </cellXfs>
  <cellStyles count="3">
    <cellStyle name="Hyperlink" xfId="2" builtinId="8"/>
    <cellStyle name="Normal" xfId="0" builtinId="0"/>
    <cellStyle name="Normal 3" xfId="1" xr:uid="{EEF75602-F31F-414D-BE2E-8A256410E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11</xdr:row>
      <xdr:rowOff>161925</xdr:rowOff>
    </xdr:from>
    <xdr:to>
      <xdr:col>3</xdr:col>
      <xdr:colOff>314324</xdr:colOff>
      <xdr:row>44</xdr:row>
      <xdr:rowOff>36639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787B2B-7F99-480E-A56A-23A2AACE8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131"/>
        <a:stretch/>
      </xdr:blipFill>
      <xdr:spPr>
        <a:xfrm>
          <a:off x="266699" y="1304925"/>
          <a:ext cx="1876425" cy="6161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idie.Davies@uea.ac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1AE8-E54A-4CEA-BC31-679C60419446}">
  <dimension ref="A1:Q19"/>
  <sheetViews>
    <sheetView tabSelected="1" workbookViewId="0">
      <selection activeCell="O6" sqref="O6"/>
    </sheetView>
  </sheetViews>
  <sheetFormatPr defaultRowHeight="15" x14ac:dyDescent="0.25"/>
  <cols>
    <col min="17" max="17" width="10.7109375" customWidth="1"/>
  </cols>
  <sheetData>
    <row r="1" spans="1:3" ht="18.75" x14ac:dyDescent="0.25">
      <c r="A1" s="32" t="s">
        <v>164</v>
      </c>
    </row>
    <row r="2" spans="1:3" ht="15.75" x14ac:dyDescent="0.25">
      <c r="A2" s="25" t="s">
        <v>163</v>
      </c>
    </row>
    <row r="3" spans="1:3" ht="17.25" x14ac:dyDescent="0.25">
      <c r="A3" s="22" t="s">
        <v>158</v>
      </c>
    </row>
    <row r="4" spans="1:3" ht="17.25" x14ac:dyDescent="0.25">
      <c r="A4" s="23" t="s">
        <v>159</v>
      </c>
    </row>
    <row r="5" spans="1:3" ht="17.25" x14ac:dyDescent="0.25">
      <c r="A5" s="23" t="s">
        <v>160</v>
      </c>
    </row>
    <row r="6" spans="1:3" ht="17.25" x14ac:dyDescent="0.25">
      <c r="A6" s="23" t="s">
        <v>161</v>
      </c>
    </row>
    <row r="7" spans="1:3" x14ac:dyDescent="0.25">
      <c r="A7" s="24" t="s">
        <v>162</v>
      </c>
    </row>
    <row r="8" spans="1:3" ht="17.25" x14ac:dyDescent="0.25">
      <c r="A8" s="23"/>
    </row>
    <row r="9" spans="1:3" x14ac:dyDescent="0.25">
      <c r="A9" s="26" t="s">
        <v>124</v>
      </c>
      <c r="B9" s="26"/>
      <c r="C9" s="26"/>
    </row>
    <row r="18" spans="5:17" x14ac:dyDescent="0.25">
      <c r="E18" s="27" t="s">
        <v>125</v>
      </c>
      <c r="F18" s="27"/>
      <c r="G18" s="27"/>
      <c r="H18" s="27"/>
      <c r="I18" s="27"/>
      <c r="J18" s="27"/>
      <c r="K18" s="27"/>
      <c r="L18" s="27"/>
      <c r="M18" s="27"/>
    </row>
    <row r="19" spans="5:17" x14ac:dyDescent="0.25">
      <c r="E19" s="27" t="s">
        <v>126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</sheetData>
  <mergeCells count="3">
    <mergeCell ref="A9:C9"/>
    <mergeCell ref="E18:M18"/>
    <mergeCell ref="E19:Q19"/>
  </mergeCells>
  <hyperlinks>
    <hyperlink ref="A7" r:id="rId1" display="mailto:Bridie.Davies@uea.ac.uk" xr:uid="{B7A46C6A-C663-4A8F-A9AC-485AF344F3A3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6CA9-05A1-493B-9BC8-BA735AC1CB56}">
  <dimension ref="A1:BB36"/>
  <sheetViews>
    <sheetView zoomScale="71" zoomScaleNormal="71" workbookViewId="0">
      <selection activeCell="M45" sqref="M45"/>
    </sheetView>
  </sheetViews>
  <sheetFormatPr defaultRowHeight="15" x14ac:dyDescent="0.25"/>
  <cols>
    <col min="2" max="2" width="15.140625" customWidth="1"/>
    <col min="3" max="3" width="16.7109375" customWidth="1"/>
    <col min="9" max="9" width="10.42578125" customWidth="1"/>
    <col min="16" max="16" width="16.140625" customWidth="1"/>
  </cols>
  <sheetData>
    <row r="1" spans="1:54" ht="30" x14ac:dyDescent="0.25">
      <c r="A1" s="28" t="s">
        <v>156</v>
      </c>
      <c r="B1" s="28"/>
      <c r="C1" s="28"/>
      <c r="D1" s="28" t="s">
        <v>76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7" t="s">
        <v>77</v>
      </c>
      <c r="Q1" s="28" t="s">
        <v>78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</row>
    <row r="2" spans="1:54" x14ac:dyDescent="0.25">
      <c r="A2" t="s">
        <v>0</v>
      </c>
      <c r="B2" t="s">
        <v>1</v>
      </c>
      <c r="C2" t="s">
        <v>2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36</v>
      </c>
      <c r="Q2" s="8" t="s">
        <v>37</v>
      </c>
      <c r="R2" s="8" t="s">
        <v>38</v>
      </c>
      <c r="S2" s="8" t="s">
        <v>39</v>
      </c>
      <c r="T2" s="8" t="s">
        <v>40</v>
      </c>
      <c r="U2" s="8" t="s">
        <v>41</v>
      </c>
      <c r="V2" s="8" t="s">
        <v>42</v>
      </c>
      <c r="W2" s="8" t="s">
        <v>43</v>
      </c>
      <c r="X2" s="8" t="s">
        <v>44</v>
      </c>
      <c r="Y2" s="8" t="s">
        <v>45</v>
      </c>
      <c r="Z2" s="8" t="s">
        <v>46</v>
      </c>
      <c r="AA2" s="8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8" t="s">
        <v>58</v>
      </c>
      <c r="AM2" s="8" t="s">
        <v>59</v>
      </c>
      <c r="AN2" s="8" t="s">
        <v>60</v>
      </c>
      <c r="AO2" s="8" t="s">
        <v>61</v>
      </c>
      <c r="AP2" s="8" t="s">
        <v>62</v>
      </c>
      <c r="AQ2" s="8" t="s">
        <v>63</v>
      </c>
      <c r="AR2" s="8" t="s">
        <v>64</v>
      </c>
      <c r="AS2" s="8" t="s">
        <v>65</v>
      </c>
      <c r="AT2" s="8" t="s">
        <v>66</v>
      </c>
      <c r="AU2" s="8" t="s">
        <v>67</v>
      </c>
      <c r="AV2" s="8" t="s">
        <v>68</v>
      </c>
      <c r="AW2" s="8" t="s">
        <v>69</v>
      </c>
      <c r="AX2" s="8" t="s">
        <v>70</v>
      </c>
      <c r="AY2" s="8" t="s">
        <v>71</v>
      </c>
      <c r="AZ2" s="8" t="s">
        <v>72</v>
      </c>
      <c r="BA2" s="8" t="s">
        <v>73</v>
      </c>
      <c r="BB2" s="8" t="s">
        <v>74</v>
      </c>
    </row>
    <row r="3" spans="1:54" x14ac:dyDescent="0.25">
      <c r="A3" t="s">
        <v>17</v>
      </c>
      <c r="B3" t="s">
        <v>3</v>
      </c>
      <c r="C3" t="s">
        <v>14</v>
      </c>
      <c r="D3" s="1">
        <v>64.78</v>
      </c>
      <c r="E3" s="1">
        <v>0.24</v>
      </c>
      <c r="F3" s="1">
        <v>14.88</v>
      </c>
      <c r="G3" s="1">
        <v>0.15</v>
      </c>
      <c r="H3" s="1">
        <v>0.08</v>
      </c>
      <c r="I3" s="1">
        <v>3.8</v>
      </c>
      <c r="J3" s="1">
        <v>0.7</v>
      </c>
      <c r="K3" s="1">
        <v>0.02</v>
      </c>
      <c r="L3" s="1">
        <v>4.8899999999999997</v>
      </c>
      <c r="M3" s="1">
        <v>5.92</v>
      </c>
      <c r="N3" s="1">
        <v>4.8</v>
      </c>
      <c r="O3" s="1">
        <v>100.25999999999999</v>
      </c>
      <c r="P3" s="5">
        <v>1099.326</v>
      </c>
      <c r="Q3" s="5">
        <v>16.015999999999998</v>
      </c>
      <c r="R3" s="5">
        <v>90.203000000000003</v>
      </c>
      <c r="S3" s="5">
        <v>1.208</v>
      </c>
      <c r="T3" s="5">
        <v>5.798</v>
      </c>
      <c r="U3" s="5">
        <v>1.86</v>
      </c>
      <c r="V3" s="5">
        <v>52.776000000000003</v>
      </c>
      <c r="W3" s="5">
        <v>3.5779999999999998</v>
      </c>
      <c r="X3" s="5">
        <v>1.107</v>
      </c>
      <c r="Y3" s="5">
        <v>1.276</v>
      </c>
      <c r="Z3" s="5">
        <v>8.1820000000000004</v>
      </c>
      <c r="AA3" s="5">
        <v>0.88400000000000001</v>
      </c>
      <c r="AB3" s="5">
        <v>3.9660000000000002</v>
      </c>
      <c r="AC3" s="5">
        <v>98.617999999999995</v>
      </c>
      <c r="AD3" s="5">
        <v>28.154</v>
      </c>
      <c r="AE3" s="5">
        <v>52.524999999999999</v>
      </c>
      <c r="AF3" s="5">
        <v>127.84399999999999</v>
      </c>
      <c r="AG3" s="5">
        <v>8.766</v>
      </c>
      <c r="AH3" s="5">
        <v>21.42</v>
      </c>
      <c r="AI3" s="5">
        <v>10.515000000000001</v>
      </c>
      <c r="AJ3" s="5">
        <v>6.3710000000000004</v>
      </c>
      <c r="AK3" s="5">
        <v>0.159</v>
      </c>
      <c r="AL3" s="5">
        <v>5.9240000000000004</v>
      </c>
      <c r="AM3" s="5">
        <v>2.5649999999999999</v>
      </c>
      <c r="AN3" s="5">
        <v>7.0650370000000002</v>
      </c>
      <c r="AO3" s="5">
        <v>47.988999999999997</v>
      </c>
      <c r="AP3" s="5">
        <v>102.61199999999999</v>
      </c>
      <c r="AQ3" s="5">
        <v>11.688000000000001</v>
      </c>
      <c r="AR3" s="5">
        <v>44.521000000000001</v>
      </c>
      <c r="AS3" s="5">
        <v>9.5229999999999997</v>
      </c>
      <c r="AT3" s="5">
        <v>0.93600000000000005</v>
      </c>
      <c r="AU3" s="5">
        <v>8.1419999999999995</v>
      </c>
      <c r="AV3" s="5">
        <v>1.415</v>
      </c>
      <c r="AW3" s="5">
        <v>9.4629999999999992</v>
      </c>
      <c r="AX3" s="5">
        <v>2.0089999999999999</v>
      </c>
      <c r="AY3" s="5">
        <v>5.76</v>
      </c>
      <c r="AZ3" s="5">
        <v>0.82499999999999996</v>
      </c>
      <c r="BA3" s="5">
        <v>6.2290000000000001</v>
      </c>
      <c r="BB3" s="5">
        <v>1.1399999999999999</v>
      </c>
    </row>
    <row r="4" spans="1:54" x14ac:dyDescent="0.25">
      <c r="A4" t="s">
        <v>18</v>
      </c>
      <c r="B4" t="s">
        <v>6</v>
      </c>
      <c r="C4" t="s">
        <v>14</v>
      </c>
      <c r="D4" s="2">
        <v>64.510000000000005</v>
      </c>
      <c r="E4" s="2">
        <v>0.25</v>
      </c>
      <c r="F4" s="2">
        <v>14.895</v>
      </c>
      <c r="G4" s="2">
        <v>0.15</v>
      </c>
      <c r="H4" s="2">
        <v>0.10500000000000001</v>
      </c>
      <c r="I4" s="2">
        <v>3.91</v>
      </c>
      <c r="J4" s="2">
        <v>0.73</v>
      </c>
      <c r="K4" s="2">
        <v>2.5000000000000001E-2</v>
      </c>
      <c r="L4" s="2">
        <v>4.915</v>
      </c>
      <c r="M4" s="2">
        <v>5.9950000000000001</v>
      </c>
      <c r="N4" s="2">
        <v>4.4399999999999995</v>
      </c>
      <c r="O4" s="2">
        <v>99.925000000000026</v>
      </c>
      <c r="P4" s="9" t="s">
        <v>75</v>
      </c>
      <c r="Q4" s="9" t="s">
        <v>75</v>
      </c>
      <c r="R4" s="9" t="s">
        <v>75</v>
      </c>
      <c r="S4" s="9" t="s">
        <v>75</v>
      </c>
      <c r="T4" s="9" t="s">
        <v>75</v>
      </c>
      <c r="U4" s="9" t="s">
        <v>75</v>
      </c>
      <c r="V4" s="9" t="s">
        <v>75</v>
      </c>
      <c r="W4" s="9" t="s">
        <v>75</v>
      </c>
      <c r="X4" s="9" t="s">
        <v>75</v>
      </c>
      <c r="Y4" s="9" t="s">
        <v>75</v>
      </c>
      <c r="Z4" s="9" t="s">
        <v>75</v>
      </c>
      <c r="AA4" s="9" t="s">
        <v>75</v>
      </c>
      <c r="AB4" s="9" t="s">
        <v>75</v>
      </c>
      <c r="AC4" s="9" t="s">
        <v>75</v>
      </c>
      <c r="AD4" s="9" t="s">
        <v>75</v>
      </c>
      <c r="AE4" s="9" t="s">
        <v>75</v>
      </c>
      <c r="AF4" s="9" t="s">
        <v>75</v>
      </c>
      <c r="AG4" s="9" t="s">
        <v>75</v>
      </c>
      <c r="AH4" s="9" t="s">
        <v>75</v>
      </c>
      <c r="AI4" s="9" t="s">
        <v>75</v>
      </c>
      <c r="AJ4" s="9" t="s">
        <v>75</v>
      </c>
      <c r="AK4" s="9" t="s">
        <v>75</v>
      </c>
      <c r="AL4" s="9" t="s">
        <v>75</v>
      </c>
      <c r="AM4" s="9" t="s">
        <v>75</v>
      </c>
      <c r="AN4" s="9" t="s">
        <v>75</v>
      </c>
      <c r="AO4" s="9" t="s">
        <v>75</v>
      </c>
      <c r="AP4" s="9" t="s">
        <v>75</v>
      </c>
      <c r="AQ4" s="9" t="s">
        <v>75</v>
      </c>
      <c r="AR4" s="9" t="s">
        <v>75</v>
      </c>
      <c r="AS4" s="9" t="s">
        <v>75</v>
      </c>
      <c r="AT4" s="9" t="s">
        <v>75</v>
      </c>
      <c r="AU4" s="9" t="s">
        <v>75</v>
      </c>
      <c r="AV4" s="9" t="s">
        <v>75</v>
      </c>
      <c r="AW4" s="9" t="s">
        <v>75</v>
      </c>
      <c r="AX4" s="9" t="s">
        <v>75</v>
      </c>
      <c r="AY4" s="9" t="s">
        <v>75</v>
      </c>
      <c r="AZ4" s="9" t="s">
        <v>75</v>
      </c>
      <c r="BA4" s="9" t="s">
        <v>75</v>
      </c>
      <c r="BB4" s="9" t="s">
        <v>75</v>
      </c>
    </row>
    <row r="5" spans="1:54" x14ac:dyDescent="0.25">
      <c r="A5" t="s">
        <v>19</v>
      </c>
      <c r="B5" t="s">
        <v>4</v>
      </c>
      <c r="C5" t="s">
        <v>14</v>
      </c>
      <c r="D5" s="1">
        <v>65.69</v>
      </c>
      <c r="E5" s="1">
        <v>0.26</v>
      </c>
      <c r="F5" s="1">
        <v>14.99</v>
      </c>
      <c r="G5" s="1">
        <v>0.16</v>
      </c>
      <c r="H5" s="1">
        <v>0.12</v>
      </c>
      <c r="I5" s="1">
        <v>3.9</v>
      </c>
      <c r="J5" s="1">
        <v>0.74</v>
      </c>
      <c r="K5" s="1">
        <v>0.02</v>
      </c>
      <c r="L5" s="1">
        <v>4.8899999999999997</v>
      </c>
      <c r="M5" s="1">
        <v>5.8</v>
      </c>
      <c r="N5" s="1">
        <v>4.75</v>
      </c>
      <c r="O5" s="1">
        <v>101.32</v>
      </c>
      <c r="P5" s="9" t="s">
        <v>75</v>
      </c>
      <c r="Q5" s="9" t="s">
        <v>75</v>
      </c>
      <c r="R5" s="9" t="s">
        <v>75</v>
      </c>
      <c r="S5" s="9" t="s">
        <v>75</v>
      </c>
      <c r="T5" s="9" t="s">
        <v>75</v>
      </c>
      <c r="U5" s="9" t="s">
        <v>75</v>
      </c>
      <c r="V5" s="9" t="s">
        <v>75</v>
      </c>
      <c r="W5" s="9" t="s">
        <v>75</v>
      </c>
      <c r="X5" s="9" t="s">
        <v>75</v>
      </c>
      <c r="Y5" s="9" t="s">
        <v>75</v>
      </c>
      <c r="Z5" s="9" t="s">
        <v>75</v>
      </c>
      <c r="AA5" s="9" t="s">
        <v>75</v>
      </c>
      <c r="AB5" s="9" t="s">
        <v>75</v>
      </c>
      <c r="AC5" s="9" t="s">
        <v>75</v>
      </c>
      <c r="AD5" s="9" t="s">
        <v>75</v>
      </c>
      <c r="AE5" s="9" t="s">
        <v>75</v>
      </c>
      <c r="AF5" s="9" t="s">
        <v>75</v>
      </c>
      <c r="AG5" s="9" t="s">
        <v>75</v>
      </c>
      <c r="AH5" s="9" t="s">
        <v>75</v>
      </c>
      <c r="AI5" s="9" t="s">
        <v>75</v>
      </c>
      <c r="AJ5" s="9" t="s">
        <v>75</v>
      </c>
      <c r="AK5" s="9" t="s">
        <v>75</v>
      </c>
      <c r="AL5" s="9" t="s">
        <v>75</v>
      </c>
      <c r="AM5" s="9" t="s">
        <v>75</v>
      </c>
      <c r="AN5" s="9" t="s">
        <v>75</v>
      </c>
      <c r="AO5" s="9" t="s">
        <v>75</v>
      </c>
      <c r="AP5" s="9" t="s">
        <v>75</v>
      </c>
      <c r="AQ5" s="9" t="s">
        <v>75</v>
      </c>
      <c r="AR5" s="9" t="s">
        <v>75</v>
      </c>
      <c r="AS5" s="9" t="s">
        <v>75</v>
      </c>
      <c r="AT5" s="9" t="s">
        <v>75</v>
      </c>
      <c r="AU5" s="9" t="s">
        <v>75</v>
      </c>
      <c r="AV5" s="9" t="s">
        <v>75</v>
      </c>
      <c r="AW5" s="9" t="s">
        <v>75</v>
      </c>
      <c r="AX5" s="9" t="s">
        <v>75</v>
      </c>
      <c r="AY5" s="9" t="s">
        <v>75</v>
      </c>
      <c r="AZ5" s="9" t="s">
        <v>75</v>
      </c>
      <c r="BA5" s="9" t="s">
        <v>75</v>
      </c>
      <c r="BB5" s="9" t="s">
        <v>75</v>
      </c>
    </row>
    <row r="6" spans="1:54" x14ac:dyDescent="0.25">
      <c r="A6" t="s">
        <v>20</v>
      </c>
      <c r="B6" t="s">
        <v>5</v>
      </c>
      <c r="C6" t="s">
        <v>14</v>
      </c>
      <c r="D6" s="1">
        <v>63.66</v>
      </c>
      <c r="E6" s="1">
        <v>0.27</v>
      </c>
      <c r="F6" s="1">
        <v>15.04</v>
      </c>
      <c r="G6" s="1">
        <v>0.16</v>
      </c>
      <c r="H6" s="1">
        <v>0.1</v>
      </c>
      <c r="I6" s="1">
        <v>3.99</v>
      </c>
      <c r="J6" s="1">
        <v>0.77</v>
      </c>
      <c r="K6" s="1">
        <v>0.03</v>
      </c>
      <c r="L6" s="1">
        <v>4.9400000000000004</v>
      </c>
      <c r="M6" s="1">
        <v>5.97</v>
      </c>
      <c r="N6" s="1">
        <v>4.62</v>
      </c>
      <c r="O6" s="1">
        <v>99.549999999999983</v>
      </c>
      <c r="P6" s="5">
        <v>1139.7349999999999</v>
      </c>
      <c r="Q6" s="5">
        <v>16.882999999999999</v>
      </c>
      <c r="R6" s="5">
        <v>94.75</v>
      </c>
      <c r="S6" s="5">
        <v>1.1160000000000001</v>
      </c>
      <c r="T6" s="5">
        <v>5.1719999999999997</v>
      </c>
      <c r="U6" s="5">
        <v>3.4470000000000001</v>
      </c>
      <c r="V6" s="5">
        <v>235.86099999999999</v>
      </c>
      <c r="W6" s="5">
        <v>7.4859999999999998</v>
      </c>
      <c r="X6" s="5">
        <v>0.73899999999999999</v>
      </c>
      <c r="Y6" s="5">
        <v>0.89700000000000002</v>
      </c>
      <c r="Z6" s="5">
        <v>3.0510000000000002</v>
      </c>
      <c r="AA6" s="5">
        <v>2.339</v>
      </c>
      <c r="AB6" s="5">
        <v>3.9089999999999998</v>
      </c>
      <c r="AC6" s="5">
        <v>115.58199999999999</v>
      </c>
      <c r="AD6" s="5">
        <v>28.436</v>
      </c>
      <c r="AE6" s="5">
        <v>67.572000000000003</v>
      </c>
      <c r="AF6" s="5">
        <v>119.462</v>
      </c>
      <c r="AG6" s="5">
        <v>8.0039999999999996</v>
      </c>
      <c r="AH6" s="5">
        <v>20.949000000000002</v>
      </c>
      <c r="AI6" s="5">
        <v>9.8209999999999997</v>
      </c>
      <c r="AJ6" s="5">
        <v>5.5640000000000001</v>
      </c>
      <c r="AK6" s="5">
        <v>0.14799999999999999</v>
      </c>
      <c r="AL6" s="5">
        <v>6.3319999999999999</v>
      </c>
      <c r="AM6" s="5">
        <v>3.4319999999999999</v>
      </c>
      <c r="AN6" s="5">
        <v>9.5651949999999992</v>
      </c>
      <c r="AO6" s="5">
        <v>63.091999999999999</v>
      </c>
      <c r="AP6" s="5">
        <v>143.27099999999999</v>
      </c>
      <c r="AQ6" s="5">
        <v>14.723000000000001</v>
      </c>
      <c r="AR6" s="5">
        <v>56.051000000000002</v>
      </c>
      <c r="AS6" s="5">
        <v>11.818</v>
      </c>
      <c r="AT6" s="5">
        <v>1.4770000000000001</v>
      </c>
      <c r="AU6" s="5">
        <v>10.038</v>
      </c>
      <c r="AV6" s="5">
        <v>1.726</v>
      </c>
      <c r="AW6" s="5">
        <v>11.832000000000001</v>
      </c>
      <c r="AX6" s="5">
        <v>2.4980000000000002</v>
      </c>
      <c r="AY6" s="5">
        <v>7.27</v>
      </c>
      <c r="AZ6" s="5">
        <v>1.173</v>
      </c>
      <c r="BA6" s="5">
        <v>7.883</v>
      </c>
      <c r="BB6" s="5">
        <v>1.5269999999999999</v>
      </c>
    </row>
    <row r="7" spans="1:54" x14ac:dyDescent="0.25">
      <c r="A7" t="s">
        <v>21</v>
      </c>
      <c r="B7" t="s">
        <v>7</v>
      </c>
      <c r="C7" t="s">
        <v>14</v>
      </c>
      <c r="D7" s="1">
        <v>64.760000000000005</v>
      </c>
      <c r="E7" s="1">
        <v>0.28000000000000003</v>
      </c>
      <c r="F7" s="1">
        <v>15.11</v>
      </c>
      <c r="G7" s="1">
        <v>0.16</v>
      </c>
      <c r="H7" s="1">
        <v>0.11</v>
      </c>
      <c r="I7" s="1">
        <v>4.0199999999999996</v>
      </c>
      <c r="J7" s="1">
        <v>0.77</v>
      </c>
      <c r="K7" s="1">
        <v>0.02</v>
      </c>
      <c r="L7" s="1">
        <v>4.8899999999999997</v>
      </c>
      <c r="M7" s="1">
        <v>6.22</v>
      </c>
      <c r="N7" s="1">
        <v>3.81</v>
      </c>
      <c r="O7" s="1">
        <v>100.14999999999999</v>
      </c>
      <c r="P7" s="5">
        <v>1165.1500000000001</v>
      </c>
      <c r="Q7" s="5">
        <v>18.009</v>
      </c>
      <c r="R7" s="5">
        <v>94.846000000000004</v>
      </c>
      <c r="S7" s="5">
        <v>1.121</v>
      </c>
      <c r="T7" s="5">
        <v>5.2050000000000001</v>
      </c>
      <c r="U7" s="5">
        <v>3.8279999999999998</v>
      </c>
      <c r="V7" s="5">
        <v>287.57</v>
      </c>
      <c r="W7" s="5">
        <v>8.5399999999999991</v>
      </c>
      <c r="X7" s="5">
        <v>0.91700000000000004</v>
      </c>
      <c r="Y7" s="5">
        <v>0.96499999999999997</v>
      </c>
      <c r="Z7" s="5">
        <v>3.4340000000000002</v>
      </c>
      <c r="AA7" s="5">
        <v>3.5179999999999998</v>
      </c>
      <c r="AB7" s="5">
        <v>4.1150000000000002</v>
      </c>
      <c r="AC7" s="5">
        <v>126.28700000000001</v>
      </c>
      <c r="AD7" s="5">
        <v>29.242999999999999</v>
      </c>
      <c r="AE7" s="5">
        <v>73.325999999999993</v>
      </c>
      <c r="AF7" s="5">
        <v>119.46</v>
      </c>
      <c r="AG7" s="5">
        <v>8.0269999999999992</v>
      </c>
      <c r="AH7" s="5">
        <v>21.167999999999999</v>
      </c>
      <c r="AI7" s="5">
        <v>9.69</v>
      </c>
      <c r="AJ7" s="5">
        <v>5.6280000000000001</v>
      </c>
      <c r="AK7" s="5">
        <v>0.14399999999999999</v>
      </c>
      <c r="AL7" s="5">
        <v>6.585</v>
      </c>
      <c r="AM7" s="5">
        <v>3.5190000000000001</v>
      </c>
      <c r="AN7" s="5">
        <v>11.109920000000001</v>
      </c>
      <c r="AO7" s="5">
        <v>69.64</v>
      </c>
      <c r="AP7" s="5">
        <v>146.95099999999999</v>
      </c>
      <c r="AQ7" s="5">
        <v>16.14</v>
      </c>
      <c r="AR7" s="5">
        <v>60.932000000000002</v>
      </c>
      <c r="AS7" s="5">
        <v>12.83</v>
      </c>
      <c r="AT7" s="5">
        <v>1.681</v>
      </c>
      <c r="AU7" s="5">
        <v>10.801</v>
      </c>
      <c r="AV7" s="5">
        <v>1.8420000000000001</v>
      </c>
      <c r="AW7" s="5">
        <v>12.641</v>
      </c>
      <c r="AX7" s="5">
        <v>2.7120000000000002</v>
      </c>
      <c r="AY7" s="5">
        <v>7.7830000000000004</v>
      </c>
      <c r="AZ7" s="5">
        <v>1.25</v>
      </c>
      <c r="BA7" s="5">
        <v>8.5120000000000005</v>
      </c>
      <c r="BB7" s="5">
        <v>1.655</v>
      </c>
    </row>
    <row r="8" spans="1:54" x14ac:dyDescent="0.25">
      <c r="A8" t="s">
        <v>13</v>
      </c>
      <c r="B8" t="s">
        <v>8</v>
      </c>
      <c r="C8" t="s">
        <v>15</v>
      </c>
      <c r="D8" s="1">
        <v>62.49</v>
      </c>
      <c r="E8" s="1">
        <v>0.53</v>
      </c>
      <c r="F8" s="1">
        <v>16.079999999999998</v>
      </c>
      <c r="G8" s="1">
        <v>0.23</v>
      </c>
      <c r="H8" s="1">
        <v>0.4</v>
      </c>
      <c r="I8" s="1">
        <v>5.13</v>
      </c>
      <c r="J8" s="1">
        <v>1.4</v>
      </c>
      <c r="K8" s="1">
        <v>0.12</v>
      </c>
      <c r="L8" s="1">
        <v>3.93</v>
      </c>
      <c r="M8" s="1">
        <v>7.18</v>
      </c>
      <c r="N8" s="1">
        <v>0.55000000000000004</v>
      </c>
      <c r="O8" s="1">
        <v>98.04</v>
      </c>
      <c r="P8" s="5">
        <v>795.80600000000004</v>
      </c>
      <c r="Q8" s="5">
        <v>13.772</v>
      </c>
      <c r="R8" s="5">
        <v>56.140999999999998</v>
      </c>
      <c r="S8" s="5">
        <v>0.40400000000000003</v>
      </c>
      <c r="T8" s="5">
        <v>3.4140000000000001</v>
      </c>
      <c r="U8" s="5">
        <v>37.737000000000002</v>
      </c>
      <c r="V8" s="5">
        <v>1464.4870000000001</v>
      </c>
      <c r="W8" s="5">
        <v>9.8629999999999995</v>
      </c>
      <c r="X8" s="5">
        <v>4.5179999999999998</v>
      </c>
      <c r="Y8" s="5">
        <v>2.286</v>
      </c>
      <c r="Z8" s="5">
        <v>13.255000000000001</v>
      </c>
      <c r="AA8" s="5">
        <v>1.4370000000000001</v>
      </c>
      <c r="AB8" s="5">
        <v>6.43</v>
      </c>
      <c r="AC8" s="5">
        <v>118.199</v>
      </c>
      <c r="AD8" s="5">
        <v>26.260999999999999</v>
      </c>
      <c r="AE8" s="5">
        <v>50.6</v>
      </c>
      <c r="AF8" s="5">
        <v>91.088999999999999</v>
      </c>
      <c r="AG8" s="5">
        <v>6.5330000000000004</v>
      </c>
      <c r="AH8" s="5">
        <v>14.727</v>
      </c>
      <c r="AI8" s="5">
        <v>1.357</v>
      </c>
      <c r="AJ8" s="5">
        <v>1.2470000000000001</v>
      </c>
      <c r="AK8" s="5">
        <v>7.0000000000000007E-2</v>
      </c>
      <c r="AL8" s="5">
        <v>7.3579999999999997</v>
      </c>
      <c r="AM8" s="5">
        <v>1.5609999999999999</v>
      </c>
      <c r="AN8" s="5">
        <v>5.2261139999999999</v>
      </c>
      <c r="AO8" s="5">
        <v>43.472000000000001</v>
      </c>
      <c r="AP8" s="5">
        <v>107.265</v>
      </c>
      <c r="AQ8" s="5">
        <v>10.974</v>
      </c>
      <c r="AR8" s="5">
        <v>43.613</v>
      </c>
      <c r="AS8" s="5">
        <v>9.75</v>
      </c>
      <c r="AT8" s="5">
        <v>3.1190000000000002</v>
      </c>
      <c r="AU8" s="5">
        <v>8.2330000000000005</v>
      </c>
      <c r="AV8" s="5">
        <v>1.423</v>
      </c>
      <c r="AW8" s="5">
        <v>9.3209999999999997</v>
      </c>
      <c r="AX8" s="5">
        <v>1.921</v>
      </c>
      <c r="AY8" s="5">
        <v>5.2670000000000003</v>
      </c>
      <c r="AZ8" s="5">
        <v>0.8</v>
      </c>
      <c r="BA8" s="5">
        <v>5.601</v>
      </c>
      <c r="BB8" s="5">
        <v>0.96899999999999997</v>
      </c>
    </row>
    <row r="9" spans="1:54" x14ac:dyDescent="0.25">
      <c r="A9" t="s">
        <v>12</v>
      </c>
      <c r="B9" t="s">
        <v>9</v>
      </c>
      <c r="C9" t="s">
        <v>15</v>
      </c>
      <c r="D9" s="1">
        <v>63.66</v>
      </c>
      <c r="E9" s="1">
        <v>0.48</v>
      </c>
      <c r="F9" s="1">
        <v>16.13</v>
      </c>
      <c r="G9" s="1">
        <v>0.21</v>
      </c>
      <c r="H9" s="1">
        <v>0.28999999999999998</v>
      </c>
      <c r="I9" s="1">
        <v>4.99</v>
      </c>
      <c r="J9" s="1">
        <v>1.1100000000000001</v>
      </c>
      <c r="K9" s="1">
        <v>0.09</v>
      </c>
      <c r="L9" s="1">
        <v>4.1500000000000004</v>
      </c>
      <c r="M9" s="1">
        <v>7.21</v>
      </c>
      <c r="N9" s="1">
        <v>0.5</v>
      </c>
      <c r="O9" s="1">
        <v>98.82</v>
      </c>
      <c r="P9" s="5">
        <v>895.08299999999997</v>
      </c>
      <c r="Q9" s="5">
        <v>13.954000000000001</v>
      </c>
      <c r="R9" s="5">
        <v>49.148000000000003</v>
      </c>
      <c r="S9" s="5">
        <v>0.40799999999999997</v>
      </c>
      <c r="T9" s="5">
        <v>4.0229999999999997</v>
      </c>
      <c r="U9" s="5">
        <v>21.536999999999999</v>
      </c>
      <c r="V9" s="5">
        <v>1395.6690000000001</v>
      </c>
      <c r="W9" s="5">
        <v>10.785</v>
      </c>
      <c r="X9" s="5">
        <v>1.3979999999999999</v>
      </c>
      <c r="Y9" s="5">
        <v>1.0880000000000001</v>
      </c>
      <c r="Z9" s="5">
        <v>15.439</v>
      </c>
      <c r="AA9" s="5">
        <v>0.751</v>
      </c>
      <c r="AB9" s="5">
        <v>4.8979999999999997</v>
      </c>
      <c r="AC9" s="5">
        <v>103.604</v>
      </c>
      <c r="AD9" s="5">
        <v>26.637</v>
      </c>
      <c r="AE9" s="5">
        <v>44.186</v>
      </c>
      <c r="AF9" s="5">
        <v>95.438999999999993</v>
      </c>
      <c r="AG9" s="5">
        <v>6.8010000000000002</v>
      </c>
      <c r="AH9" s="5">
        <v>15.907</v>
      </c>
      <c r="AI9" s="5">
        <v>1.704</v>
      </c>
      <c r="AJ9" s="5">
        <v>1.9670000000000001</v>
      </c>
      <c r="AK9" s="5">
        <v>4.0000000000000001E-3</v>
      </c>
      <c r="AL9" s="5">
        <v>2.4289999999999998</v>
      </c>
      <c r="AM9" s="5">
        <v>1.867</v>
      </c>
      <c r="AN9" s="5">
        <v>6.9251769999999997</v>
      </c>
      <c r="AO9" s="5">
        <v>40.308999999999997</v>
      </c>
      <c r="AP9" s="5">
        <v>101.179</v>
      </c>
      <c r="AQ9" s="5">
        <v>10.449</v>
      </c>
      <c r="AR9" s="5">
        <v>41.610999999999997</v>
      </c>
      <c r="AS9" s="5">
        <v>9.2430000000000003</v>
      </c>
      <c r="AT9" s="5">
        <v>2.9159999999999999</v>
      </c>
      <c r="AU9" s="5">
        <v>7.8159999999999998</v>
      </c>
      <c r="AV9" s="5">
        <v>1.347</v>
      </c>
      <c r="AW9" s="5">
        <v>8.8480000000000008</v>
      </c>
      <c r="AX9" s="5">
        <v>1.845</v>
      </c>
      <c r="AY9" s="5">
        <v>5.1159999999999997</v>
      </c>
      <c r="AZ9" s="5">
        <v>0.68799999999999994</v>
      </c>
      <c r="BA9" s="5">
        <v>5.4539999999999997</v>
      </c>
      <c r="BB9" s="5">
        <v>0.97499999999999998</v>
      </c>
    </row>
    <row r="10" spans="1:54" x14ac:dyDescent="0.25">
      <c r="A10" t="s">
        <v>11</v>
      </c>
      <c r="B10" t="s">
        <v>10</v>
      </c>
      <c r="C10" t="s">
        <v>16</v>
      </c>
      <c r="D10" s="1">
        <v>63.76</v>
      </c>
      <c r="E10" s="1">
        <v>0.48666666666666664</v>
      </c>
      <c r="F10" s="1">
        <v>15.443333333333333</v>
      </c>
      <c r="G10" s="1">
        <v>0.21333333333333335</v>
      </c>
      <c r="H10" s="1">
        <v>0.36000000000000004</v>
      </c>
      <c r="I10" s="1">
        <v>5.1400000000000006</v>
      </c>
      <c r="J10" s="1">
        <v>1.2699999999999998</v>
      </c>
      <c r="K10" s="1">
        <v>9.6666666666666679E-2</v>
      </c>
      <c r="L10" s="1">
        <v>4.0533333333333337</v>
      </c>
      <c r="M10" s="1">
        <v>6.4433333333333325</v>
      </c>
      <c r="N10" s="1">
        <v>3.2733333333333334</v>
      </c>
      <c r="O10" s="1">
        <v>100.53999999999999</v>
      </c>
      <c r="P10" s="5">
        <v>817.33699999999999</v>
      </c>
      <c r="Q10" s="5">
        <v>12.571</v>
      </c>
      <c r="R10" s="5">
        <v>34.927</v>
      </c>
      <c r="S10" s="5">
        <v>0.68899999999999995</v>
      </c>
      <c r="T10" s="5">
        <v>3.7650000000000001</v>
      </c>
      <c r="U10" s="5">
        <v>26.655000000000001</v>
      </c>
      <c r="V10" s="5">
        <v>1337.67</v>
      </c>
      <c r="W10" s="5">
        <v>8.5169999999999995</v>
      </c>
      <c r="X10" s="5">
        <v>3.9569999999999999</v>
      </c>
      <c r="Y10" s="5">
        <v>1.661</v>
      </c>
      <c r="Z10" s="5">
        <v>5.3339999999999996</v>
      </c>
      <c r="AA10" s="5">
        <v>4.72</v>
      </c>
      <c r="AB10" s="5">
        <v>7.3259999999999996</v>
      </c>
      <c r="AC10" s="5">
        <v>90.236999999999995</v>
      </c>
      <c r="AD10" s="5">
        <v>24.503</v>
      </c>
      <c r="AE10" s="5">
        <v>49.277999999999999</v>
      </c>
      <c r="AF10" s="5">
        <v>88.186000000000007</v>
      </c>
      <c r="AG10" s="5">
        <v>5.8369999999999997</v>
      </c>
      <c r="AH10" s="5">
        <v>14.552</v>
      </c>
      <c r="AI10" s="5">
        <v>6.9980000000000002</v>
      </c>
      <c r="AJ10" s="5">
        <v>3.6880000000000002</v>
      </c>
      <c r="AK10" s="5">
        <v>0.115</v>
      </c>
      <c r="AL10" s="5">
        <v>4.109</v>
      </c>
      <c r="AM10" s="5">
        <v>1.4990000000000001</v>
      </c>
      <c r="AN10" s="5">
        <v>5.2811750000000002</v>
      </c>
      <c r="AO10" s="5">
        <v>38.546999999999997</v>
      </c>
      <c r="AP10" s="5">
        <v>82.28</v>
      </c>
      <c r="AQ10" s="5">
        <v>10.141999999999999</v>
      </c>
      <c r="AR10" s="5">
        <v>40.856000000000002</v>
      </c>
      <c r="AS10" s="5">
        <v>9.2910000000000004</v>
      </c>
      <c r="AT10" s="5">
        <v>2.9710000000000001</v>
      </c>
      <c r="AU10" s="5">
        <v>7.98</v>
      </c>
      <c r="AV10" s="5">
        <v>1.3660000000000001</v>
      </c>
      <c r="AW10" s="5">
        <v>8.9960000000000004</v>
      </c>
      <c r="AX10" s="5">
        <v>1.881</v>
      </c>
      <c r="AY10" s="5">
        <v>5.1870000000000003</v>
      </c>
      <c r="AZ10" s="5">
        <v>0.69899999999999995</v>
      </c>
      <c r="BA10" s="5">
        <v>5.5129999999999999</v>
      </c>
      <c r="BB10" s="5">
        <v>0.98899999999999999</v>
      </c>
    </row>
    <row r="11" spans="1:54" x14ac:dyDescent="0.2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54" x14ac:dyDescent="0.25">
      <c r="A12" s="29" t="s">
        <v>157</v>
      </c>
      <c r="B12" s="29"/>
      <c r="C12" s="29"/>
      <c r="D12" s="28" t="s">
        <v>76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Q12" s="29" t="s">
        <v>155</v>
      </c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1:54" x14ac:dyDescent="0.25">
      <c r="C13" t="s">
        <v>129</v>
      </c>
      <c r="D13" s="1" t="s">
        <v>22</v>
      </c>
      <c r="E13" s="1" t="s">
        <v>23</v>
      </c>
      <c r="F13" s="1" t="s">
        <v>24</v>
      </c>
      <c r="G13" s="1" t="s">
        <v>25</v>
      </c>
      <c r="H13" s="1" t="s">
        <v>26</v>
      </c>
      <c r="I13" s="1" t="s">
        <v>27</v>
      </c>
      <c r="J13" s="1" t="s">
        <v>28</v>
      </c>
      <c r="K13" s="1" t="s">
        <v>29</v>
      </c>
      <c r="L13" s="1" t="s">
        <v>30</v>
      </c>
      <c r="M13" s="1" t="s">
        <v>31</v>
      </c>
      <c r="N13" s="1" t="s">
        <v>32</v>
      </c>
      <c r="O13" s="1" t="s">
        <v>33</v>
      </c>
      <c r="P13" t="s">
        <v>136</v>
      </c>
      <c r="Q13" t="s">
        <v>137</v>
      </c>
      <c r="R13" t="s">
        <v>138</v>
      </c>
      <c r="S13" t="s">
        <v>139</v>
      </c>
      <c r="T13" t="s">
        <v>140</v>
      </c>
      <c r="U13" t="s">
        <v>141</v>
      </c>
      <c r="V13" t="s">
        <v>142</v>
      </c>
      <c r="W13" t="s">
        <v>143</v>
      </c>
      <c r="X13" t="s">
        <v>144</v>
      </c>
      <c r="Y13" t="s">
        <v>145</v>
      </c>
      <c r="Z13" t="s">
        <v>146</v>
      </c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 t="s">
        <v>152</v>
      </c>
      <c r="AG13" t="s">
        <v>153</v>
      </c>
      <c r="AH13" t="s">
        <v>154</v>
      </c>
    </row>
    <row r="14" spans="1:54" x14ac:dyDescent="0.25">
      <c r="A14" t="s">
        <v>17</v>
      </c>
      <c r="B14" t="s">
        <v>3</v>
      </c>
      <c r="C14">
        <v>2</v>
      </c>
      <c r="D14">
        <v>63.5</v>
      </c>
      <c r="E14">
        <v>0.24</v>
      </c>
      <c r="F14">
        <v>15.01</v>
      </c>
      <c r="G14">
        <v>0.15</v>
      </c>
      <c r="H14">
        <v>7.0000000000000007E-2</v>
      </c>
      <c r="I14">
        <v>3.73</v>
      </c>
      <c r="J14">
        <v>0.7</v>
      </c>
      <c r="K14">
        <v>0.02</v>
      </c>
      <c r="L14">
        <v>4.92</v>
      </c>
      <c r="M14">
        <v>6.02</v>
      </c>
      <c r="N14">
        <v>5.16</v>
      </c>
      <c r="O14">
        <v>99.52</v>
      </c>
      <c r="P14" t="s">
        <v>127</v>
      </c>
      <c r="Q14" t="s">
        <v>127</v>
      </c>
      <c r="R14" t="s">
        <v>127</v>
      </c>
      <c r="S14" t="s">
        <v>127</v>
      </c>
      <c r="T14" t="s">
        <v>127</v>
      </c>
      <c r="U14">
        <v>126</v>
      </c>
      <c r="V14">
        <v>10</v>
      </c>
      <c r="W14">
        <v>103</v>
      </c>
      <c r="X14" t="s">
        <v>127</v>
      </c>
      <c r="Y14">
        <v>76</v>
      </c>
      <c r="Z14">
        <v>995</v>
      </c>
      <c r="AA14">
        <v>126</v>
      </c>
      <c r="AB14">
        <v>10</v>
      </c>
      <c r="AC14">
        <v>121</v>
      </c>
      <c r="AD14">
        <v>106</v>
      </c>
      <c r="AE14">
        <v>157</v>
      </c>
      <c r="AF14" t="s">
        <v>128</v>
      </c>
      <c r="AG14">
        <v>15</v>
      </c>
      <c r="AH14" t="s">
        <v>127</v>
      </c>
    </row>
    <row r="15" spans="1:54" x14ac:dyDescent="0.25">
      <c r="B15" t="s">
        <v>3</v>
      </c>
      <c r="C15">
        <v>4</v>
      </c>
      <c r="D15">
        <v>63.45</v>
      </c>
      <c r="E15">
        <v>0.24</v>
      </c>
      <c r="F15">
        <v>15.02</v>
      </c>
      <c r="G15">
        <v>0.15</v>
      </c>
      <c r="H15">
        <v>0.08</v>
      </c>
      <c r="I15">
        <v>3.73</v>
      </c>
      <c r="J15">
        <v>0.71</v>
      </c>
      <c r="K15">
        <v>0.02</v>
      </c>
      <c r="L15">
        <v>4.91</v>
      </c>
      <c r="M15">
        <v>6.03</v>
      </c>
      <c r="N15">
        <v>5.01</v>
      </c>
      <c r="O15">
        <v>99.350000000000009</v>
      </c>
      <c r="P15" t="s">
        <v>127</v>
      </c>
      <c r="Q15" t="s">
        <v>127</v>
      </c>
      <c r="R15" t="s">
        <v>127</v>
      </c>
      <c r="S15" t="s">
        <v>127</v>
      </c>
      <c r="T15" t="s">
        <v>127</v>
      </c>
      <c r="U15">
        <v>127</v>
      </c>
      <c r="V15">
        <v>10</v>
      </c>
      <c r="W15">
        <v>103</v>
      </c>
      <c r="X15" t="s">
        <v>127</v>
      </c>
      <c r="Y15">
        <v>77</v>
      </c>
      <c r="Z15">
        <v>998</v>
      </c>
      <c r="AA15">
        <v>127</v>
      </c>
      <c r="AB15">
        <v>10</v>
      </c>
      <c r="AC15">
        <v>124</v>
      </c>
      <c r="AD15">
        <v>100</v>
      </c>
      <c r="AE15">
        <v>161</v>
      </c>
      <c r="AF15" t="s">
        <v>128</v>
      </c>
      <c r="AG15">
        <v>15</v>
      </c>
      <c r="AH15" t="s">
        <v>127</v>
      </c>
    </row>
    <row r="16" spans="1:54" x14ac:dyDescent="0.25">
      <c r="B16" t="s">
        <v>3</v>
      </c>
      <c r="C16">
        <v>4</v>
      </c>
      <c r="D16">
        <v>63.65</v>
      </c>
      <c r="E16">
        <v>0.26</v>
      </c>
      <c r="F16">
        <v>15.01</v>
      </c>
      <c r="G16">
        <v>0.15</v>
      </c>
      <c r="H16">
        <v>0.15</v>
      </c>
      <c r="I16">
        <v>3.79</v>
      </c>
      <c r="J16">
        <v>0.77</v>
      </c>
      <c r="K16">
        <v>0.02</v>
      </c>
      <c r="L16">
        <v>4.8499999999999996</v>
      </c>
      <c r="M16">
        <v>6.11</v>
      </c>
      <c r="N16">
        <v>4.3600000000000003</v>
      </c>
      <c r="O16">
        <v>99.12</v>
      </c>
      <c r="P16" t="s">
        <v>127</v>
      </c>
      <c r="Q16" t="s">
        <v>127</v>
      </c>
      <c r="R16" t="s">
        <v>127</v>
      </c>
      <c r="S16" t="s">
        <v>127</v>
      </c>
      <c r="T16" t="s">
        <v>127</v>
      </c>
      <c r="U16">
        <v>127</v>
      </c>
      <c r="V16">
        <v>10</v>
      </c>
      <c r="W16">
        <v>104</v>
      </c>
      <c r="X16" t="s">
        <v>127</v>
      </c>
      <c r="Y16">
        <v>77</v>
      </c>
      <c r="Z16">
        <v>990</v>
      </c>
      <c r="AA16">
        <v>130</v>
      </c>
      <c r="AB16">
        <v>10</v>
      </c>
      <c r="AC16">
        <v>108</v>
      </c>
      <c r="AD16">
        <v>110</v>
      </c>
      <c r="AE16">
        <v>162</v>
      </c>
      <c r="AF16" t="s">
        <v>128</v>
      </c>
      <c r="AG16">
        <v>15</v>
      </c>
      <c r="AH16" t="s">
        <v>127</v>
      </c>
    </row>
    <row r="18" spans="1:34" x14ac:dyDescent="0.25">
      <c r="A18" t="s">
        <v>18</v>
      </c>
      <c r="B18" t="s">
        <v>130</v>
      </c>
      <c r="C18">
        <v>2</v>
      </c>
      <c r="D18">
        <v>63.07</v>
      </c>
      <c r="E18">
        <v>0.25</v>
      </c>
      <c r="F18">
        <v>15.01</v>
      </c>
      <c r="G18">
        <v>0.15</v>
      </c>
      <c r="H18">
        <v>7.0000000000000007E-2</v>
      </c>
      <c r="I18">
        <v>3.72</v>
      </c>
      <c r="J18">
        <v>0.71</v>
      </c>
      <c r="K18">
        <v>0.03</v>
      </c>
      <c r="L18">
        <v>4.88</v>
      </c>
      <c r="M18">
        <v>6.01</v>
      </c>
      <c r="N18">
        <v>5.0599999999999996</v>
      </c>
      <c r="O18">
        <v>98.96</v>
      </c>
      <c r="P18" t="s">
        <v>127</v>
      </c>
      <c r="Q18" t="s">
        <v>127</v>
      </c>
      <c r="R18" t="s">
        <v>127</v>
      </c>
      <c r="S18" t="s">
        <v>127</v>
      </c>
      <c r="T18" t="s">
        <v>127</v>
      </c>
      <c r="U18">
        <v>125</v>
      </c>
      <c r="V18">
        <v>11</v>
      </c>
      <c r="W18">
        <v>99</v>
      </c>
      <c r="X18" t="s">
        <v>127</v>
      </c>
      <c r="Y18">
        <v>73</v>
      </c>
      <c r="Z18">
        <v>1009</v>
      </c>
      <c r="AA18">
        <v>122</v>
      </c>
      <c r="AB18">
        <v>11</v>
      </c>
      <c r="AC18">
        <v>178</v>
      </c>
      <c r="AD18">
        <v>100</v>
      </c>
      <c r="AE18">
        <v>155</v>
      </c>
      <c r="AF18" t="s">
        <v>128</v>
      </c>
      <c r="AG18">
        <v>15</v>
      </c>
      <c r="AH18" t="s">
        <v>127</v>
      </c>
    </row>
    <row r="19" spans="1:34" x14ac:dyDescent="0.25">
      <c r="B19" t="s">
        <v>130</v>
      </c>
      <c r="C19">
        <v>4</v>
      </c>
      <c r="D19">
        <v>63.02</v>
      </c>
      <c r="E19">
        <v>0.25</v>
      </c>
      <c r="F19">
        <v>15.01</v>
      </c>
      <c r="G19">
        <v>0.15</v>
      </c>
      <c r="H19">
        <v>0.08</v>
      </c>
      <c r="I19">
        <v>3.79</v>
      </c>
      <c r="J19">
        <v>0.72</v>
      </c>
      <c r="K19">
        <v>0.02</v>
      </c>
      <c r="L19">
        <v>4.87</v>
      </c>
      <c r="M19">
        <v>5.97</v>
      </c>
      <c r="N19">
        <v>5.0199999999999996</v>
      </c>
      <c r="O19">
        <v>98.9</v>
      </c>
      <c r="P19" t="s">
        <v>127</v>
      </c>
      <c r="Q19" t="s">
        <v>127</v>
      </c>
      <c r="R19" t="s">
        <v>127</v>
      </c>
      <c r="S19" t="s">
        <v>127</v>
      </c>
      <c r="T19" t="s">
        <v>127</v>
      </c>
      <c r="U19">
        <v>125</v>
      </c>
      <c r="V19">
        <v>11</v>
      </c>
      <c r="W19">
        <v>99</v>
      </c>
      <c r="X19" t="s">
        <v>127</v>
      </c>
      <c r="Y19">
        <v>72</v>
      </c>
      <c r="Z19">
        <v>1014</v>
      </c>
      <c r="AA19">
        <v>121</v>
      </c>
      <c r="AB19">
        <v>10</v>
      </c>
      <c r="AC19">
        <v>172</v>
      </c>
      <c r="AD19">
        <v>93</v>
      </c>
      <c r="AE19">
        <v>155</v>
      </c>
      <c r="AF19" t="s">
        <v>128</v>
      </c>
      <c r="AG19">
        <v>16</v>
      </c>
      <c r="AH19" t="s">
        <v>127</v>
      </c>
    </row>
    <row r="21" spans="1:34" x14ac:dyDescent="0.25">
      <c r="A21" t="s">
        <v>19</v>
      </c>
      <c r="B21" t="s">
        <v>4</v>
      </c>
      <c r="C21">
        <v>2</v>
      </c>
      <c r="D21">
        <v>63.04</v>
      </c>
      <c r="E21">
        <v>0.26</v>
      </c>
      <c r="F21">
        <v>15</v>
      </c>
      <c r="G21">
        <v>0.16</v>
      </c>
      <c r="H21">
        <v>0.1</v>
      </c>
      <c r="I21">
        <v>3.81</v>
      </c>
      <c r="J21">
        <v>0.73</v>
      </c>
      <c r="K21">
        <v>0.02</v>
      </c>
      <c r="L21">
        <v>4.87</v>
      </c>
      <c r="M21">
        <v>5.84</v>
      </c>
      <c r="N21">
        <v>5.26</v>
      </c>
      <c r="O21">
        <v>99.09</v>
      </c>
      <c r="P21" t="s">
        <v>127</v>
      </c>
      <c r="Q21" t="s">
        <v>127</v>
      </c>
      <c r="R21" t="s">
        <v>127</v>
      </c>
      <c r="S21" t="s">
        <v>127</v>
      </c>
      <c r="T21" t="s">
        <v>127</v>
      </c>
      <c r="U21">
        <v>124</v>
      </c>
      <c r="V21">
        <v>11</v>
      </c>
      <c r="W21">
        <v>97</v>
      </c>
      <c r="X21" t="s">
        <v>127</v>
      </c>
      <c r="Y21">
        <v>71</v>
      </c>
      <c r="Z21">
        <v>1021</v>
      </c>
      <c r="AA21">
        <v>119</v>
      </c>
      <c r="AB21" t="s">
        <v>127</v>
      </c>
      <c r="AC21">
        <v>204</v>
      </c>
      <c r="AD21">
        <v>94</v>
      </c>
      <c r="AE21">
        <v>151</v>
      </c>
      <c r="AF21" t="s">
        <v>128</v>
      </c>
      <c r="AG21">
        <v>15</v>
      </c>
      <c r="AH21" t="s">
        <v>127</v>
      </c>
    </row>
    <row r="22" spans="1:34" x14ac:dyDescent="0.25">
      <c r="B22" t="s">
        <v>4</v>
      </c>
      <c r="C22">
        <v>4</v>
      </c>
      <c r="D22">
        <v>63.05</v>
      </c>
      <c r="E22">
        <v>0.26</v>
      </c>
      <c r="F22">
        <v>15.02</v>
      </c>
      <c r="G22">
        <v>0.15</v>
      </c>
      <c r="H22">
        <v>0.12</v>
      </c>
      <c r="I22">
        <v>3.8</v>
      </c>
      <c r="J22">
        <v>0.72</v>
      </c>
      <c r="K22">
        <v>0.03</v>
      </c>
      <c r="L22">
        <v>4.88</v>
      </c>
      <c r="M22">
        <v>5.85</v>
      </c>
      <c r="N22">
        <v>5.04</v>
      </c>
      <c r="O22">
        <v>98.92</v>
      </c>
      <c r="P22" t="s">
        <v>127</v>
      </c>
      <c r="Q22" t="s">
        <v>127</v>
      </c>
      <c r="R22" t="s">
        <v>127</v>
      </c>
      <c r="S22" t="s">
        <v>127</v>
      </c>
      <c r="T22" t="s">
        <v>127</v>
      </c>
      <c r="U22">
        <v>123</v>
      </c>
      <c r="V22">
        <v>10</v>
      </c>
      <c r="W22">
        <v>98</v>
      </c>
      <c r="X22" t="s">
        <v>127</v>
      </c>
      <c r="Y22">
        <v>72</v>
      </c>
      <c r="Z22">
        <v>1020</v>
      </c>
      <c r="AA22">
        <v>120</v>
      </c>
      <c r="AB22">
        <v>10</v>
      </c>
      <c r="AC22">
        <v>188</v>
      </c>
      <c r="AD22">
        <v>97</v>
      </c>
      <c r="AE22">
        <v>155</v>
      </c>
      <c r="AF22" t="s">
        <v>128</v>
      </c>
      <c r="AG22">
        <v>15</v>
      </c>
      <c r="AH22" t="s">
        <v>127</v>
      </c>
    </row>
    <row r="23" spans="1:34" x14ac:dyDescent="0.25">
      <c r="B23" t="s">
        <v>4</v>
      </c>
      <c r="C23">
        <v>1</v>
      </c>
      <c r="D23">
        <v>64.98</v>
      </c>
      <c r="E23">
        <v>0.26</v>
      </c>
      <c r="F23">
        <v>14.96</v>
      </c>
      <c r="G23">
        <v>0.16</v>
      </c>
      <c r="H23">
        <v>0.11</v>
      </c>
      <c r="I23">
        <v>3.94</v>
      </c>
      <c r="J23">
        <v>0.72</v>
      </c>
      <c r="K23">
        <v>0.02</v>
      </c>
      <c r="L23">
        <v>4.91</v>
      </c>
      <c r="M23">
        <v>5.7</v>
      </c>
      <c r="N23">
        <v>5.15</v>
      </c>
      <c r="O23">
        <v>100.91000000000001</v>
      </c>
      <c r="P23" t="s">
        <v>127</v>
      </c>
      <c r="Q23" t="s">
        <v>127</v>
      </c>
      <c r="R23" t="s">
        <v>127</v>
      </c>
      <c r="S23" t="s">
        <v>127</v>
      </c>
      <c r="T23" t="s">
        <v>127</v>
      </c>
      <c r="U23">
        <v>124</v>
      </c>
      <c r="V23">
        <v>10</v>
      </c>
      <c r="W23">
        <v>98</v>
      </c>
      <c r="X23" t="s">
        <v>127</v>
      </c>
      <c r="Y23">
        <v>71</v>
      </c>
      <c r="Z23">
        <v>1024</v>
      </c>
      <c r="AA23">
        <v>120</v>
      </c>
      <c r="AB23">
        <v>10</v>
      </c>
      <c r="AC23">
        <v>196</v>
      </c>
      <c r="AD23">
        <v>96</v>
      </c>
      <c r="AE23">
        <v>152</v>
      </c>
      <c r="AF23" t="s">
        <v>128</v>
      </c>
      <c r="AG23">
        <v>14</v>
      </c>
      <c r="AH23" t="s">
        <v>127</v>
      </c>
    </row>
    <row r="24" spans="1:34" x14ac:dyDescent="0.25">
      <c r="B24" t="s">
        <v>4</v>
      </c>
      <c r="C24">
        <v>4</v>
      </c>
      <c r="D24">
        <v>64.66</v>
      </c>
      <c r="E24">
        <v>0.26</v>
      </c>
      <c r="F24">
        <v>15.05</v>
      </c>
      <c r="G24">
        <v>0.15</v>
      </c>
      <c r="H24">
        <v>0.11</v>
      </c>
      <c r="I24">
        <v>3.92</v>
      </c>
      <c r="J24">
        <v>0.73</v>
      </c>
      <c r="K24">
        <v>0.02</v>
      </c>
      <c r="L24">
        <v>4.8899999999999997</v>
      </c>
      <c r="M24">
        <v>5.68</v>
      </c>
      <c r="N24">
        <v>5.04</v>
      </c>
      <c r="O24">
        <v>100.51</v>
      </c>
      <c r="P24" t="s">
        <v>127</v>
      </c>
      <c r="Q24" t="s">
        <v>127</v>
      </c>
      <c r="R24" t="s">
        <v>127</v>
      </c>
      <c r="S24">
        <v>19</v>
      </c>
      <c r="T24" t="s">
        <v>127</v>
      </c>
      <c r="U24">
        <v>124</v>
      </c>
      <c r="V24">
        <v>10</v>
      </c>
      <c r="W24">
        <v>98</v>
      </c>
      <c r="X24" t="s">
        <v>127</v>
      </c>
      <c r="Y24">
        <v>72</v>
      </c>
      <c r="Z24">
        <v>1020</v>
      </c>
      <c r="AA24">
        <v>120</v>
      </c>
      <c r="AB24" t="s">
        <v>127</v>
      </c>
      <c r="AC24">
        <v>191</v>
      </c>
      <c r="AD24">
        <v>95</v>
      </c>
      <c r="AE24">
        <v>153</v>
      </c>
      <c r="AF24" t="s">
        <v>128</v>
      </c>
      <c r="AG24">
        <v>13</v>
      </c>
      <c r="AH24" t="s">
        <v>127</v>
      </c>
    </row>
    <row r="26" spans="1:34" x14ac:dyDescent="0.25">
      <c r="A26" t="s">
        <v>20</v>
      </c>
      <c r="B26" t="s">
        <v>131</v>
      </c>
      <c r="C26">
        <v>2</v>
      </c>
      <c r="D26">
        <v>63.59</v>
      </c>
      <c r="E26">
        <v>0.27</v>
      </c>
      <c r="F26">
        <v>14.95</v>
      </c>
      <c r="G26">
        <v>0.16</v>
      </c>
      <c r="H26">
        <v>0.11</v>
      </c>
      <c r="I26">
        <v>3.94</v>
      </c>
      <c r="J26">
        <v>0.77</v>
      </c>
      <c r="K26">
        <v>0.03</v>
      </c>
      <c r="L26">
        <v>4.95</v>
      </c>
      <c r="M26">
        <v>5.92</v>
      </c>
      <c r="N26">
        <v>4.95</v>
      </c>
      <c r="O26">
        <v>99.64</v>
      </c>
      <c r="P26" t="s">
        <v>127</v>
      </c>
      <c r="Q26" t="s">
        <v>127</v>
      </c>
      <c r="R26" t="s">
        <v>127</v>
      </c>
      <c r="S26" t="s">
        <v>127</v>
      </c>
      <c r="T26" t="s">
        <v>127</v>
      </c>
      <c r="U26">
        <v>121</v>
      </c>
      <c r="V26" t="s">
        <v>127</v>
      </c>
      <c r="W26">
        <v>95</v>
      </c>
      <c r="X26" t="s">
        <v>127</v>
      </c>
      <c r="Y26">
        <v>70</v>
      </c>
      <c r="Z26">
        <v>1025</v>
      </c>
      <c r="AA26">
        <v>116</v>
      </c>
      <c r="AB26" t="s">
        <v>127</v>
      </c>
      <c r="AC26">
        <v>257</v>
      </c>
      <c r="AD26">
        <v>93</v>
      </c>
      <c r="AE26">
        <v>146</v>
      </c>
      <c r="AF26" t="s">
        <v>128</v>
      </c>
      <c r="AG26">
        <v>13</v>
      </c>
      <c r="AH26" t="s">
        <v>127</v>
      </c>
    </row>
    <row r="27" spans="1:34" x14ac:dyDescent="0.25">
      <c r="B27" t="s">
        <v>132</v>
      </c>
      <c r="C27">
        <v>4</v>
      </c>
      <c r="D27">
        <v>63.29</v>
      </c>
      <c r="E27">
        <v>0.27</v>
      </c>
      <c r="F27">
        <v>14.98</v>
      </c>
      <c r="G27">
        <v>0.16</v>
      </c>
      <c r="H27">
        <v>0.11</v>
      </c>
      <c r="I27">
        <v>3.98</v>
      </c>
      <c r="J27">
        <v>0.8</v>
      </c>
      <c r="K27">
        <v>0.03</v>
      </c>
      <c r="L27">
        <v>4.9400000000000004</v>
      </c>
      <c r="M27">
        <v>6.04</v>
      </c>
      <c r="N27">
        <v>4.7300000000000004</v>
      </c>
      <c r="O27">
        <v>99.330000000000013</v>
      </c>
      <c r="P27" t="s">
        <v>127</v>
      </c>
      <c r="Q27" t="s">
        <v>127</v>
      </c>
      <c r="R27" t="s">
        <v>127</v>
      </c>
      <c r="S27">
        <v>20</v>
      </c>
      <c r="T27" t="s">
        <v>127</v>
      </c>
      <c r="U27">
        <v>123</v>
      </c>
      <c r="V27" t="s">
        <v>127</v>
      </c>
      <c r="W27">
        <v>95</v>
      </c>
      <c r="X27" t="s">
        <v>127</v>
      </c>
      <c r="Y27">
        <v>70</v>
      </c>
      <c r="Z27">
        <v>1019</v>
      </c>
      <c r="AA27">
        <v>117</v>
      </c>
      <c r="AB27" t="s">
        <v>127</v>
      </c>
      <c r="AC27">
        <v>246</v>
      </c>
      <c r="AD27">
        <v>87</v>
      </c>
      <c r="AE27">
        <v>148</v>
      </c>
      <c r="AF27" t="s">
        <v>128</v>
      </c>
      <c r="AG27">
        <v>14</v>
      </c>
      <c r="AH27" t="s">
        <v>127</v>
      </c>
    </row>
    <row r="28" spans="1:34" x14ac:dyDescent="0.25">
      <c r="B28" t="s">
        <v>132</v>
      </c>
      <c r="C28">
        <v>3</v>
      </c>
      <c r="D28">
        <v>66.59</v>
      </c>
      <c r="E28">
        <v>0.27</v>
      </c>
      <c r="F28">
        <v>14.97</v>
      </c>
      <c r="G28">
        <v>0.16</v>
      </c>
      <c r="H28">
        <v>0.12</v>
      </c>
      <c r="I28">
        <v>3.96</v>
      </c>
      <c r="J28">
        <v>0.78</v>
      </c>
      <c r="K28">
        <v>0.02</v>
      </c>
      <c r="L28">
        <v>4.93</v>
      </c>
      <c r="M28">
        <v>5.95</v>
      </c>
      <c r="N28">
        <v>4.5999999999999996</v>
      </c>
      <c r="O28">
        <v>102.34999999999998</v>
      </c>
      <c r="P28" t="s">
        <v>127</v>
      </c>
      <c r="Q28" t="s">
        <v>127</v>
      </c>
      <c r="R28" t="s">
        <v>127</v>
      </c>
      <c r="S28">
        <v>25</v>
      </c>
      <c r="T28" t="s">
        <v>127</v>
      </c>
      <c r="U28">
        <v>123</v>
      </c>
      <c r="V28" t="s">
        <v>127</v>
      </c>
      <c r="W28">
        <v>96</v>
      </c>
      <c r="X28" t="s">
        <v>127</v>
      </c>
      <c r="Y28">
        <v>72</v>
      </c>
      <c r="Z28">
        <v>1031</v>
      </c>
      <c r="AA28">
        <v>119</v>
      </c>
      <c r="AB28" t="s">
        <v>127</v>
      </c>
      <c r="AC28">
        <v>237</v>
      </c>
      <c r="AD28">
        <v>94</v>
      </c>
      <c r="AE28">
        <v>144</v>
      </c>
      <c r="AF28" t="s">
        <v>128</v>
      </c>
      <c r="AG28">
        <v>13</v>
      </c>
      <c r="AH28" t="s">
        <v>127</v>
      </c>
    </row>
    <row r="30" spans="1:34" x14ac:dyDescent="0.25">
      <c r="A30" t="s">
        <v>21</v>
      </c>
      <c r="B30" t="s">
        <v>133</v>
      </c>
      <c r="C30">
        <v>4</v>
      </c>
      <c r="D30">
        <v>62.01</v>
      </c>
      <c r="E30">
        <v>0.27</v>
      </c>
      <c r="F30">
        <v>14.91</v>
      </c>
      <c r="G30">
        <v>0.16</v>
      </c>
      <c r="H30">
        <v>0.09</v>
      </c>
      <c r="I30">
        <v>3.85</v>
      </c>
      <c r="J30">
        <v>0.75</v>
      </c>
      <c r="K30">
        <v>0.03</v>
      </c>
      <c r="L30">
        <v>4.82</v>
      </c>
      <c r="M30">
        <v>6.39</v>
      </c>
      <c r="N30">
        <v>3.94</v>
      </c>
      <c r="O30">
        <v>97.219999999999985</v>
      </c>
      <c r="P30" t="s">
        <v>127</v>
      </c>
      <c r="Q30" t="s">
        <v>127</v>
      </c>
      <c r="R30" t="s">
        <v>127</v>
      </c>
      <c r="S30" t="s">
        <v>127</v>
      </c>
      <c r="T30" t="s">
        <v>127</v>
      </c>
      <c r="U30">
        <v>122</v>
      </c>
      <c r="V30">
        <v>10</v>
      </c>
      <c r="W30">
        <v>94</v>
      </c>
      <c r="X30" t="s">
        <v>127</v>
      </c>
      <c r="Y30">
        <v>70</v>
      </c>
      <c r="Z30">
        <v>1039</v>
      </c>
      <c r="AA30">
        <v>117</v>
      </c>
      <c r="AB30" t="s">
        <v>127</v>
      </c>
      <c r="AC30">
        <v>282</v>
      </c>
      <c r="AD30">
        <v>93</v>
      </c>
      <c r="AE30">
        <v>142</v>
      </c>
      <c r="AF30" t="s">
        <v>128</v>
      </c>
      <c r="AG30">
        <v>14</v>
      </c>
      <c r="AH30" t="s">
        <v>127</v>
      </c>
    </row>
    <row r="31" spans="1:34" x14ac:dyDescent="0.25">
      <c r="B31" t="s">
        <v>133</v>
      </c>
      <c r="C31">
        <v>3</v>
      </c>
      <c r="D31">
        <v>63.79</v>
      </c>
      <c r="E31">
        <v>0.28999999999999998</v>
      </c>
      <c r="F31">
        <v>15.3</v>
      </c>
      <c r="G31">
        <v>0.16</v>
      </c>
      <c r="H31">
        <v>0.1</v>
      </c>
      <c r="I31">
        <v>3.94</v>
      </c>
      <c r="J31">
        <v>0.78</v>
      </c>
      <c r="K31">
        <v>0.03</v>
      </c>
      <c r="L31">
        <v>4.8600000000000003</v>
      </c>
      <c r="M31">
        <v>6.41</v>
      </c>
      <c r="N31">
        <v>3.57</v>
      </c>
      <c r="O31">
        <v>99.229999999999976</v>
      </c>
      <c r="P31" t="s">
        <v>127</v>
      </c>
      <c r="Q31" t="s">
        <v>127</v>
      </c>
      <c r="R31" t="s">
        <v>127</v>
      </c>
      <c r="S31" t="s">
        <v>127</v>
      </c>
      <c r="T31" t="s">
        <v>127</v>
      </c>
      <c r="U31">
        <v>125</v>
      </c>
      <c r="V31">
        <v>10</v>
      </c>
      <c r="W31">
        <v>95</v>
      </c>
      <c r="X31" t="s">
        <v>127</v>
      </c>
      <c r="Y31">
        <v>71</v>
      </c>
      <c r="Z31">
        <v>1030</v>
      </c>
      <c r="AA31">
        <v>118</v>
      </c>
      <c r="AB31">
        <v>10</v>
      </c>
      <c r="AC31">
        <v>261</v>
      </c>
      <c r="AD31">
        <v>94</v>
      </c>
      <c r="AE31">
        <v>150</v>
      </c>
      <c r="AF31" t="s">
        <v>128</v>
      </c>
      <c r="AG31">
        <v>14</v>
      </c>
      <c r="AH31" t="s">
        <v>127</v>
      </c>
    </row>
    <row r="32" spans="1:34" x14ac:dyDescent="0.25">
      <c r="B32" t="s">
        <v>134</v>
      </c>
      <c r="C32">
        <v>2</v>
      </c>
      <c r="D32">
        <v>64.42</v>
      </c>
      <c r="E32">
        <v>0.28000000000000003</v>
      </c>
      <c r="F32">
        <v>15.06</v>
      </c>
      <c r="G32">
        <v>0.16</v>
      </c>
      <c r="H32">
        <v>0.1</v>
      </c>
      <c r="I32">
        <v>4.03</v>
      </c>
      <c r="J32">
        <v>0.75</v>
      </c>
      <c r="K32">
        <v>0.02</v>
      </c>
      <c r="L32">
        <v>4.8600000000000003</v>
      </c>
      <c r="M32">
        <v>6.11</v>
      </c>
      <c r="N32">
        <v>4.08</v>
      </c>
      <c r="O32">
        <v>99.86999999999999</v>
      </c>
      <c r="P32" t="s">
        <v>127</v>
      </c>
      <c r="Q32" t="s">
        <v>127</v>
      </c>
      <c r="R32" t="s">
        <v>127</v>
      </c>
      <c r="S32">
        <v>26</v>
      </c>
      <c r="T32" t="s">
        <v>127</v>
      </c>
      <c r="U32">
        <v>122</v>
      </c>
      <c r="V32" t="s">
        <v>127</v>
      </c>
      <c r="W32">
        <v>93</v>
      </c>
      <c r="X32" t="s">
        <v>127</v>
      </c>
      <c r="Y32">
        <v>70</v>
      </c>
      <c r="Z32">
        <v>1038</v>
      </c>
      <c r="AA32">
        <v>116</v>
      </c>
      <c r="AB32" t="s">
        <v>127</v>
      </c>
      <c r="AC32">
        <v>286</v>
      </c>
      <c r="AD32">
        <v>91</v>
      </c>
      <c r="AE32">
        <v>147</v>
      </c>
      <c r="AF32" t="s">
        <v>128</v>
      </c>
      <c r="AG32">
        <v>13</v>
      </c>
      <c r="AH32" t="s">
        <v>127</v>
      </c>
    </row>
    <row r="34" spans="1:34" x14ac:dyDescent="0.25">
      <c r="A34" t="s">
        <v>135</v>
      </c>
      <c r="B34" t="s">
        <v>10</v>
      </c>
      <c r="C34">
        <v>2</v>
      </c>
      <c r="D34">
        <v>64.510000000000005</v>
      </c>
      <c r="E34">
        <v>0.48</v>
      </c>
      <c r="F34">
        <v>15.45</v>
      </c>
      <c r="G34">
        <v>0.21</v>
      </c>
      <c r="H34">
        <v>0.35</v>
      </c>
      <c r="I34">
        <v>5.0999999999999996</v>
      </c>
      <c r="J34">
        <v>1.24</v>
      </c>
      <c r="K34">
        <v>0.09</v>
      </c>
      <c r="L34">
        <v>4.09</v>
      </c>
      <c r="M34">
        <v>6.41</v>
      </c>
      <c r="N34">
        <v>3.18</v>
      </c>
      <c r="O34">
        <v>101.11</v>
      </c>
      <c r="P34">
        <v>10</v>
      </c>
      <c r="Q34" t="s">
        <v>127</v>
      </c>
      <c r="R34" t="s">
        <v>127</v>
      </c>
      <c r="S34">
        <v>15</v>
      </c>
      <c r="T34" t="s">
        <v>127</v>
      </c>
      <c r="U34">
        <v>119</v>
      </c>
      <c r="V34" t="s">
        <v>127</v>
      </c>
      <c r="W34">
        <v>67</v>
      </c>
      <c r="X34">
        <v>34</v>
      </c>
      <c r="Y34">
        <v>62</v>
      </c>
      <c r="Z34">
        <v>768</v>
      </c>
      <c r="AA34">
        <v>92</v>
      </c>
      <c r="AB34" t="s">
        <v>127</v>
      </c>
      <c r="AC34">
        <v>1545</v>
      </c>
      <c r="AD34">
        <v>71</v>
      </c>
      <c r="AE34">
        <v>116</v>
      </c>
      <c r="AF34" t="s">
        <v>128</v>
      </c>
      <c r="AG34">
        <v>10</v>
      </c>
      <c r="AH34" t="s">
        <v>127</v>
      </c>
    </row>
    <row r="35" spans="1:34" x14ac:dyDescent="0.25">
      <c r="B35" t="s">
        <v>10</v>
      </c>
      <c r="C35">
        <v>4</v>
      </c>
      <c r="D35">
        <v>63.24</v>
      </c>
      <c r="E35">
        <v>0.49</v>
      </c>
      <c r="F35">
        <v>15.39</v>
      </c>
      <c r="G35">
        <v>0.22</v>
      </c>
      <c r="H35">
        <v>0.35</v>
      </c>
      <c r="I35">
        <v>5.2</v>
      </c>
      <c r="J35">
        <v>1.27</v>
      </c>
      <c r="K35">
        <v>0.1</v>
      </c>
      <c r="L35">
        <v>4.05</v>
      </c>
      <c r="M35">
        <v>6.45</v>
      </c>
      <c r="N35">
        <v>3.34</v>
      </c>
      <c r="O35">
        <v>100.1</v>
      </c>
      <c r="P35">
        <v>11</v>
      </c>
      <c r="Q35" t="s">
        <v>127</v>
      </c>
      <c r="R35" t="s">
        <v>127</v>
      </c>
      <c r="S35" t="s">
        <v>127</v>
      </c>
      <c r="T35" t="s">
        <v>127</v>
      </c>
      <c r="U35">
        <v>121</v>
      </c>
      <c r="V35" t="s">
        <v>127</v>
      </c>
      <c r="W35">
        <v>67</v>
      </c>
      <c r="X35">
        <v>35</v>
      </c>
      <c r="Y35">
        <v>62</v>
      </c>
      <c r="Z35">
        <v>760</v>
      </c>
      <c r="AA35">
        <v>91</v>
      </c>
      <c r="AB35" t="s">
        <v>127</v>
      </c>
      <c r="AC35">
        <v>1576</v>
      </c>
      <c r="AD35">
        <v>69</v>
      </c>
      <c r="AE35">
        <v>104</v>
      </c>
      <c r="AF35" t="s">
        <v>128</v>
      </c>
      <c r="AG35">
        <v>10</v>
      </c>
      <c r="AH35" t="s">
        <v>127</v>
      </c>
    </row>
    <row r="36" spans="1:34" x14ac:dyDescent="0.25">
      <c r="B36" t="s">
        <v>10</v>
      </c>
      <c r="C36">
        <v>3</v>
      </c>
      <c r="D36">
        <v>63.53</v>
      </c>
      <c r="E36">
        <v>0.49</v>
      </c>
      <c r="F36">
        <v>15.49</v>
      </c>
      <c r="G36">
        <v>0.21</v>
      </c>
      <c r="H36">
        <v>0.38</v>
      </c>
      <c r="I36">
        <v>5.12</v>
      </c>
      <c r="J36">
        <v>1.3</v>
      </c>
      <c r="K36">
        <v>0.1</v>
      </c>
      <c r="L36">
        <v>4.0199999999999996</v>
      </c>
      <c r="M36">
        <v>6.47</v>
      </c>
      <c r="N36">
        <v>3.3</v>
      </c>
      <c r="O36">
        <v>100.40999999999997</v>
      </c>
      <c r="P36">
        <v>11</v>
      </c>
      <c r="Q36" t="s">
        <v>127</v>
      </c>
      <c r="R36" t="s">
        <v>127</v>
      </c>
      <c r="S36">
        <v>14</v>
      </c>
      <c r="T36" t="s">
        <v>127</v>
      </c>
      <c r="U36">
        <v>117</v>
      </c>
      <c r="V36" t="s">
        <v>127</v>
      </c>
      <c r="W36">
        <v>65</v>
      </c>
      <c r="X36">
        <v>37</v>
      </c>
      <c r="Y36">
        <v>61</v>
      </c>
      <c r="Z36">
        <v>742</v>
      </c>
      <c r="AA36">
        <v>89</v>
      </c>
      <c r="AB36" t="s">
        <v>127</v>
      </c>
      <c r="AC36">
        <v>1566</v>
      </c>
      <c r="AD36">
        <v>71</v>
      </c>
      <c r="AE36">
        <v>111</v>
      </c>
      <c r="AF36" t="s">
        <v>128</v>
      </c>
      <c r="AG36">
        <v>9</v>
      </c>
      <c r="AH36" t="s">
        <v>127</v>
      </c>
    </row>
  </sheetData>
  <mergeCells count="6">
    <mergeCell ref="D1:O1"/>
    <mergeCell ref="A1:C1"/>
    <mergeCell ref="Q1:BB1"/>
    <mergeCell ref="D12:O12"/>
    <mergeCell ref="Q12:AH12"/>
    <mergeCell ref="A12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90DE-5EF4-41A8-9374-57B8137E4E97}">
  <dimension ref="A1:W17"/>
  <sheetViews>
    <sheetView zoomScale="55" zoomScaleNormal="55" workbookViewId="0">
      <selection activeCell="M35" sqref="M35"/>
    </sheetView>
  </sheetViews>
  <sheetFormatPr defaultRowHeight="15" x14ac:dyDescent="0.25"/>
  <cols>
    <col min="1" max="1" width="11" customWidth="1"/>
    <col min="2" max="2" width="11.28515625" customWidth="1"/>
    <col min="16" max="16" width="15.42578125" customWidth="1"/>
    <col min="17" max="17" width="15.140625" customWidth="1"/>
    <col min="18" max="18" width="16.28515625" customWidth="1"/>
    <col min="20" max="20" width="13" customWidth="1"/>
    <col min="21" max="21" width="11.7109375" customWidth="1"/>
  </cols>
  <sheetData>
    <row r="1" spans="1:23" ht="26.25" customHeight="1" x14ac:dyDescent="0.25">
      <c r="A1" s="31" t="s">
        <v>34</v>
      </c>
      <c r="B1" s="31"/>
      <c r="C1" s="31"/>
      <c r="D1" s="31"/>
      <c r="E1" s="28" t="s">
        <v>35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 t="s">
        <v>110</v>
      </c>
      <c r="Q1" s="28"/>
      <c r="R1" s="28"/>
      <c r="S1" s="28"/>
      <c r="T1" s="30" t="s">
        <v>113</v>
      </c>
      <c r="U1" s="30"/>
    </row>
    <row r="2" spans="1:23" x14ac:dyDescent="0.25">
      <c r="A2" t="s">
        <v>0</v>
      </c>
      <c r="B2" t="s">
        <v>1</v>
      </c>
      <c r="C2" t="s">
        <v>2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33</v>
      </c>
      <c r="P2" s="1" t="s">
        <v>106</v>
      </c>
      <c r="Q2" s="1" t="s">
        <v>107</v>
      </c>
      <c r="R2" s="1" t="s">
        <v>108</v>
      </c>
      <c r="S2" s="1" t="s">
        <v>109</v>
      </c>
      <c r="T2" s="1" t="s">
        <v>111</v>
      </c>
      <c r="U2" s="1" t="s">
        <v>112</v>
      </c>
    </row>
    <row r="3" spans="1:23" x14ac:dyDescent="0.25">
      <c r="A3" t="s">
        <v>17</v>
      </c>
      <c r="B3" t="s">
        <v>3</v>
      </c>
      <c r="C3" s="27" t="s">
        <v>14</v>
      </c>
      <c r="D3" s="27"/>
      <c r="E3" s="5">
        <v>67.860884139953896</v>
      </c>
      <c r="F3" s="5">
        <v>0.25141420490257699</v>
      </c>
      <c r="G3" s="5">
        <v>15.5876807039598</v>
      </c>
      <c r="H3" s="5">
        <v>0.157133878064111</v>
      </c>
      <c r="I3" s="5">
        <v>8.3804734967525704E-2</v>
      </c>
      <c r="J3" s="5">
        <v>3.5862386585202399</v>
      </c>
      <c r="K3" s="5">
        <v>0.73329143096584903</v>
      </c>
      <c r="L3" s="5">
        <v>2.0951183741881398E-2</v>
      </c>
      <c r="M3" s="5">
        <v>5.12256442489001</v>
      </c>
      <c r="N3" s="5">
        <v>6.2015503875968996</v>
      </c>
      <c r="O3" s="4">
        <f>SUM(E3:N3)</f>
        <v>99.60551374756281</v>
      </c>
      <c r="P3" s="4">
        <f>(N3/61.979)</f>
        <v>0.10005889716834572</v>
      </c>
      <c r="Q3" s="4">
        <f>(M3/94.195)</f>
        <v>5.4382551355061419E-2</v>
      </c>
      <c r="R3" s="4">
        <f>G3/101.961</f>
        <v>0.15287885273741725</v>
      </c>
      <c r="S3" s="4">
        <f>(P3+Q3)/R3</f>
        <v>1.0102211375740358</v>
      </c>
      <c r="T3" s="20">
        <v>5.5</v>
      </c>
      <c r="U3" s="21">
        <v>3.64</v>
      </c>
    </row>
    <row r="4" spans="1:23" x14ac:dyDescent="0.25">
      <c r="A4" t="s">
        <v>18</v>
      </c>
      <c r="B4" t="s">
        <v>6</v>
      </c>
      <c r="C4" s="27" t="s">
        <v>14</v>
      </c>
      <c r="D4" s="27"/>
      <c r="E4" s="6">
        <v>67.825182101977106</v>
      </c>
      <c r="F4" s="6">
        <v>0.26014568158168599</v>
      </c>
      <c r="G4" s="6">
        <v>15.4734651404787</v>
      </c>
      <c r="H4" s="6">
        <v>0.15608740894901099</v>
      </c>
      <c r="I4" s="6">
        <v>0.114464099895942</v>
      </c>
      <c r="J4" s="6">
        <v>3.6654760900338399</v>
      </c>
      <c r="K4" s="6">
        <v>0.75962539021852205</v>
      </c>
      <c r="L4" s="6">
        <v>2.0811654526534901E-2</v>
      </c>
      <c r="M4" s="6">
        <v>5.1196670135275797</v>
      </c>
      <c r="N4" s="6">
        <v>6.2018730489073901</v>
      </c>
      <c r="O4" s="4">
        <f t="shared" ref="O4:O10" si="0">SUM(E4:N4)</f>
        <v>99.59679763009629</v>
      </c>
      <c r="P4" s="4">
        <f t="shared" ref="P4:P17" si="1">(N4/61.979)</f>
        <v>0.10006410314634619</v>
      </c>
      <c r="Q4" s="4">
        <f t="shared" ref="Q4:Q17" si="2">(M4/94.195)</f>
        <v>5.4351791639976429E-2</v>
      </c>
      <c r="R4" s="4">
        <f t="shared" ref="R4:R17" si="3">G4/101.961</f>
        <v>0.15175866400367494</v>
      </c>
      <c r="S4" s="4">
        <f t="shared" ref="S4:S17" si="4">(P4+Q4)/R4</f>
        <v>1.017509582072911</v>
      </c>
      <c r="T4" s="20">
        <v>5.45</v>
      </c>
      <c r="U4" s="21" t="s">
        <v>115</v>
      </c>
    </row>
    <row r="5" spans="1:23" x14ac:dyDescent="0.25">
      <c r="A5" t="s">
        <v>19</v>
      </c>
      <c r="B5" t="s">
        <v>4</v>
      </c>
      <c r="C5" s="27" t="s">
        <v>14</v>
      </c>
      <c r="D5" s="27"/>
      <c r="E5" s="6">
        <v>68.023195609402507</v>
      </c>
      <c r="F5" s="6">
        <v>0.26923475199337299</v>
      </c>
      <c r="G5" s="6">
        <v>15.522418970694799</v>
      </c>
      <c r="H5" s="6">
        <v>0.165682924303614</v>
      </c>
      <c r="I5" s="6">
        <v>0.12426219322771</v>
      </c>
      <c r="J5" s="6">
        <v>3.6383074593699001</v>
      </c>
      <c r="K5" s="6">
        <v>0.76628352490421503</v>
      </c>
      <c r="L5" s="6">
        <v>2.0710365537951698E-2</v>
      </c>
      <c r="M5" s="6">
        <v>5.0636843740291999</v>
      </c>
      <c r="N5" s="6">
        <v>6.0060060060060101</v>
      </c>
      <c r="O5" s="4">
        <f t="shared" si="0"/>
        <v>99.599786179469248</v>
      </c>
      <c r="P5" s="4">
        <f t="shared" si="1"/>
        <v>9.6903886897271821E-2</v>
      </c>
      <c r="Q5" s="4">
        <f t="shared" si="2"/>
        <v>5.375746455787675E-2</v>
      </c>
      <c r="R5" s="4">
        <f t="shared" si="3"/>
        <v>0.15223878709207245</v>
      </c>
      <c r="S5" s="4">
        <f t="shared" si="4"/>
        <v>0.9896384116882786</v>
      </c>
      <c r="T5" s="20">
        <v>5.54</v>
      </c>
      <c r="U5" s="21" t="s">
        <v>116</v>
      </c>
    </row>
    <row r="6" spans="1:23" x14ac:dyDescent="0.25">
      <c r="A6" t="s">
        <v>20</v>
      </c>
      <c r="B6" t="s">
        <v>5</v>
      </c>
      <c r="C6" s="27" t="s">
        <v>14</v>
      </c>
      <c r="D6" s="27"/>
      <c r="E6" s="6">
        <v>67.059938902349103</v>
      </c>
      <c r="F6" s="6">
        <v>0.284420099020331</v>
      </c>
      <c r="G6" s="6">
        <v>15.843252923206601</v>
      </c>
      <c r="H6" s="6">
        <v>0.16854524386389999</v>
      </c>
      <c r="I6" s="6">
        <v>0.105340777414937</v>
      </c>
      <c r="J6" s="6">
        <v>3.7865738908612601</v>
      </c>
      <c r="K6" s="6">
        <v>0.81112398609501801</v>
      </c>
      <c r="L6" s="6">
        <v>3.1602233224481198E-2</v>
      </c>
      <c r="M6" s="6">
        <v>5.2038344042979103</v>
      </c>
      <c r="N6" s="6">
        <v>6.2888444116717599</v>
      </c>
      <c r="O6" s="4">
        <f t="shared" si="0"/>
        <v>99.583476872005306</v>
      </c>
      <c r="P6" s="4">
        <f t="shared" si="1"/>
        <v>0.10146734235259942</v>
      </c>
      <c r="Q6" s="4">
        <f t="shared" si="2"/>
        <v>5.5245335785316742E-2</v>
      </c>
      <c r="R6" s="4">
        <f t="shared" si="3"/>
        <v>0.15538542112382775</v>
      </c>
      <c r="S6" s="4">
        <f t="shared" si="4"/>
        <v>1.0085417087683581</v>
      </c>
      <c r="T6" s="20">
        <v>5.43</v>
      </c>
      <c r="U6" s="21" t="s">
        <v>117</v>
      </c>
    </row>
    <row r="7" spans="1:23" x14ac:dyDescent="0.25">
      <c r="A7" t="s">
        <v>21</v>
      </c>
      <c r="B7" t="s">
        <v>7</v>
      </c>
      <c r="C7" s="27" t="s">
        <v>14</v>
      </c>
      <c r="D7" s="27"/>
      <c r="E7" s="6">
        <v>67.220261573593504</v>
      </c>
      <c r="F7" s="6">
        <v>0.29063732613659998</v>
      </c>
      <c r="G7" s="6">
        <v>15.6840357068715</v>
      </c>
      <c r="H7" s="6">
        <v>0.16607847207805701</v>
      </c>
      <c r="I7" s="6">
        <v>0.11417894955366401</v>
      </c>
      <c r="J7" s="6">
        <v>3.75920865852359</v>
      </c>
      <c r="K7" s="6">
        <v>0.79925264687564901</v>
      </c>
      <c r="L7" s="6">
        <v>2.0759809009757099E-2</v>
      </c>
      <c r="M7" s="6">
        <v>5.0757733028856098</v>
      </c>
      <c r="N7" s="6">
        <v>6.4563006020344602</v>
      </c>
      <c r="O7" s="4">
        <f t="shared" si="0"/>
        <v>99.586487047562386</v>
      </c>
      <c r="P7" s="4">
        <f t="shared" si="1"/>
        <v>0.10416916378183676</v>
      </c>
      <c r="Q7" s="4">
        <f t="shared" si="2"/>
        <v>5.3885803948039809E-2</v>
      </c>
      <c r="R7" s="4">
        <f t="shared" si="3"/>
        <v>0.15382387095920499</v>
      </c>
      <c r="S7" s="4">
        <f t="shared" si="4"/>
        <v>1.027506112960801</v>
      </c>
      <c r="T7" s="20">
        <v>5.41</v>
      </c>
      <c r="U7" s="21">
        <v>3.58</v>
      </c>
    </row>
    <row r="8" spans="1:23" x14ac:dyDescent="0.25">
      <c r="A8" t="s">
        <v>13</v>
      </c>
      <c r="B8" t="s">
        <v>8</v>
      </c>
      <c r="C8" s="27" t="s">
        <v>15</v>
      </c>
      <c r="D8" s="27"/>
      <c r="E8" s="6">
        <v>64.098881936608905</v>
      </c>
      <c r="F8" s="6">
        <v>0.54364550210277995</v>
      </c>
      <c r="G8" s="6">
        <v>16.4939993845523</v>
      </c>
      <c r="H8" s="6">
        <v>0.23592163298799901</v>
      </c>
      <c r="I8" s="6">
        <v>0.41029849215304098</v>
      </c>
      <c r="J8" s="6">
        <v>4.7406109566331196</v>
      </c>
      <c r="K8" s="6">
        <v>1.4360447225356401</v>
      </c>
      <c r="L8" s="6">
        <v>0.123089547645912</v>
      </c>
      <c r="M8" s="6">
        <v>4.0311826854036301</v>
      </c>
      <c r="N8" s="6">
        <v>7.3648579341470901</v>
      </c>
      <c r="O8" s="4">
        <f t="shared" si="0"/>
        <v>99.47853279477043</v>
      </c>
      <c r="P8" s="4">
        <f t="shared" si="1"/>
        <v>0.11882827948413317</v>
      </c>
      <c r="Q8" s="4">
        <f t="shared" si="2"/>
        <v>4.2796142952424551E-2</v>
      </c>
      <c r="R8" s="4">
        <f t="shared" si="3"/>
        <v>0.16176772868599074</v>
      </c>
      <c r="S8" s="4">
        <f t="shared" si="4"/>
        <v>0.99911412337555172</v>
      </c>
      <c r="T8" s="20">
        <v>5.07</v>
      </c>
      <c r="U8" s="21">
        <v>3.33</v>
      </c>
    </row>
    <row r="9" spans="1:23" x14ac:dyDescent="0.25">
      <c r="A9" t="s">
        <v>12</v>
      </c>
      <c r="B9" t="s">
        <v>9</v>
      </c>
      <c r="C9" s="27" t="s">
        <v>15</v>
      </c>
      <c r="D9" s="27"/>
      <c r="E9" s="6">
        <v>64.747762408462194</v>
      </c>
      <c r="F9" s="6">
        <v>0.48820179007323</v>
      </c>
      <c r="G9" s="6">
        <v>16.405614320585801</v>
      </c>
      <c r="H9" s="6">
        <v>0.21358828315703801</v>
      </c>
      <c r="I9" s="6">
        <v>0.29495524816924301</v>
      </c>
      <c r="J9" s="6">
        <v>4.5723103086813399</v>
      </c>
      <c r="K9" s="6">
        <v>1.1289666395443501</v>
      </c>
      <c r="L9" s="6">
        <v>9.1537835638730705E-2</v>
      </c>
      <c r="M9" s="6">
        <v>4.2209113100081401</v>
      </c>
      <c r="N9" s="6">
        <v>7.3331977217249804</v>
      </c>
      <c r="O9" s="4">
        <f t="shared" si="0"/>
        <v>99.497045866045042</v>
      </c>
      <c r="P9" s="4">
        <f t="shared" si="1"/>
        <v>0.11831745787645784</v>
      </c>
      <c r="Q9" s="4">
        <f t="shared" si="2"/>
        <v>4.4810354159012057E-2</v>
      </c>
      <c r="R9" s="4">
        <f t="shared" si="3"/>
        <v>0.16090087700773631</v>
      </c>
      <c r="S9" s="4">
        <f t="shared" si="4"/>
        <v>1.0138404157214538</v>
      </c>
      <c r="T9" s="20">
        <v>5.13</v>
      </c>
      <c r="U9" s="21">
        <v>3.36</v>
      </c>
    </row>
    <row r="10" spans="1:23" x14ac:dyDescent="0.25">
      <c r="A10" t="s">
        <v>11</v>
      </c>
      <c r="B10" t="s">
        <v>10</v>
      </c>
      <c r="C10" s="27" t="s">
        <v>16</v>
      </c>
      <c r="D10" s="27"/>
      <c r="E10" s="6">
        <v>65.550608645940997</v>
      </c>
      <c r="F10" s="6">
        <v>0.50037868713715805</v>
      </c>
      <c r="G10" s="6">
        <v>15.8776304358903</v>
      </c>
      <c r="H10" s="6">
        <v>0.21935172640141301</v>
      </c>
      <c r="I10" s="6">
        <v>0.37014222848851103</v>
      </c>
      <c r="J10" s="6">
        <v>4.7610494192546904</v>
      </c>
      <c r="K10" s="6">
        <v>1.30580816045368</v>
      </c>
      <c r="L10" s="6">
        <v>9.9408958984326404E-2</v>
      </c>
      <c r="M10" s="6">
        <v>4.16723397437827</v>
      </c>
      <c r="N10" s="6">
        <v>6.6246723269526502</v>
      </c>
      <c r="O10" s="4">
        <f t="shared" si="0"/>
        <v>99.476284563881975</v>
      </c>
      <c r="P10" s="4">
        <f t="shared" si="1"/>
        <v>0.1068857569007672</v>
      </c>
      <c r="Q10" s="4">
        <f t="shared" si="2"/>
        <v>4.4240500816160842E-2</v>
      </c>
      <c r="R10" s="4">
        <f t="shared" si="3"/>
        <v>0.15572258447730308</v>
      </c>
      <c r="S10" s="4">
        <f t="shared" si="4"/>
        <v>0.97048387826465221</v>
      </c>
      <c r="T10" s="20">
        <v>5.24</v>
      </c>
      <c r="U10" s="21" t="s">
        <v>114</v>
      </c>
    </row>
    <row r="11" spans="1:23" x14ac:dyDescent="0.25">
      <c r="P11" s="4"/>
      <c r="Q11" s="4"/>
      <c r="R11" s="4"/>
      <c r="S11" s="4"/>
    </row>
    <row r="12" spans="1:23" x14ac:dyDescent="0.25">
      <c r="A12" s="27" t="s">
        <v>92</v>
      </c>
      <c r="B12" s="27"/>
      <c r="C12" s="27"/>
      <c r="D12" s="27"/>
      <c r="E12" s="27"/>
      <c r="F12" s="27"/>
      <c r="P12" s="4"/>
      <c r="Q12" s="4"/>
      <c r="R12" s="4"/>
      <c r="S12" s="4"/>
      <c r="T12" s="29" t="s">
        <v>120</v>
      </c>
      <c r="U12" s="29"/>
    </row>
    <row r="13" spans="1:23" x14ac:dyDescent="0.25">
      <c r="A13" t="s">
        <v>79</v>
      </c>
      <c r="B13" t="s">
        <v>80</v>
      </c>
      <c r="C13" s="27" t="s">
        <v>81</v>
      </c>
      <c r="D13" s="27"/>
      <c r="E13" s="1" t="s">
        <v>22</v>
      </c>
      <c r="F13" s="1" t="s">
        <v>23</v>
      </c>
      <c r="G13" s="1" t="s">
        <v>24</v>
      </c>
      <c r="H13" s="1" t="s">
        <v>25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1" t="s">
        <v>31</v>
      </c>
      <c r="O13" s="1" t="s">
        <v>33</v>
      </c>
      <c r="P13" s="20" t="s">
        <v>106</v>
      </c>
      <c r="Q13" s="20" t="s">
        <v>107</v>
      </c>
      <c r="R13" s="20" t="s">
        <v>108</v>
      </c>
      <c r="S13" s="20" t="s">
        <v>109</v>
      </c>
      <c r="T13" s="20" t="s">
        <v>119</v>
      </c>
      <c r="U13" s="20" t="s">
        <v>118</v>
      </c>
      <c r="V13" s="20" t="s">
        <v>112</v>
      </c>
      <c r="W13" s="20" t="s">
        <v>121</v>
      </c>
    </row>
    <row r="14" spans="1:23" x14ac:dyDescent="0.25">
      <c r="A14" t="s">
        <v>82</v>
      </c>
      <c r="B14" t="s">
        <v>87</v>
      </c>
      <c r="C14" s="27" t="s">
        <v>89</v>
      </c>
      <c r="D14" s="27"/>
      <c r="E14" s="10">
        <v>49.56</v>
      </c>
      <c r="F14" s="10">
        <v>1.86</v>
      </c>
      <c r="G14" s="10">
        <v>15.23</v>
      </c>
      <c r="H14" s="10">
        <v>0.2</v>
      </c>
      <c r="I14" s="10">
        <v>6.78</v>
      </c>
      <c r="J14" s="10">
        <v>11.8</v>
      </c>
      <c r="K14" s="10">
        <v>9.5399999999999991</v>
      </c>
      <c r="L14" s="10">
        <v>0.35</v>
      </c>
      <c r="M14" s="10">
        <v>1.1100000000000001</v>
      </c>
      <c r="N14" s="10">
        <v>2.94</v>
      </c>
      <c r="O14" s="10">
        <f>SUM(E14:N14)</f>
        <v>99.36999999999999</v>
      </c>
      <c r="P14" s="4">
        <f t="shared" si="1"/>
        <v>4.7435421675083494E-2</v>
      </c>
      <c r="Q14" s="4">
        <f t="shared" si="2"/>
        <v>1.1784064971601466E-2</v>
      </c>
      <c r="R14" s="4">
        <f t="shared" si="3"/>
        <v>0.14937083786938143</v>
      </c>
      <c r="S14" s="4">
        <f t="shared" si="4"/>
        <v>0.39645949297325311</v>
      </c>
      <c r="T14">
        <v>1000</v>
      </c>
      <c r="U14">
        <v>2.48</v>
      </c>
      <c r="V14">
        <v>1.77</v>
      </c>
      <c r="W14" t="s">
        <v>123</v>
      </c>
    </row>
    <row r="15" spans="1:23" x14ac:dyDescent="0.25">
      <c r="A15" t="s">
        <v>83</v>
      </c>
      <c r="B15" t="s">
        <v>86</v>
      </c>
      <c r="C15" s="27" t="s">
        <v>90</v>
      </c>
      <c r="D15" s="27"/>
      <c r="E15" s="11">
        <v>66</v>
      </c>
      <c r="F15" s="11">
        <v>0.36</v>
      </c>
      <c r="G15" s="11">
        <v>15.23</v>
      </c>
      <c r="H15" s="12">
        <v>0.1</v>
      </c>
      <c r="I15" s="12">
        <v>2.21</v>
      </c>
      <c r="J15" s="12">
        <v>4.08</v>
      </c>
      <c r="K15" s="12">
        <v>5.01</v>
      </c>
      <c r="L15" s="10">
        <v>0.14000000000000001</v>
      </c>
      <c r="M15" s="12">
        <v>2.16</v>
      </c>
      <c r="N15" s="12">
        <v>3.84</v>
      </c>
      <c r="O15" s="10">
        <f t="shared" ref="O15:O17" si="5">SUM(E15:N15)</f>
        <v>99.13</v>
      </c>
      <c r="P15" s="4">
        <f t="shared" si="1"/>
        <v>6.1956469126639664E-2</v>
      </c>
      <c r="Q15" s="4">
        <f t="shared" si="2"/>
        <v>2.2931153458251502E-2</v>
      </c>
      <c r="R15" s="4">
        <f t="shared" si="3"/>
        <v>0.14937083786938143</v>
      </c>
      <c r="S15" s="4">
        <f t="shared" si="4"/>
        <v>0.5683011744174713</v>
      </c>
      <c r="T15">
        <v>800</v>
      </c>
      <c r="U15">
        <v>6.91</v>
      </c>
      <c r="V15">
        <v>4.78</v>
      </c>
      <c r="W15" t="s">
        <v>123</v>
      </c>
    </row>
    <row r="16" spans="1:23" x14ac:dyDescent="0.25">
      <c r="A16" t="s">
        <v>84</v>
      </c>
      <c r="B16" t="s">
        <v>87</v>
      </c>
      <c r="C16" s="27" t="s">
        <v>89</v>
      </c>
      <c r="D16" s="27"/>
      <c r="E16" s="10">
        <v>73.94</v>
      </c>
      <c r="F16" s="10">
        <v>0.28000000000000003</v>
      </c>
      <c r="G16" s="10">
        <v>13.48</v>
      </c>
      <c r="H16" s="10">
        <v>0.06</v>
      </c>
      <c r="I16" s="10">
        <v>0.4</v>
      </c>
      <c r="J16" s="10">
        <v>2.63</v>
      </c>
      <c r="K16" s="10">
        <v>1.1599999999999999</v>
      </c>
      <c r="L16" s="10">
        <v>3.61</v>
      </c>
      <c r="M16" s="10">
        <v>4.37</v>
      </c>
      <c r="N16" s="10">
        <v>7.0000000000000007E-2</v>
      </c>
      <c r="O16" s="10">
        <f t="shared" si="5"/>
        <v>100</v>
      </c>
      <c r="P16" s="4">
        <f t="shared" si="1"/>
        <v>1.1294148017877024E-3</v>
      </c>
      <c r="Q16" s="4">
        <f t="shared" si="2"/>
        <v>4.6393120653962526E-2</v>
      </c>
      <c r="R16" s="4">
        <f t="shared" si="3"/>
        <v>0.13220741263816557</v>
      </c>
      <c r="S16" s="4">
        <f t="shared" si="4"/>
        <v>0.35945439448099026</v>
      </c>
      <c r="T16">
        <v>800</v>
      </c>
      <c r="U16">
        <v>7.69</v>
      </c>
      <c r="V16">
        <v>5.28</v>
      </c>
      <c r="W16" t="s">
        <v>123</v>
      </c>
    </row>
    <row r="17" spans="1:23" x14ac:dyDescent="0.25">
      <c r="A17" t="s">
        <v>85</v>
      </c>
      <c r="B17" t="s">
        <v>88</v>
      </c>
      <c r="C17" s="27" t="s">
        <v>91</v>
      </c>
      <c r="D17" s="27"/>
      <c r="E17" s="13">
        <v>73.56</v>
      </c>
      <c r="F17" s="13">
        <v>0.23</v>
      </c>
      <c r="G17" s="13">
        <v>9.18</v>
      </c>
      <c r="H17" s="13">
        <v>0.24</v>
      </c>
      <c r="I17" s="13">
        <v>0.02</v>
      </c>
      <c r="J17" s="13">
        <v>5.42</v>
      </c>
      <c r="K17" s="13">
        <v>0.21</v>
      </c>
      <c r="L17" s="13">
        <v>0.01</v>
      </c>
      <c r="M17" s="13">
        <v>4.42</v>
      </c>
      <c r="N17" s="13">
        <v>6.18</v>
      </c>
      <c r="O17" s="10">
        <f t="shared" si="5"/>
        <v>99.47</v>
      </c>
      <c r="P17" s="4">
        <f t="shared" si="1"/>
        <v>9.9711192500685719E-2</v>
      </c>
      <c r="Q17" s="4">
        <f t="shared" si="2"/>
        <v>4.6923934391422055E-2</v>
      </c>
      <c r="R17" s="4">
        <f t="shared" si="3"/>
        <v>9.0034424927178031E-2</v>
      </c>
      <c r="S17" s="4">
        <f t="shared" si="4"/>
        <v>1.6286562280006758</v>
      </c>
      <c r="T17">
        <v>750</v>
      </c>
      <c r="U17">
        <v>4.9000000000000004</v>
      </c>
      <c r="V17">
        <v>2.5</v>
      </c>
      <c r="W17" t="s">
        <v>122</v>
      </c>
    </row>
  </sheetData>
  <mergeCells count="19">
    <mergeCell ref="C14:D14"/>
    <mergeCell ref="C15:D15"/>
    <mergeCell ref="C9:D9"/>
    <mergeCell ref="C10:D10"/>
    <mergeCell ref="T1:U1"/>
    <mergeCell ref="T12:U12"/>
    <mergeCell ref="C16:D16"/>
    <mergeCell ref="C17:D17"/>
    <mergeCell ref="A12:F12"/>
    <mergeCell ref="P1:S1"/>
    <mergeCell ref="C3:D3"/>
    <mergeCell ref="C4:D4"/>
    <mergeCell ref="C5:D5"/>
    <mergeCell ref="C6:D6"/>
    <mergeCell ref="C7:D7"/>
    <mergeCell ref="C8:D8"/>
    <mergeCell ref="A1:D1"/>
    <mergeCell ref="E1:O1"/>
    <mergeCell ref="C13:D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C2B1-CE09-4101-A454-9602243BFEEA}">
  <dimension ref="A1:L75"/>
  <sheetViews>
    <sheetView workbookViewId="0">
      <selection activeCell="D24" sqref="D24"/>
    </sheetView>
  </sheetViews>
  <sheetFormatPr defaultRowHeight="15" x14ac:dyDescent="0.25"/>
  <cols>
    <col min="2" max="2" width="10.7109375" bestFit="1" customWidth="1"/>
  </cols>
  <sheetData>
    <row r="1" spans="1:12" x14ac:dyDescent="0.25">
      <c r="A1" s="27" t="s">
        <v>105</v>
      </c>
      <c r="B1" s="27"/>
      <c r="C1" s="27"/>
      <c r="D1" s="27"/>
      <c r="E1" s="27"/>
    </row>
    <row r="2" spans="1:12" x14ac:dyDescent="0.25">
      <c r="A2" t="s">
        <v>87</v>
      </c>
      <c r="B2" t="s">
        <v>99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</row>
    <row r="3" spans="1:12" x14ac:dyDescent="0.25">
      <c r="A3" s="16" t="s">
        <v>93</v>
      </c>
      <c r="B3" s="16" t="s">
        <v>94</v>
      </c>
      <c r="C3" s="16">
        <v>49.28</v>
      </c>
      <c r="D3" s="16">
        <v>0.71</v>
      </c>
      <c r="E3" s="16">
        <v>12.27</v>
      </c>
      <c r="F3" s="16">
        <v>0.04</v>
      </c>
      <c r="G3" s="16">
        <v>1.54</v>
      </c>
      <c r="H3" s="16">
        <v>9.34</v>
      </c>
      <c r="I3" s="16">
        <v>1.05</v>
      </c>
      <c r="J3" s="16">
        <v>0.11</v>
      </c>
      <c r="K3" s="16">
        <v>3.35</v>
      </c>
      <c r="L3" s="16">
        <v>0.38</v>
      </c>
    </row>
    <row r="4" spans="1:12" x14ac:dyDescent="0.25">
      <c r="A4" t="s">
        <v>93</v>
      </c>
      <c r="B4" s="14">
        <v>43447.550717592596</v>
      </c>
      <c r="C4">
        <v>48.86</v>
      </c>
      <c r="D4">
        <v>0.71</v>
      </c>
      <c r="E4">
        <v>12.19</v>
      </c>
      <c r="F4">
        <v>0.04</v>
      </c>
      <c r="G4">
        <v>1.46</v>
      </c>
      <c r="H4">
        <v>9.31</v>
      </c>
      <c r="I4">
        <v>1.01</v>
      </c>
      <c r="J4">
        <v>0.11</v>
      </c>
      <c r="K4">
        <v>3.31</v>
      </c>
      <c r="L4">
        <v>0.41</v>
      </c>
    </row>
    <row r="5" spans="1:12" x14ac:dyDescent="0.25">
      <c r="A5" t="s">
        <v>93</v>
      </c>
      <c r="B5" s="14">
        <v>43493.388854166667</v>
      </c>
      <c r="C5">
        <v>48.41</v>
      </c>
      <c r="D5">
        <v>0.71</v>
      </c>
      <c r="E5">
        <v>12.13</v>
      </c>
      <c r="F5">
        <v>0.04</v>
      </c>
      <c r="G5">
        <v>1.47</v>
      </c>
      <c r="H5">
        <v>9.26</v>
      </c>
      <c r="I5">
        <v>1.01</v>
      </c>
      <c r="J5">
        <v>0.11</v>
      </c>
      <c r="K5">
        <v>3.32</v>
      </c>
      <c r="L5">
        <v>0.42</v>
      </c>
    </row>
    <row r="6" spans="1:12" x14ac:dyDescent="0.25">
      <c r="A6" t="s">
        <v>93</v>
      </c>
      <c r="B6" s="14">
        <v>43531.403703703705</v>
      </c>
      <c r="C6">
        <v>48.29</v>
      </c>
      <c r="D6">
        <v>0.7</v>
      </c>
      <c r="E6">
        <v>12.13</v>
      </c>
      <c r="F6">
        <v>0.04</v>
      </c>
      <c r="G6">
        <v>1.48</v>
      </c>
      <c r="H6">
        <v>9.27</v>
      </c>
      <c r="I6">
        <v>1.01</v>
      </c>
      <c r="J6">
        <v>0.11</v>
      </c>
      <c r="K6">
        <v>3.32</v>
      </c>
      <c r="L6">
        <v>0.45</v>
      </c>
    </row>
    <row r="7" spans="1:12" x14ac:dyDescent="0.25">
      <c r="A7" s="16" t="s">
        <v>95</v>
      </c>
      <c r="B7" s="17" t="s">
        <v>94</v>
      </c>
      <c r="C7" s="16">
        <v>66.599999999999994</v>
      </c>
      <c r="D7" s="16">
        <v>0.66</v>
      </c>
      <c r="E7" s="16">
        <v>14.9</v>
      </c>
      <c r="F7" s="16">
        <v>3.2000000000000001E-2</v>
      </c>
      <c r="G7" s="16">
        <v>0.96</v>
      </c>
      <c r="H7" s="16">
        <v>4.9000000000000004</v>
      </c>
      <c r="I7" s="16">
        <v>2.1</v>
      </c>
      <c r="J7" s="16">
        <v>0.28999999999999998</v>
      </c>
      <c r="K7" s="16">
        <v>5.38</v>
      </c>
      <c r="L7" s="16">
        <v>2.78</v>
      </c>
    </row>
    <row r="8" spans="1:12" x14ac:dyDescent="0.25">
      <c r="A8" t="s">
        <v>95</v>
      </c>
      <c r="B8" s="14">
        <v>43447.571053240703</v>
      </c>
      <c r="C8">
        <v>67.11</v>
      </c>
      <c r="D8">
        <v>0.67</v>
      </c>
      <c r="E8">
        <v>15.15</v>
      </c>
      <c r="F8">
        <v>0.04</v>
      </c>
      <c r="G8">
        <v>0.96</v>
      </c>
      <c r="H8">
        <v>4.82</v>
      </c>
      <c r="I8">
        <v>1.95</v>
      </c>
      <c r="J8">
        <v>0.28999999999999998</v>
      </c>
      <c r="K8">
        <v>5.4</v>
      </c>
      <c r="L8">
        <v>2.88</v>
      </c>
    </row>
    <row r="9" spans="1:12" x14ac:dyDescent="0.25">
      <c r="A9" t="s">
        <v>95</v>
      </c>
      <c r="B9" s="14">
        <v>43493.409201388888</v>
      </c>
      <c r="C9">
        <v>66.63</v>
      </c>
      <c r="D9">
        <v>0.66</v>
      </c>
      <c r="E9">
        <v>15.09</v>
      </c>
      <c r="F9">
        <v>0.04</v>
      </c>
      <c r="G9">
        <v>0.96</v>
      </c>
      <c r="H9">
        <v>4.79</v>
      </c>
      <c r="I9">
        <v>1.95</v>
      </c>
      <c r="J9">
        <v>0.28000000000000003</v>
      </c>
      <c r="K9">
        <v>5.43</v>
      </c>
      <c r="L9">
        <v>2.89</v>
      </c>
    </row>
    <row r="10" spans="1:12" x14ac:dyDescent="0.25">
      <c r="A10" t="s">
        <v>95</v>
      </c>
      <c r="B10" s="14">
        <v>43531.424016203702</v>
      </c>
      <c r="C10">
        <v>66.5</v>
      </c>
      <c r="D10">
        <v>0.66</v>
      </c>
      <c r="E10">
        <v>15.18</v>
      </c>
      <c r="F10">
        <v>0.04</v>
      </c>
      <c r="G10">
        <v>0.96</v>
      </c>
      <c r="H10">
        <v>4.8</v>
      </c>
      <c r="I10">
        <v>1.94</v>
      </c>
      <c r="J10">
        <v>0.28000000000000003</v>
      </c>
      <c r="K10">
        <v>5.4</v>
      </c>
      <c r="L10">
        <v>2.93</v>
      </c>
    </row>
    <row r="11" spans="1:12" x14ac:dyDescent="0.25">
      <c r="A11" s="15" t="s">
        <v>96</v>
      </c>
      <c r="B11" s="15" t="s">
        <v>94</v>
      </c>
      <c r="C11" s="15">
        <v>52.68</v>
      </c>
      <c r="D11" s="15">
        <v>1.06</v>
      </c>
      <c r="E11" s="15">
        <v>15.45</v>
      </c>
      <c r="F11" s="15">
        <v>0.16700000000000001</v>
      </c>
      <c r="G11" s="15">
        <v>6.37</v>
      </c>
      <c r="H11" s="15">
        <v>10.83</v>
      </c>
      <c r="I11" s="15">
        <v>10.86</v>
      </c>
      <c r="J11" s="15">
        <v>0.14000000000000001</v>
      </c>
      <c r="K11" s="15">
        <v>0.626</v>
      </c>
      <c r="L11" s="15">
        <v>2.2000000000000002</v>
      </c>
    </row>
    <row r="12" spans="1:12" x14ac:dyDescent="0.25">
      <c r="A12" t="s">
        <v>96</v>
      </c>
      <c r="B12" s="14">
        <v>43447.59070601852</v>
      </c>
      <c r="C12">
        <v>52.45</v>
      </c>
      <c r="D12">
        <v>1.05</v>
      </c>
      <c r="E12">
        <v>15.39</v>
      </c>
      <c r="F12">
        <v>0.16</v>
      </c>
      <c r="G12">
        <v>6.3</v>
      </c>
      <c r="H12">
        <v>10.47</v>
      </c>
      <c r="I12">
        <v>10.25</v>
      </c>
      <c r="J12">
        <v>0.13</v>
      </c>
      <c r="K12">
        <v>0.63</v>
      </c>
      <c r="L12">
        <v>2.31</v>
      </c>
    </row>
    <row r="13" spans="1:12" x14ac:dyDescent="0.25">
      <c r="A13" t="s">
        <v>96</v>
      </c>
      <c r="B13" s="14">
        <v>43493.429328703707</v>
      </c>
      <c r="C13">
        <v>52.2</v>
      </c>
      <c r="D13">
        <v>1.05</v>
      </c>
      <c r="E13">
        <v>15.35</v>
      </c>
      <c r="F13">
        <v>0.16</v>
      </c>
      <c r="G13">
        <v>6.32</v>
      </c>
      <c r="H13">
        <v>10.44</v>
      </c>
      <c r="I13">
        <v>10.25</v>
      </c>
      <c r="J13">
        <v>0.13</v>
      </c>
      <c r="K13">
        <v>0.63</v>
      </c>
      <c r="L13">
        <v>2.34</v>
      </c>
    </row>
    <row r="14" spans="1:12" x14ac:dyDescent="0.25">
      <c r="A14" t="s">
        <v>96</v>
      </c>
      <c r="B14" s="14">
        <v>43531.443703703706</v>
      </c>
      <c r="C14">
        <v>52.15</v>
      </c>
      <c r="D14">
        <v>1.05</v>
      </c>
      <c r="E14">
        <v>15.38</v>
      </c>
      <c r="F14">
        <v>0.17</v>
      </c>
      <c r="G14">
        <v>6.34</v>
      </c>
      <c r="H14">
        <v>10.45</v>
      </c>
      <c r="I14">
        <v>10.25</v>
      </c>
      <c r="J14">
        <v>0.13</v>
      </c>
      <c r="K14">
        <v>0.63</v>
      </c>
      <c r="L14">
        <v>2.38</v>
      </c>
    </row>
    <row r="15" spans="1:12" x14ac:dyDescent="0.25">
      <c r="A15" s="15" t="s">
        <v>97</v>
      </c>
      <c r="B15" s="17" t="s">
        <v>94</v>
      </c>
      <c r="C15" s="16">
        <v>70.349999999999994</v>
      </c>
      <c r="D15" s="16">
        <v>0.11</v>
      </c>
      <c r="E15" s="16">
        <v>14.7</v>
      </c>
      <c r="F15" s="16">
        <v>5.8000000000000003E-2</v>
      </c>
      <c r="G15" s="16">
        <v>0.03</v>
      </c>
      <c r="H15" s="16">
        <v>2.5299999999999998</v>
      </c>
      <c r="I15" s="16">
        <v>0.34</v>
      </c>
      <c r="J15" s="16">
        <v>1.4E-2</v>
      </c>
      <c r="K15" s="16">
        <v>4.49</v>
      </c>
      <c r="L15" s="16">
        <v>6.54</v>
      </c>
    </row>
    <row r="16" spans="1:12" x14ac:dyDescent="0.25">
      <c r="A16" t="s">
        <v>97</v>
      </c>
      <c r="B16" s="14">
        <v>43447.611180555556</v>
      </c>
      <c r="C16">
        <v>70</v>
      </c>
      <c r="D16">
        <v>0.1</v>
      </c>
      <c r="E16">
        <v>14.91</v>
      </c>
      <c r="F16">
        <v>0.06</v>
      </c>
      <c r="G16">
        <v>0</v>
      </c>
      <c r="H16">
        <v>2.4900000000000002</v>
      </c>
      <c r="I16">
        <v>0.34</v>
      </c>
      <c r="J16">
        <v>0.02</v>
      </c>
      <c r="K16">
        <v>4.46</v>
      </c>
      <c r="L16">
        <v>6.85</v>
      </c>
    </row>
    <row r="17" spans="1:12" x14ac:dyDescent="0.25">
      <c r="A17" t="s">
        <v>97</v>
      </c>
      <c r="B17" s="14">
        <v>43493.449814814812</v>
      </c>
      <c r="C17">
        <v>69.599999999999994</v>
      </c>
      <c r="D17">
        <v>0.1</v>
      </c>
      <c r="E17">
        <v>14.87</v>
      </c>
      <c r="F17">
        <v>0.06</v>
      </c>
      <c r="G17">
        <v>0.01</v>
      </c>
      <c r="H17">
        <v>2.4700000000000002</v>
      </c>
      <c r="I17">
        <v>0.35</v>
      </c>
      <c r="J17">
        <v>0.02</v>
      </c>
      <c r="K17">
        <v>4.4800000000000004</v>
      </c>
      <c r="L17">
        <v>6.89</v>
      </c>
    </row>
    <row r="18" spans="1:12" x14ac:dyDescent="0.25">
      <c r="A18" t="s">
        <v>97</v>
      </c>
      <c r="B18" s="14">
        <v>43531.464201388888</v>
      </c>
      <c r="C18">
        <v>69.53</v>
      </c>
      <c r="D18">
        <v>0.1</v>
      </c>
      <c r="E18">
        <v>14.93</v>
      </c>
      <c r="F18">
        <v>0.06</v>
      </c>
      <c r="G18">
        <v>0.02</v>
      </c>
      <c r="H18">
        <v>2.48</v>
      </c>
      <c r="I18">
        <v>0.35</v>
      </c>
      <c r="J18">
        <v>0.02</v>
      </c>
      <c r="K18">
        <v>4.47</v>
      </c>
      <c r="L18">
        <v>6.96</v>
      </c>
    </row>
    <row r="19" spans="1:12" x14ac:dyDescent="0.25">
      <c r="A19" s="16" t="s">
        <v>98</v>
      </c>
      <c r="B19" s="17" t="s">
        <v>94</v>
      </c>
      <c r="C19" s="16">
        <v>59.3</v>
      </c>
      <c r="D19" s="16">
        <v>1.05</v>
      </c>
      <c r="E19" s="16">
        <v>16.91</v>
      </c>
      <c r="F19" s="16">
        <v>9.9000000000000005E-2</v>
      </c>
      <c r="G19" s="16">
        <v>1.53</v>
      </c>
      <c r="H19" s="16">
        <v>6.69</v>
      </c>
      <c r="I19" s="16">
        <v>5.2</v>
      </c>
      <c r="J19" s="16">
        <v>0.5</v>
      </c>
      <c r="K19" s="16">
        <v>2.88</v>
      </c>
      <c r="L19" s="16">
        <v>4.1900000000000004</v>
      </c>
    </row>
    <row r="20" spans="1:12" x14ac:dyDescent="0.25">
      <c r="A20" t="s">
        <v>98</v>
      </c>
      <c r="B20" s="14">
        <v>43447.632187499999</v>
      </c>
      <c r="C20">
        <v>59.9</v>
      </c>
      <c r="D20">
        <v>1.04</v>
      </c>
      <c r="E20">
        <v>17.079999999999998</v>
      </c>
      <c r="F20">
        <v>0.1</v>
      </c>
      <c r="G20">
        <v>1.76</v>
      </c>
      <c r="H20">
        <v>6.58</v>
      </c>
      <c r="I20">
        <v>4.87</v>
      </c>
      <c r="J20">
        <v>0.45</v>
      </c>
      <c r="K20">
        <v>2.88</v>
      </c>
      <c r="L20">
        <v>4.42</v>
      </c>
    </row>
    <row r="21" spans="1:12" x14ac:dyDescent="0.25">
      <c r="A21" t="s">
        <v>98</v>
      </c>
      <c r="B21" s="14">
        <v>43493.469976851855</v>
      </c>
      <c r="C21">
        <v>59.72</v>
      </c>
      <c r="D21">
        <v>1.04</v>
      </c>
      <c r="E21">
        <v>17.079999999999998</v>
      </c>
      <c r="F21">
        <v>0.1</v>
      </c>
      <c r="G21">
        <v>1.78</v>
      </c>
      <c r="H21">
        <v>6.56</v>
      </c>
      <c r="I21">
        <v>4.87</v>
      </c>
      <c r="J21">
        <v>0.45</v>
      </c>
      <c r="K21">
        <v>2.89</v>
      </c>
      <c r="L21">
        <v>4.43</v>
      </c>
    </row>
    <row r="22" spans="1:12" x14ac:dyDescent="0.25">
      <c r="A22" t="s">
        <v>98</v>
      </c>
      <c r="B22" s="14">
        <v>43531.484652777777</v>
      </c>
      <c r="C22">
        <v>59.61</v>
      </c>
      <c r="D22">
        <v>1.04</v>
      </c>
      <c r="E22">
        <v>17.04</v>
      </c>
      <c r="F22">
        <v>0.1</v>
      </c>
      <c r="G22">
        <v>1.78</v>
      </c>
      <c r="H22">
        <v>6.57</v>
      </c>
      <c r="I22">
        <v>4.87</v>
      </c>
      <c r="J22">
        <v>0.45</v>
      </c>
      <c r="K22">
        <v>2.89</v>
      </c>
      <c r="L22">
        <v>4.47</v>
      </c>
    </row>
    <row r="23" spans="1:12" x14ac:dyDescent="0.25">
      <c r="B23" s="14"/>
    </row>
    <row r="24" spans="1:12" x14ac:dyDescent="0.25">
      <c r="A24" s="19" t="s">
        <v>87</v>
      </c>
      <c r="B24" s="18" t="s">
        <v>99</v>
      </c>
      <c r="C24" s="19" t="s">
        <v>100</v>
      </c>
    </row>
    <row r="25" spans="1:12" x14ac:dyDescent="0.25">
      <c r="A25" t="s">
        <v>93</v>
      </c>
      <c r="B25" s="14" t="s">
        <v>101</v>
      </c>
      <c r="C25">
        <v>165</v>
      </c>
    </row>
    <row r="26" spans="1:12" x14ac:dyDescent="0.25">
      <c r="A26" t="s">
        <v>93</v>
      </c>
      <c r="B26" s="14">
        <v>43448.392442129632</v>
      </c>
      <c r="C26">
        <v>162</v>
      </c>
    </row>
    <row r="27" spans="1:12" x14ac:dyDescent="0.25">
      <c r="A27" t="s">
        <v>93</v>
      </c>
      <c r="B27" s="14">
        <v>43490.360462962963</v>
      </c>
      <c r="C27">
        <v>162</v>
      </c>
    </row>
    <row r="28" spans="1:12" x14ac:dyDescent="0.25">
      <c r="A28" t="s">
        <v>93</v>
      </c>
      <c r="B28" s="14">
        <v>43535.381550925929</v>
      </c>
      <c r="C28">
        <v>164</v>
      </c>
    </row>
    <row r="29" spans="1:12" x14ac:dyDescent="0.25">
      <c r="A29" s="16" t="s">
        <v>102</v>
      </c>
      <c r="B29" s="17" t="s">
        <v>101</v>
      </c>
      <c r="C29" s="16" t="s">
        <v>103</v>
      </c>
    </row>
    <row r="30" spans="1:12" x14ac:dyDescent="0.25">
      <c r="A30" t="s">
        <v>102</v>
      </c>
      <c r="B30" s="14">
        <v>43448.414097222223</v>
      </c>
      <c r="C30">
        <v>141</v>
      </c>
    </row>
    <row r="31" spans="1:12" x14ac:dyDescent="0.25">
      <c r="A31" t="s">
        <v>102</v>
      </c>
      <c r="B31" s="14">
        <v>43490.388321759259</v>
      </c>
      <c r="C31">
        <v>142</v>
      </c>
    </row>
    <row r="32" spans="1:12" x14ac:dyDescent="0.25">
      <c r="A32" t="s">
        <v>102</v>
      </c>
      <c r="B32" s="14">
        <v>43535.457986111112</v>
      </c>
      <c r="C32">
        <v>142</v>
      </c>
    </row>
    <row r="33" spans="1:3" x14ac:dyDescent="0.25">
      <c r="A33" s="16" t="s">
        <v>104</v>
      </c>
      <c r="B33" s="17" t="s">
        <v>101</v>
      </c>
      <c r="C33" s="16">
        <v>185</v>
      </c>
    </row>
    <row r="34" spans="1:3" x14ac:dyDescent="0.25">
      <c r="A34" t="s">
        <v>104</v>
      </c>
      <c r="B34" s="14">
        <v>43448.454224537039</v>
      </c>
      <c r="C34">
        <v>184</v>
      </c>
    </row>
    <row r="35" spans="1:3" x14ac:dyDescent="0.25">
      <c r="A35" t="s">
        <v>104</v>
      </c>
      <c r="B35" s="14">
        <v>43490.511273148149</v>
      </c>
      <c r="C35">
        <v>186</v>
      </c>
    </row>
    <row r="36" spans="1:3" x14ac:dyDescent="0.25">
      <c r="A36" t="s">
        <v>104</v>
      </c>
      <c r="B36" s="14">
        <v>43535.431400462963</v>
      </c>
      <c r="C36">
        <v>187</v>
      </c>
    </row>
    <row r="37" spans="1:3" x14ac:dyDescent="0.25">
      <c r="A37" s="16" t="s">
        <v>96</v>
      </c>
      <c r="B37" s="17" t="s">
        <v>101</v>
      </c>
      <c r="C37" s="16">
        <v>100</v>
      </c>
    </row>
    <row r="38" spans="1:3" x14ac:dyDescent="0.25">
      <c r="A38" t="s">
        <v>96</v>
      </c>
      <c r="B38" s="14">
        <v>43448.694131944445</v>
      </c>
      <c r="C38">
        <v>92</v>
      </c>
    </row>
    <row r="39" spans="1:3" x14ac:dyDescent="0.25">
      <c r="A39" t="s">
        <v>96</v>
      </c>
      <c r="B39" s="14">
        <v>43490.596307870372</v>
      </c>
      <c r="C39">
        <v>94</v>
      </c>
    </row>
    <row r="40" spans="1:3" x14ac:dyDescent="0.25">
      <c r="A40" t="s">
        <v>96</v>
      </c>
      <c r="B40" s="14">
        <v>43535.40420138889</v>
      </c>
      <c r="C40">
        <v>94</v>
      </c>
    </row>
    <row r="41" spans="1:3" x14ac:dyDescent="0.25">
      <c r="B41" s="14"/>
    </row>
    <row r="42" spans="1:3" x14ac:dyDescent="0.25">
      <c r="B42" s="14"/>
    </row>
    <row r="43" spans="1:3" x14ac:dyDescent="0.25">
      <c r="B43" s="14"/>
    </row>
    <row r="44" spans="1:3" x14ac:dyDescent="0.25">
      <c r="B44" s="14"/>
    </row>
    <row r="45" spans="1:3" x14ac:dyDescent="0.25">
      <c r="B45" s="14"/>
    </row>
    <row r="46" spans="1:3" x14ac:dyDescent="0.25">
      <c r="B46" s="14"/>
    </row>
    <row r="47" spans="1:3" x14ac:dyDescent="0.25">
      <c r="B47" s="14"/>
    </row>
    <row r="48" spans="1:3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  <row r="57" spans="2:2" x14ac:dyDescent="0.25">
      <c r="B57" s="14"/>
    </row>
    <row r="58" spans="2:2" x14ac:dyDescent="0.25">
      <c r="B58" s="14"/>
    </row>
    <row r="59" spans="2:2" x14ac:dyDescent="0.25">
      <c r="B59" s="14"/>
    </row>
    <row r="60" spans="2:2" x14ac:dyDescent="0.25">
      <c r="B60" s="14"/>
    </row>
    <row r="61" spans="2:2" x14ac:dyDescent="0.25">
      <c r="B61" s="14"/>
    </row>
    <row r="62" spans="2:2" x14ac:dyDescent="0.25">
      <c r="B62" s="14"/>
    </row>
    <row r="63" spans="2:2" x14ac:dyDescent="0.25">
      <c r="B63" s="14"/>
    </row>
    <row r="64" spans="2:2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14"/>
    </row>
    <row r="68" spans="2:2" x14ac:dyDescent="0.25">
      <c r="B68" s="14"/>
    </row>
    <row r="69" spans="2:2" x14ac:dyDescent="0.25">
      <c r="B69" s="14"/>
    </row>
    <row r="70" spans="2:2" x14ac:dyDescent="0.25">
      <c r="B70" s="14"/>
    </row>
    <row r="71" spans="2:2" x14ac:dyDescent="0.25">
      <c r="B71" s="14"/>
    </row>
    <row r="72" spans="2:2" x14ac:dyDescent="0.25">
      <c r="B72" s="14"/>
    </row>
    <row r="73" spans="2:2" x14ac:dyDescent="0.25">
      <c r="B73" s="14"/>
    </row>
    <row r="74" spans="2:2" x14ac:dyDescent="0.25">
      <c r="B74" s="14"/>
    </row>
    <row r="75" spans="2:2" x14ac:dyDescent="0.25">
      <c r="B75" s="14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C669EFC3798A4D894A83C1EEF93E49" ma:contentTypeVersion="13" ma:contentTypeDescription="Create a new document." ma:contentTypeScope="" ma:versionID="48f9a5c9e8445738a824da2f8ee99d9d">
  <xsd:schema xmlns:xsd="http://www.w3.org/2001/XMLSchema" xmlns:xs="http://www.w3.org/2001/XMLSchema" xmlns:p="http://schemas.microsoft.com/office/2006/metadata/properties" xmlns:ns3="e2937630-ee42-45b6-866e-01988b4dbb5f" xmlns:ns4="2adac75b-9e10-4acb-bf78-89491d38a841" targetNamespace="http://schemas.microsoft.com/office/2006/metadata/properties" ma:root="true" ma:fieldsID="3e538dfc1d647656e11a6cb55462a86e" ns3:_="" ns4:_="">
    <xsd:import namespace="e2937630-ee42-45b6-866e-01988b4dbb5f"/>
    <xsd:import namespace="2adac75b-9e10-4acb-bf78-89491d38a8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37630-ee42-45b6-866e-01988b4db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ac75b-9e10-4acb-bf78-89491d38a8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FB9C6E-4759-49EB-B07C-BFB2988A9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937630-ee42-45b6-866e-01988b4dbb5f"/>
    <ds:schemaRef ds:uri="2adac75b-9e10-4acb-bf78-89491d38a8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40CC03-9A60-4A08-BC34-36A64FFC1A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2641C-D270-458B-A602-E109C63174B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major + trace raw </vt:lpstr>
      <vt:lpstr>Majors Norm-LOI</vt:lpstr>
      <vt:lpstr>XRF standards</vt:lpstr>
    </vt:vector>
  </TitlesOfParts>
  <Company>University of East Anglia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Bridie Davies (ENV - Student)</dc:creator>
  <cp:lastModifiedBy>Bridie Davies (ENV - Postgraduate Researcher)</cp:lastModifiedBy>
  <dcterms:created xsi:type="dcterms:W3CDTF">2021-01-18T11:20:56Z</dcterms:created>
  <dcterms:modified xsi:type="dcterms:W3CDTF">2021-07-26T15:47:45Z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0x01010041C669EFC3798A4D894A83C1EEF93E49</vt:lpwstr>
  </property>
</Properties>
</file>