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manthaengwell/Dropbox/My_Papers/Papers_InPrep/2023_EruptionSourceParameters/Submission/Revisions/Final_Resubmission/"/>
    </mc:Choice>
  </mc:AlternateContent>
  <xr:revisionPtr revIDLastSave="0" documentId="13_ncr:1_{CBA6EFE8-0434-B549-851F-0194E139DD92}" xr6:coauthVersionLast="47" xr6:coauthVersionMax="47" xr10:uidLastSave="{00000000-0000-0000-0000-000000000000}"/>
  <bookViews>
    <workbookView xWindow="0" yWindow="760" windowWidth="30240" windowHeight="17520" xr2:uid="{00000000-000D-0000-FFFF-FFFF00000000}"/>
  </bookViews>
  <sheets>
    <sheet name="For_SI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5" l="1"/>
  <c r="S5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3" i="5"/>
  <c r="O4" i="5"/>
  <c r="O5" i="5"/>
  <c r="Q5" i="5" s="1"/>
  <c r="O6" i="5"/>
  <c r="O7" i="5"/>
  <c r="Q7" i="5" s="1"/>
  <c r="O8" i="5"/>
  <c r="R8" i="5" s="1"/>
  <c r="O9" i="5"/>
  <c r="O10" i="5"/>
  <c r="O11" i="5"/>
  <c r="O12" i="5"/>
  <c r="R12" i="5" s="1"/>
  <c r="O13" i="5"/>
  <c r="O14" i="5"/>
  <c r="O15" i="5"/>
  <c r="O16" i="5"/>
  <c r="R16" i="5" s="1"/>
  <c r="O17" i="5"/>
  <c r="O18" i="5"/>
  <c r="O19" i="5"/>
  <c r="O20" i="5"/>
  <c r="O21" i="5"/>
  <c r="O22" i="5"/>
  <c r="O23" i="5"/>
  <c r="R23" i="5" s="1"/>
  <c r="O24" i="5"/>
  <c r="R24" i="5" s="1"/>
  <c r="O25" i="5"/>
  <c r="O26" i="5"/>
  <c r="O27" i="5"/>
  <c r="R27" i="5" s="1"/>
  <c r="O28" i="5"/>
  <c r="R28" i="5" s="1"/>
  <c r="O29" i="5"/>
  <c r="O30" i="5"/>
  <c r="O31" i="5"/>
  <c r="R31" i="5" s="1"/>
  <c r="O32" i="5"/>
  <c r="O33" i="5"/>
  <c r="O34" i="5"/>
  <c r="O35" i="5"/>
  <c r="R35" i="5" s="1"/>
  <c r="O36" i="5"/>
  <c r="O37" i="5"/>
  <c r="R37" i="5" s="1"/>
  <c r="O38" i="5"/>
  <c r="R38" i="5" s="1"/>
  <c r="O39" i="5"/>
  <c r="R39" i="5" s="1"/>
  <c r="O40" i="5"/>
  <c r="O41" i="5"/>
  <c r="R41" i="5" s="1"/>
  <c r="O42" i="5"/>
  <c r="R42" i="5" s="1"/>
  <c r="O43" i="5"/>
  <c r="R43" i="5" s="1"/>
  <c r="O44" i="5"/>
  <c r="R44" i="5" s="1"/>
  <c r="O45" i="5"/>
  <c r="R45" i="5" s="1"/>
  <c r="O46" i="5"/>
  <c r="R46" i="5" s="1"/>
  <c r="O3" i="5"/>
  <c r="I46" i="5"/>
  <c r="I45" i="5"/>
  <c r="I44" i="5"/>
  <c r="I43" i="5"/>
  <c r="I42" i="5"/>
  <c r="I41" i="5"/>
  <c r="I40" i="5"/>
  <c r="I39" i="5"/>
  <c r="I38" i="5"/>
  <c r="I37" i="5"/>
  <c r="I36" i="5"/>
  <c r="I35" i="5"/>
  <c r="I33" i="5"/>
  <c r="I32" i="5"/>
  <c r="I31" i="5"/>
  <c r="I30" i="5"/>
  <c r="I29" i="5"/>
  <c r="I28" i="5"/>
  <c r="I27" i="5"/>
  <c r="I25" i="5"/>
  <c r="I24" i="5"/>
  <c r="I23" i="5"/>
  <c r="I22" i="5"/>
  <c r="I21" i="5"/>
  <c r="I19" i="5"/>
  <c r="I18" i="5"/>
  <c r="I17" i="5"/>
  <c r="I16" i="5"/>
  <c r="Q16" i="5" s="1"/>
  <c r="I15" i="5"/>
  <c r="I14" i="5"/>
  <c r="I13" i="5"/>
  <c r="I12" i="5"/>
  <c r="Q12" i="5" s="1"/>
  <c r="I11" i="5"/>
  <c r="I10" i="5"/>
  <c r="I9" i="5"/>
  <c r="I8" i="5"/>
  <c r="Q8" i="5" s="1"/>
  <c r="I6" i="5"/>
  <c r="I4" i="5"/>
  <c r="I3" i="5"/>
  <c r="Q10" i="5" l="1"/>
  <c r="Q38" i="5"/>
  <c r="Q40" i="5"/>
  <c r="Q36" i="5"/>
  <c r="Q30" i="5"/>
  <c r="Q14" i="5"/>
  <c r="Q18" i="5"/>
  <c r="Q28" i="5"/>
  <c r="Q32" i="5"/>
  <c r="Q33" i="5"/>
  <c r="Q29" i="5"/>
  <c r="Q6" i="5"/>
  <c r="Q24" i="5"/>
  <c r="R32" i="5"/>
  <c r="R18" i="5"/>
  <c r="R14" i="5"/>
  <c r="R10" i="5"/>
  <c r="R6" i="5"/>
  <c r="Q41" i="5"/>
  <c r="Q37" i="5"/>
  <c r="Q25" i="5"/>
  <c r="Q21" i="5"/>
  <c r="Q17" i="5"/>
  <c r="Q13" i="5"/>
  <c r="Q9" i="5"/>
  <c r="Q44" i="5"/>
  <c r="Q22" i="5"/>
  <c r="R40" i="5"/>
  <c r="R36" i="5"/>
  <c r="R22" i="5"/>
  <c r="R17" i="5"/>
  <c r="R13" i="5"/>
  <c r="R9" i="5"/>
  <c r="R5" i="5"/>
  <c r="Q45" i="5"/>
  <c r="Q42" i="5"/>
  <c r="Q46" i="5"/>
  <c r="Q4" i="5"/>
  <c r="Q3" i="5"/>
  <c r="R30" i="5"/>
  <c r="R25" i="5"/>
  <c r="R21" i="5"/>
  <c r="R4" i="5"/>
  <c r="Q43" i="5"/>
  <c r="Q39" i="5"/>
  <c r="Q35" i="5"/>
  <c r="Q31" i="5"/>
  <c r="Q27" i="5"/>
  <c r="Q23" i="5"/>
  <c r="Q19" i="5"/>
  <c r="Q15" i="5"/>
  <c r="Q11" i="5"/>
  <c r="R33" i="5"/>
  <c r="R29" i="5"/>
  <c r="R19" i="5"/>
  <c r="R15" i="5"/>
  <c r="R11" i="5"/>
  <c r="R7" i="5"/>
  <c r="R3" i="5"/>
</calcChain>
</file>

<file path=xl/sharedStrings.xml><?xml version="1.0" encoding="utf-8"?>
<sst xmlns="http://schemas.openxmlformats.org/spreadsheetml/2006/main" count="247" uniqueCount="93">
  <si>
    <t>No</t>
  </si>
  <si>
    <t>Country</t>
  </si>
  <si>
    <t>SI Volcano name</t>
  </si>
  <si>
    <t>France</t>
  </si>
  <si>
    <t>Chaine des Puys</t>
  </si>
  <si>
    <t>1-5</t>
  </si>
  <si>
    <t>Montagne Pelée</t>
  </si>
  <si>
    <t>3-20</t>
  </si>
  <si>
    <t>Fournaise, Piton de la</t>
  </si>
  <si>
    <t>&lt;1</t>
  </si>
  <si>
    <t>Soufriere Guadeloupe</t>
  </si>
  <si>
    <t>Greece</t>
  </si>
  <si>
    <t>Nisyros</t>
  </si>
  <si>
    <t>Santorini</t>
  </si>
  <si>
    <t>3-15</t>
  </si>
  <si>
    <t>Iceland</t>
  </si>
  <si>
    <t>Askja</t>
  </si>
  <si>
    <t>3-12</t>
  </si>
  <si>
    <t>Bardarbunga</t>
  </si>
  <si>
    <t>Brennisteinsfjoll</t>
  </si>
  <si>
    <t>Esjufjoll</t>
  </si>
  <si>
    <t>Eyjafjallajokull</t>
  </si>
  <si>
    <t>Fremrinamar</t>
  </si>
  <si>
    <t>Grimsnes</t>
  </si>
  <si>
    <t>Grimsvotn</t>
  </si>
  <si>
    <t>Hekla</t>
  </si>
  <si>
    <t>10-25</t>
  </si>
  <si>
    <t>Helgrindur</t>
  </si>
  <si>
    <t>Hengill</t>
  </si>
  <si>
    <t>Hofsjokull</t>
  </si>
  <si>
    <t>Unknown</t>
  </si>
  <si>
    <t>Hromundartindur</t>
  </si>
  <si>
    <t>Katla</t>
  </si>
  <si>
    <t>Krafla</t>
  </si>
  <si>
    <t>Krysuvik</t>
  </si>
  <si>
    <t>Kverkfjoll</t>
  </si>
  <si>
    <t>Hveravellir</t>
  </si>
  <si>
    <t>Ljosufjoll</t>
  </si>
  <si>
    <t>Oraefajokull</t>
  </si>
  <si>
    <t>Prestahnukur</t>
  </si>
  <si>
    <t>Reykjanes</t>
  </si>
  <si>
    <t>3-10</t>
  </si>
  <si>
    <t>Snaefellsjokull</t>
  </si>
  <si>
    <t>Tindfjallajokull</t>
  </si>
  <si>
    <t>Torfajokull</t>
  </si>
  <si>
    <t>Tungnafellsjokull</t>
  </si>
  <si>
    <t>Vestmannaeyjar</t>
  </si>
  <si>
    <t>Theistareykjr</t>
  </si>
  <si>
    <t>Italy</t>
  </si>
  <si>
    <t>Campi Flegrei</t>
  </si>
  <si>
    <t>Etna</t>
  </si>
  <si>
    <t>Stromboli</t>
  </si>
  <si>
    <t>Vesuvio</t>
  </si>
  <si>
    <t>Norway</t>
  </si>
  <si>
    <t>Portugal</t>
  </si>
  <si>
    <t>Agua de Pau</t>
  </si>
  <si>
    <t>Sete Cidades</t>
  </si>
  <si>
    <t>Spain</t>
  </si>
  <si>
    <t>Tenerife</t>
  </si>
  <si>
    <t>UK</t>
  </si>
  <si>
    <t>Ascension</t>
  </si>
  <si>
    <t>Tristan da Cunha</t>
  </si>
  <si>
    <t>1-7</t>
  </si>
  <si>
    <t>Reasonable Worst Vertical Limits (ASL km)</t>
  </si>
  <si>
    <t xml:space="preserve">Vent Elevation  (ASL m)
</t>
  </si>
  <si>
    <t>Mastin et al. Height within Most Likely Plume Heights (y/n)</t>
  </si>
  <si>
    <t>Vent Elevation (ASL m)</t>
  </si>
  <si>
    <t>Height (AVL km)</t>
  </si>
  <si>
    <t>M0</t>
  </si>
  <si>
    <t>S0</t>
  </si>
  <si>
    <t>M1</t>
  </si>
  <si>
    <t>S1</t>
  </si>
  <si>
    <t>M2</t>
  </si>
  <si>
    <t>Height (ASL km)</t>
  </si>
  <si>
    <t>Historical Eruption characteristic plume height max (AVL km)</t>
  </si>
  <si>
    <t>Difference between EC reasonable worst and Mastin 2009 height (km)</t>
  </si>
  <si>
    <r>
      <t>European Catalogue of Volcanoes Aviation Table</t>
    </r>
    <r>
      <rPr>
        <vertAlign val="superscript"/>
        <sz val="10"/>
        <color rgb="FF000000"/>
        <rFont val="Times New Roman"/>
        <family val="1"/>
      </rPr>
      <t>1</t>
    </r>
  </si>
  <si>
    <r>
      <t>ESP dataset - Mastin et al. 2009</t>
    </r>
    <r>
      <rPr>
        <vertAlign val="superscript"/>
        <sz val="10"/>
        <color rgb="FF000000"/>
        <rFont val="Times New Roman"/>
        <family val="1"/>
      </rPr>
      <t>2</t>
    </r>
  </si>
  <si>
    <t>1. https://volcanoes.eurovolc.eu/ accessed 18 May 2023</t>
  </si>
  <si>
    <t>2. Mastin LG, Guffanti M, Ewert JW, Spiegel J (2009a), Spreadsheet of eruption source parameters for active volcanoes of the world, in U.S. Geological Survey open-file report 2009-1133.</t>
  </si>
  <si>
    <t>References:</t>
  </si>
  <si>
    <t>Most likely vert limits min (ASL km)</t>
  </si>
  <si>
    <t>Most likely vert limits max (ASL km)</t>
  </si>
  <si>
    <t>Beerenberg</t>
  </si>
  <si>
    <t xml:space="preserve">Comparison of European catalogue and Mastin et al. 2009 data </t>
  </si>
  <si>
    <t>Category</t>
  </si>
  <si>
    <t>Historical Eruption characteristic plume height min (AVL km)</t>
  </si>
  <si>
    <t>Difference between ECV and Mastin 2009 vent elevation m</t>
  </si>
  <si>
    <t>Difference between EC most likely mid-point and Mastin 2009 height (km)</t>
  </si>
  <si>
    <t>Most likely vert. Limits mid (ASL km)</t>
  </si>
  <si>
    <t>n</t>
  </si>
  <si>
    <t>y</t>
  </si>
  <si>
    <t>Most likely vert vimits (ASL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</si>
</sst>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8"/>
      <color rgb="FF000000"/>
      <name val="Calibri"/>
      <family val="2"/>
    </font>
    <font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1" fontId="2" fillId="0" borderId="0" xfId="0" applyNumberFormat="1" applyFont="1" applyAlignment="1">
      <alignment horizontal="right" vertical="top" shrinkToFit="1"/>
    </xf>
    <xf numFmtId="1" fontId="2" fillId="0" borderId="0" xfId="0" applyNumberFormat="1" applyFont="1" applyAlignment="1">
      <alignment horizontal="right" wrapText="1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vertical="top" shrinkToFit="1"/>
    </xf>
    <xf numFmtId="0" fontId="3" fillId="0" borderId="0" xfId="0" applyFont="1" applyAlignment="1">
      <alignment vertical="top" wrapText="1"/>
    </xf>
    <xf numFmtId="1" fontId="2" fillId="0" borderId="0" xfId="0" applyNumberFormat="1" applyFont="1" applyAlignment="1">
      <alignment wrapText="1"/>
    </xf>
    <xf numFmtId="0" fontId="2" fillId="0" borderId="0" xfId="0" applyFont="1" applyAlignment="1">
      <alignment vertical="top"/>
    </xf>
    <xf numFmtId="1" fontId="2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 wrapText="1"/>
    </xf>
    <xf numFmtId="1" fontId="5" fillId="0" borderId="0" xfId="0" applyNumberFormat="1" applyFont="1" applyAlignment="1">
      <alignment horizontal="right" wrapText="1"/>
    </xf>
    <xf numFmtId="1" fontId="2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55BE-BBAE-3C44-A6D6-A5E1B69E87E3}">
  <dimension ref="A1:S50"/>
  <sheetViews>
    <sheetView tabSelected="1" topLeftCell="D1" zoomScale="160" zoomScaleNormal="160" workbookViewId="0">
      <selection activeCell="F2" sqref="F2"/>
    </sheetView>
  </sheetViews>
  <sheetFormatPr baseColWidth="10" defaultColWidth="9" defaultRowHeight="13" x14ac:dyDescent="0.15"/>
  <cols>
    <col min="1" max="1" width="9" style="3"/>
    <col min="2" max="2" width="9.796875" customWidth="1"/>
    <col min="3" max="3" width="17.3984375" customWidth="1"/>
    <col min="4" max="4" width="13.3984375" customWidth="1"/>
    <col min="5" max="5" width="14" customWidth="1"/>
    <col min="6" max="9" width="13.19921875" customWidth="1"/>
    <col min="10" max="13" width="14.59765625" style="6" customWidth="1"/>
    <col min="14" max="15" width="18.3984375" customWidth="1"/>
    <col min="16" max="16" width="19.59765625" customWidth="1"/>
    <col min="17" max="17" width="29.3984375" customWidth="1"/>
    <col min="18" max="18" width="28.19921875" customWidth="1"/>
    <col min="19" max="19" width="20.3984375" customWidth="1"/>
  </cols>
  <sheetData>
    <row r="1" spans="1:19" ht="15" x14ac:dyDescent="0.15">
      <c r="D1" s="22" t="s">
        <v>76</v>
      </c>
      <c r="E1" s="23"/>
      <c r="F1" s="23"/>
      <c r="G1" s="23"/>
      <c r="H1" s="23"/>
      <c r="I1" s="10"/>
      <c r="J1" s="24" t="s">
        <v>77</v>
      </c>
      <c r="K1" s="24"/>
      <c r="L1" s="25"/>
      <c r="M1" s="25"/>
      <c r="N1" s="25"/>
      <c r="P1" s="26" t="s">
        <v>84</v>
      </c>
      <c r="Q1" s="25"/>
      <c r="R1" s="25"/>
      <c r="S1" s="25"/>
    </row>
    <row r="2" spans="1:19" ht="45" customHeight="1" x14ac:dyDescent="0.15">
      <c r="A2" s="3" t="s">
        <v>0</v>
      </c>
      <c r="B2" s="1" t="s">
        <v>1</v>
      </c>
      <c r="C2" s="1" t="s">
        <v>2</v>
      </c>
      <c r="D2" s="1" t="s">
        <v>64</v>
      </c>
      <c r="E2" s="1" t="s">
        <v>63</v>
      </c>
      <c r="F2" s="1" t="s">
        <v>92</v>
      </c>
      <c r="G2" s="1" t="s">
        <v>81</v>
      </c>
      <c r="H2" s="1" t="s">
        <v>82</v>
      </c>
      <c r="I2" s="1" t="s">
        <v>89</v>
      </c>
      <c r="J2" s="5" t="s">
        <v>66</v>
      </c>
      <c r="K2" s="5" t="s">
        <v>85</v>
      </c>
      <c r="L2" s="5" t="s">
        <v>86</v>
      </c>
      <c r="M2" s="5" t="s">
        <v>74</v>
      </c>
      <c r="N2" s="2" t="s">
        <v>67</v>
      </c>
      <c r="O2" s="2" t="s">
        <v>73</v>
      </c>
      <c r="P2" s="19" t="s">
        <v>65</v>
      </c>
      <c r="Q2" s="19" t="s">
        <v>88</v>
      </c>
      <c r="R2" s="19" t="s">
        <v>75</v>
      </c>
      <c r="S2" s="19" t="s">
        <v>87</v>
      </c>
    </row>
    <row r="3" spans="1:19" ht="13" customHeight="1" x14ac:dyDescent="0.15">
      <c r="A3" s="3">
        <v>1</v>
      </c>
      <c r="B3" s="4" t="s">
        <v>3</v>
      </c>
      <c r="C3" s="4" t="s">
        <v>4</v>
      </c>
      <c r="D3" s="14">
        <v>1465</v>
      </c>
      <c r="E3" s="14">
        <v>20</v>
      </c>
      <c r="F3" s="7" t="s">
        <v>5</v>
      </c>
      <c r="G3" s="15">
        <v>1</v>
      </c>
      <c r="H3" s="15">
        <v>5</v>
      </c>
      <c r="I3" s="15">
        <f>(H3-G3)/2+G3</f>
        <v>3</v>
      </c>
      <c r="J3" s="16">
        <v>1464</v>
      </c>
      <c r="K3" s="12" t="s">
        <v>68</v>
      </c>
      <c r="L3" s="16"/>
      <c r="M3" s="16"/>
      <c r="N3" s="17">
        <v>7</v>
      </c>
      <c r="O3" s="17">
        <f>N3+(J3/1000)</f>
        <v>8.4640000000000004</v>
      </c>
      <c r="P3" t="s">
        <v>90</v>
      </c>
      <c r="Q3">
        <f>O3-$I3</f>
        <v>5.4640000000000004</v>
      </c>
      <c r="R3" s="6">
        <f>O3-E3</f>
        <v>-11.536</v>
      </c>
      <c r="S3" s="6">
        <f>J3-D3</f>
        <v>-1</v>
      </c>
    </row>
    <row r="4" spans="1:19" ht="13" customHeight="1" x14ac:dyDescent="0.15">
      <c r="A4" s="3">
        <v>3</v>
      </c>
      <c r="B4" s="4" t="s">
        <v>3</v>
      </c>
      <c r="C4" s="4" t="s">
        <v>6</v>
      </c>
      <c r="D4" s="14">
        <v>1397</v>
      </c>
      <c r="E4" s="14">
        <v>30</v>
      </c>
      <c r="F4" s="7" t="s">
        <v>7</v>
      </c>
      <c r="G4" s="15">
        <v>3</v>
      </c>
      <c r="H4" s="15">
        <v>20</v>
      </c>
      <c r="I4" s="15">
        <f t="shared" ref="I4:I46" si="0">(H4-G4)/2+G4</f>
        <v>11.5</v>
      </c>
      <c r="J4" s="16">
        <v>1397</v>
      </c>
      <c r="K4" s="12" t="s">
        <v>69</v>
      </c>
      <c r="L4" s="16"/>
      <c r="M4" s="16"/>
      <c r="N4" s="17">
        <v>11</v>
      </c>
      <c r="O4" s="17">
        <f t="shared" ref="O4:O46" si="1">N4+(J4/1000)</f>
        <v>12.397</v>
      </c>
      <c r="P4" t="s">
        <v>91</v>
      </c>
      <c r="Q4">
        <f t="shared" ref="Q4:Q46" si="2">O4-$I4</f>
        <v>0.89700000000000024</v>
      </c>
      <c r="R4" s="6">
        <f t="shared" ref="R4:R46" si="3">O4-E4</f>
        <v>-17.603000000000002</v>
      </c>
      <c r="S4" s="6">
        <f t="shared" ref="S4:S46" si="4">J4-D4</f>
        <v>0</v>
      </c>
    </row>
    <row r="5" spans="1:19" ht="13" customHeight="1" x14ac:dyDescent="0.15">
      <c r="A5" s="3">
        <v>4</v>
      </c>
      <c r="B5" s="4" t="s">
        <v>3</v>
      </c>
      <c r="C5" s="4" t="s">
        <v>8</v>
      </c>
      <c r="D5" s="14">
        <v>2632</v>
      </c>
      <c r="E5" s="14">
        <v>20</v>
      </c>
      <c r="F5" s="7" t="s">
        <v>9</v>
      </c>
      <c r="G5" s="15"/>
      <c r="H5" s="15">
        <v>1</v>
      </c>
      <c r="I5" s="15"/>
      <c r="J5" s="16">
        <v>2632</v>
      </c>
      <c r="K5" s="12" t="s">
        <v>70</v>
      </c>
      <c r="L5" s="16"/>
      <c r="M5" s="16">
        <v>5</v>
      </c>
      <c r="N5" s="17">
        <v>2</v>
      </c>
      <c r="O5" s="17">
        <f t="shared" si="1"/>
        <v>4.6319999999999997</v>
      </c>
      <c r="P5" t="s">
        <v>90</v>
      </c>
      <c r="Q5">
        <f t="shared" si="2"/>
        <v>4.6319999999999997</v>
      </c>
      <c r="R5" s="6">
        <f t="shared" si="3"/>
        <v>-15.368</v>
      </c>
      <c r="S5" s="6">
        <f t="shared" si="4"/>
        <v>0</v>
      </c>
    </row>
    <row r="6" spans="1:19" ht="13" customHeight="1" x14ac:dyDescent="0.15">
      <c r="A6" s="3">
        <v>5</v>
      </c>
      <c r="B6" s="4" t="s">
        <v>3</v>
      </c>
      <c r="C6" s="4" t="s">
        <v>10</v>
      </c>
      <c r="D6" s="14">
        <v>1467</v>
      </c>
      <c r="E6" s="14">
        <v>30</v>
      </c>
      <c r="F6" s="7" t="s">
        <v>7</v>
      </c>
      <c r="G6" s="15">
        <v>3</v>
      </c>
      <c r="H6" s="15">
        <v>20</v>
      </c>
      <c r="I6" s="15">
        <f t="shared" si="0"/>
        <v>11.5</v>
      </c>
      <c r="J6" s="18">
        <v>1467</v>
      </c>
      <c r="K6" s="21" t="s">
        <v>69</v>
      </c>
      <c r="L6" s="18"/>
      <c r="M6" s="18"/>
      <c r="N6" s="17">
        <v>11</v>
      </c>
      <c r="O6" s="17">
        <f t="shared" si="1"/>
        <v>12.467000000000001</v>
      </c>
      <c r="P6" t="s">
        <v>91</v>
      </c>
      <c r="Q6">
        <f t="shared" si="2"/>
        <v>0.96700000000000053</v>
      </c>
      <c r="R6" s="6">
        <f t="shared" si="3"/>
        <v>-17.533000000000001</v>
      </c>
      <c r="S6" s="6">
        <f t="shared" si="4"/>
        <v>0</v>
      </c>
    </row>
    <row r="7" spans="1:19" ht="13" customHeight="1" x14ac:dyDescent="0.15">
      <c r="A7" s="3">
        <v>6</v>
      </c>
      <c r="B7" s="4" t="s">
        <v>11</v>
      </c>
      <c r="C7" s="4" t="s">
        <v>12</v>
      </c>
      <c r="D7" s="14">
        <v>698</v>
      </c>
      <c r="E7" s="14">
        <v>15</v>
      </c>
      <c r="F7" s="7" t="s">
        <v>9</v>
      </c>
      <c r="G7" s="15"/>
      <c r="H7" s="15">
        <v>1</v>
      </c>
      <c r="I7" s="15"/>
      <c r="J7" s="16">
        <v>698</v>
      </c>
      <c r="K7" s="12" t="s">
        <v>69</v>
      </c>
      <c r="L7" s="16"/>
      <c r="M7" s="16"/>
      <c r="N7" s="17">
        <v>11</v>
      </c>
      <c r="O7" s="17">
        <f t="shared" si="1"/>
        <v>11.698</v>
      </c>
      <c r="P7" t="s">
        <v>90</v>
      </c>
      <c r="Q7">
        <f t="shared" si="2"/>
        <v>11.698</v>
      </c>
      <c r="R7" s="6">
        <f t="shared" si="3"/>
        <v>-3.3019999999999996</v>
      </c>
      <c r="S7" s="6">
        <f t="shared" si="4"/>
        <v>0</v>
      </c>
    </row>
    <row r="8" spans="1:19" ht="13" customHeight="1" x14ac:dyDescent="0.15">
      <c r="A8" s="3">
        <v>7</v>
      </c>
      <c r="B8" s="4" t="s">
        <v>11</v>
      </c>
      <c r="C8" s="4" t="s">
        <v>13</v>
      </c>
      <c r="D8" s="14">
        <v>320</v>
      </c>
      <c r="E8" s="14">
        <v>30</v>
      </c>
      <c r="F8" s="7" t="s">
        <v>14</v>
      </c>
      <c r="G8" s="15">
        <v>3</v>
      </c>
      <c r="H8" s="15">
        <v>15</v>
      </c>
      <c r="I8" s="15">
        <f t="shared" si="0"/>
        <v>9</v>
      </c>
      <c r="J8" s="16">
        <v>367</v>
      </c>
      <c r="K8" s="12" t="s">
        <v>71</v>
      </c>
      <c r="L8" s="16"/>
      <c r="M8" s="16">
        <v>6</v>
      </c>
      <c r="N8" s="17">
        <v>5</v>
      </c>
      <c r="O8" s="17">
        <f t="shared" si="1"/>
        <v>5.367</v>
      </c>
      <c r="P8" t="s">
        <v>91</v>
      </c>
      <c r="Q8">
        <f t="shared" si="2"/>
        <v>-3.633</v>
      </c>
      <c r="R8" s="6">
        <f t="shared" si="3"/>
        <v>-24.632999999999999</v>
      </c>
      <c r="S8" s="6">
        <f t="shared" si="4"/>
        <v>47</v>
      </c>
    </row>
    <row r="9" spans="1:19" ht="13" customHeight="1" x14ac:dyDescent="0.15">
      <c r="A9" s="3">
        <v>8</v>
      </c>
      <c r="B9" s="4" t="s">
        <v>15</v>
      </c>
      <c r="C9" s="4" t="s">
        <v>16</v>
      </c>
      <c r="D9" s="11">
        <v>1516</v>
      </c>
      <c r="E9" s="11">
        <v>35</v>
      </c>
      <c r="F9" s="7" t="s">
        <v>17</v>
      </c>
      <c r="G9" s="7">
        <v>3</v>
      </c>
      <c r="H9" s="7">
        <v>12</v>
      </c>
      <c r="I9" s="7">
        <f t="shared" si="0"/>
        <v>7.5</v>
      </c>
      <c r="J9" s="12">
        <v>1516</v>
      </c>
      <c r="K9" s="12" t="s">
        <v>72</v>
      </c>
      <c r="L9" s="12">
        <v>5</v>
      </c>
      <c r="M9" s="12">
        <v>8</v>
      </c>
      <c r="N9" s="8">
        <v>7</v>
      </c>
      <c r="O9" s="17">
        <f t="shared" si="1"/>
        <v>8.516</v>
      </c>
      <c r="P9" t="s">
        <v>91</v>
      </c>
      <c r="Q9">
        <f t="shared" si="2"/>
        <v>1.016</v>
      </c>
      <c r="R9" s="6">
        <f t="shared" si="3"/>
        <v>-26.484000000000002</v>
      </c>
      <c r="S9" s="6">
        <f t="shared" si="4"/>
        <v>0</v>
      </c>
    </row>
    <row r="10" spans="1:19" ht="13" customHeight="1" x14ac:dyDescent="0.15">
      <c r="A10" s="3">
        <v>9</v>
      </c>
      <c r="B10" s="4" t="s">
        <v>15</v>
      </c>
      <c r="C10" s="4" t="s">
        <v>18</v>
      </c>
      <c r="D10" s="11">
        <v>2000</v>
      </c>
      <c r="E10" s="11">
        <v>25</v>
      </c>
      <c r="F10" s="7" t="s">
        <v>17</v>
      </c>
      <c r="G10" s="7">
        <v>3</v>
      </c>
      <c r="H10" s="7">
        <v>12</v>
      </c>
      <c r="I10" s="7">
        <f t="shared" si="0"/>
        <v>7.5</v>
      </c>
      <c r="J10" s="12">
        <v>2009</v>
      </c>
      <c r="K10" s="12" t="s">
        <v>72</v>
      </c>
      <c r="L10" s="12">
        <v>5</v>
      </c>
      <c r="M10" s="12">
        <v>8</v>
      </c>
      <c r="N10" s="8">
        <v>7</v>
      </c>
      <c r="O10" s="17">
        <f t="shared" si="1"/>
        <v>9.0090000000000003</v>
      </c>
      <c r="P10" t="s">
        <v>91</v>
      </c>
      <c r="Q10">
        <f t="shared" si="2"/>
        <v>1.5090000000000003</v>
      </c>
      <c r="R10" s="6">
        <f t="shared" si="3"/>
        <v>-15.991</v>
      </c>
      <c r="S10" s="6">
        <f t="shared" si="4"/>
        <v>9</v>
      </c>
    </row>
    <row r="11" spans="1:19" ht="13" customHeight="1" x14ac:dyDescent="0.15">
      <c r="A11" s="3">
        <v>10</v>
      </c>
      <c r="B11" s="4" t="s">
        <v>15</v>
      </c>
      <c r="C11" s="4" t="s">
        <v>19</v>
      </c>
      <c r="D11" s="11">
        <v>610</v>
      </c>
      <c r="E11" s="11">
        <v>5</v>
      </c>
      <c r="F11" s="7" t="s">
        <v>5</v>
      </c>
      <c r="G11" s="7">
        <v>1</v>
      </c>
      <c r="H11" s="7">
        <v>5</v>
      </c>
      <c r="I11" s="7">
        <f t="shared" si="0"/>
        <v>3</v>
      </c>
      <c r="J11" s="12">
        <v>621</v>
      </c>
      <c r="K11" s="12" t="s">
        <v>69</v>
      </c>
      <c r="L11" s="12"/>
      <c r="M11" s="12"/>
      <c r="N11" s="8">
        <v>11</v>
      </c>
      <c r="O11" s="17">
        <f t="shared" si="1"/>
        <v>11.621</v>
      </c>
      <c r="P11" t="s">
        <v>90</v>
      </c>
      <c r="Q11">
        <f t="shared" si="2"/>
        <v>8.6210000000000004</v>
      </c>
      <c r="R11" s="6">
        <f t="shared" si="3"/>
        <v>6.6210000000000004</v>
      </c>
      <c r="S11" s="6">
        <f t="shared" si="4"/>
        <v>11</v>
      </c>
    </row>
    <row r="12" spans="1:19" ht="13" customHeight="1" x14ac:dyDescent="0.15">
      <c r="A12" s="3">
        <v>12</v>
      </c>
      <c r="B12" s="4" t="s">
        <v>15</v>
      </c>
      <c r="C12" s="4" t="s">
        <v>20</v>
      </c>
      <c r="D12" s="11">
        <v>1745</v>
      </c>
      <c r="E12" s="11">
        <v>15</v>
      </c>
      <c r="F12" s="7" t="s">
        <v>17</v>
      </c>
      <c r="G12" s="7">
        <v>3</v>
      </c>
      <c r="H12" s="7">
        <v>12</v>
      </c>
      <c r="I12" s="7">
        <f t="shared" si="0"/>
        <v>7.5</v>
      </c>
      <c r="J12" s="12">
        <v>1760</v>
      </c>
      <c r="K12" s="12" t="s">
        <v>69</v>
      </c>
      <c r="L12" s="12"/>
      <c r="M12" s="12"/>
      <c r="N12" s="8">
        <v>11</v>
      </c>
      <c r="O12" s="17">
        <f t="shared" si="1"/>
        <v>12.76</v>
      </c>
      <c r="P12" t="s">
        <v>90</v>
      </c>
      <c r="Q12">
        <f t="shared" si="2"/>
        <v>5.26</v>
      </c>
      <c r="R12" s="6">
        <f t="shared" si="3"/>
        <v>-2.2400000000000002</v>
      </c>
      <c r="S12" s="6">
        <f t="shared" si="4"/>
        <v>15</v>
      </c>
    </row>
    <row r="13" spans="1:19" ht="13" customHeight="1" x14ac:dyDescent="0.15">
      <c r="A13" s="3">
        <v>13</v>
      </c>
      <c r="B13" s="4" t="s">
        <v>15</v>
      </c>
      <c r="C13" s="4" t="s">
        <v>21</v>
      </c>
      <c r="D13" s="11">
        <v>1651</v>
      </c>
      <c r="E13" s="11">
        <v>25</v>
      </c>
      <c r="F13" s="7" t="s">
        <v>17</v>
      </c>
      <c r="G13" s="7">
        <v>3</v>
      </c>
      <c r="H13" s="7">
        <v>12</v>
      </c>
      <c r="I13" s="7">
        <f t="shared" si="0"/>
        <v>7.5</v>
      </c>
      <c r="J13" s="12">
        <v>1666</v>
      </c>
      <c r="K13" s="12" t="s">
        <v>69</v>
      </c>
      <c r="L13" s="12"/>
      <c r="M13" s="12"/>
      <c r="N13" s="8">
        <v>11</v>
      </c>
      <c r="O13" s="17">
        <f t="shared" si="1"/>
        <v>12.666</v>
      </c>
      <c r="P13" t="s">
        <v>90</v>
      </c>
      <c r="Q13">
        <f t="shared" si="2"/>
        <v>5.1660000000000004</v>
      </c>
      <c r="R13" s="6">
        <f t="shared" si="3"/>
        <v>-12.334</v>
      </c>
      <c r="S13" s="6">
        <f t="shared" si="4"/>
        <v>15</v>
      </c>
    </row>
    <row r="14" spans="1:19" ht="13" customHeight="1" x14ac:dyDescent="0.15">
      <c r="A14" s="3">
        <v>14</v>
      </c>
      <c r="B14" s="4" t="s">
        <v>15</v>
      </c>
      <c r="C14" s="4" t="s">
        <v>22</v>
      </c>
      <c r="D14" s="11">
        <v>970</v>
      </c>
      <c r="E14" s="11">
        <v>5</v>
      </c>
      <c r="F14" s="7" t="s">
        <v>5</v>
      </c>
      <c r="G14" s="7">
        <v>1</v>
      </c>
      <c r="H14" s="7">
        <v>5</v>
      </c>
      <c r="I14" s="7">
        <f t="shared" si="0"/>
        <v>3</v>
      </c>
      <c r="J14" s="13">
        <v>939</v>
      </c>
      <c r="K14" s="13" t="s">
        <v>72</v>
      </c>
      <c r="L14" s="12">
        <v>5</v>
      </c>
      <c r="M14" s="12">
        <v>8</v>
      </c>
      <c r="N14" s="9">
        <v>7</v>
      </c>
      <c r="O14" s="17">
        <f t="shared" si="1"/>
        <v>7.9390000000000001</v>
      </c>
      <c r="P14" t="s">
        <v>90</v>
      </c>
      <c r="Q14">
        <f t="shared" si="2"/>
        <v>4.9390000000000001</v>
      </c>
      <c r="R14" s="6">
        <f t="shared" si="3"/>
        <v>2.9390000000000001</v>
      </c>
      <c r="S14" s="6">
        <f t="shared" si="4"/>
        <v>-31</v>
      </c>
    </row>
    <row r="15" spans="1:19" ht="13" customHeight="1" x14ac:dyDescent="0.15">
      <c r="A15" s="3">
        <v>15</v>
      </c>
      <c r="B15" s="4" t="s">
        <v>15</v>
      </c>
      <c r="C15" s="4" t="s">
        <v>23</v>
      </c>
      <c r="D15" s="11">
        <v>200</v>
      </c>
      <c r="E15" s="11">
        <v>5</v>
      </c>
      <c r="F15" s="7" t="s">
        <v>5</v>
      </c>
      <c r="G15" s="7">
        <v>1</v>
      </c>
      <c r="H15" s="7">
        <v>5</v>
      </c>
      <c r="I15" s="7">
        <f t="shared" si="0"/>
        <v>3</v>
      </c>
      <c r="J15" s="12">
        <v>214</v>
      </c>
      <c r="K15" s="12" t="s">
        <v>69</v>
      </c>
      <c r="L15" s="12"/>
      <c r="M15" s="12"/>
      <c r="N15" s="8">
        <v>11</v>
      </c>
      <c r="O15" s="17">
        <f t="shared" si="1"/>
        <v>11.214</v>
      </c>
      <c r="P15" t="s">
        <v>90</v>
      </c>
      <c r="Q15">
        <f t="shared" si="2"/>
        <v>8.2140000000000004</v>
      </c>
      <c r="R15" s="6">
        <f t="shared" si="3"/>
        <v>6.2140000000000004</v>
      </c>
      <c r="S15" s="6">
        <f t="shared" si="4"/>
        <v>14</v>
      </c>
    </row>
    <row r="16" spans="1:19" ht="13" customHeight="1" x14ac:dyDescent="0.15">
      <c r="A16" s="3">
        <v>16</v>
      </c>
      <c r="B16" s="4" t="s">
        <v>15</v>
      </c>
      <c r="C16" s="4" t="s">
        <v>24</v>
      </c>
      <c r="D16" s="11">
        <v>1722</v>
      </c>
      <c r="E16" s="11">
        <v>25</v>
      </c>
      <c r="F16" s="7" t="s">
        <v>17</v>
      </c>
      <c r="G16" s="7">
        <v>3</v>
      </c>
      <c r="H16" s="7">
        <v>12</v>
      </c>
      <c r="I16" s="7">
        <f t="shared" si="0"/>
        <v>7.5</v>
      </c>
      <c r="J16" s="12">
        <v>1725</v>
      </c>
      <c r="K16" s="12" t="s">
        <v>72</v>
      </c>
      <c r="L16" s="12">
        <v>5</v>
      </c>
      <c r="M16" s="12">
        <v>8</v>
      </c>
      <c r="N16" s="8">
        <v>7</v>
      </c>
      <c r="O16" s="17">
        <f t="shared" si="1"/>
        <v>8.7249999999999996</v>
      </c>
      <c r="P16" t="s">
        <v>91</v>
      </c>
      <c r="Q16">
        <f t="shared" si="2"/>
        <v>1.2249999999999996</v>
      </c>
      <c r="R16" s="6">
        <f t="shared" si="3"/>
        <v>-16.274999999999999</v>
      </c>
      <c r="S16" s="6">
        <f t="shared" si="4"/>
        <v>3</v>
      </c>
    </row>
    <row r="17" spans="1:19" ht="13" customHeight="1" x14ac:dyDescent="0.15">
      <c r="A17" s="3">
        <v>18</v>
      </c>
      <c r="B17" s="4" t="s">
        <v>15</v>
      </c>
      <c r="C17" s="4" t="s">
        <v>25</v>
      </c>
      <c r="D17" s="11">
        <v>1490</v>
      </c>
      <c r="E17" s="11">
        <v>35</v>
      </c>
      <c r="F17" s="7" t="s">
        <v>26</v>
      </c>
      <c r="G17" s="7">
        <v>10</v>
      </c>
      <c r="H17" s="7">
        <v>25</v>
      </c>
      <c r="I17" s="7">
        <f t="shared" si="0"/>
        <v>17.5</v>
      </c>
      <c r="J17" s="12">
        <v>1491</v>
      </c>
      <c r="K17" s="12" t="s">
        <v>69</v>
      </c>
      <c r="L17" s="12"/>
      <c r="M17" s="12"/>
      <c r="N17" s="8">
        <v>11</v>
      </c>
      <c r="O17" s="17">
        <f t="shared" si="1"/>
        <v>12.491</v>
      </c>
      <c r="P17" t="s">
        <v>91</v>
      </c>
      <c r="Q17">
        <f t="shared" si="2"/>
        <v>-5.0090000000000003</v>
      </c>
      <c r="R17" s="6">
        <f t="shared" si="3"/>
        <v>-22.509</v>
      </c>
      <c r="S17" s="6">
        <f t="shared" si="4"/>
        <v>1</v>
      </c>
    </row>
    <row r="18" spans="1:19" ht="13" customHeight="1" x14ac:dyDescent="0.15">
      <c r="A18" s="3">
        <v>19</v>
      </c>
      <c r="B18" s="4" t="s">
        <v>15</v>
      </c>
      <c r="C18" s="4" t="s">
        <v>27</v>
      </c>
      <c r="D18" s="11">
        <v>986</v>
      </c>
      <c r="E18" s="11">
        <v>5</v>
      </c>
      <c r="F18" s="7" t="s">
        <v>5</v>
      </c>
      <c r="G18" s="7">
        <v>1</v>
      </c>
      <c r="H18" s="7">
        <v>5</v>
      </c>
      <c r="I18" s="7">
        <f t="shared" si="0"/>
        <v>3</v>
      </c>
      <c r="J18" s="12">
        <v>647</v>
      </c>
      <c r="K18" s="12" t="s">
        <v>72</v>
      </c>
      <c r="L18" s="12">
        <v>5</v>
      </c>
      <c r="M18" s="12">
        <v>8</v>
      </c>
      <c r="N18" s="8">
        <v>7</v>
      </c>
      <c r="O18" s="17">
        <f t="shared" si="1"/>
        <v>7.6470000000000002</v>
      </c>
      <c r="P18" t="s">
        <v>90</v>
      </c>
      <c r="Q18">
        <f t="shared" si="2"/>
        <v>4.6470000000000002</v>
      </c>
      <c r="R18" s="6">
        <f t="shared" si="3"/>
        <v>2.6470000000000002</v>
      </c>
      <c r="S18" s="6">
        <f t="shared" si="4"/>
        <v>-339</v>
      </c>
    </row>
    <row r="19" spans="1:19" ht="13" customHeight="1" x14ac:dyDescent="0.15">
      <c r="A19" s="3">
        <v>20</v>
      </c>
      <c r="B19" s="4" t="s">
        <v>15</v>
      </c>
      <c r="C19" s="4" t="s">
        <v>28</v>
      </c>
      <c r="D19" s="11">
        <v>803</v>
      </c>
      <c r="E19" s="11">
        <v>5</v>
      </c>
      <c r="F19" s="7" t="s">
        <v>5</v>
      </c>
      <c r="G19" s="7">
        <v>1</v>
      </c>
      <c r="H19" s="7">
        <v>5</v>
      </c>
      <c r="I19" s="7">
        <f t="shared" si="0"/>
        <v>3</v>
      </c>
      <c r="J19" s="12">
        <v>803</v>
      </c>
      <c r="K19" s="12" t="s">
        <v>72</v>
      </c>
      <c r="L19" s="12">
        <v>5</v>
      </c>
      <c r="M19" s="12">
        <v>8</v>
      </c>
      <c r="N19" s="8">
        <v>7</v>
      </c>
      <c r="O19" s="17">
        <f t="shared" si="1"/>
        <v>7.8029999999999999</v>
      </c>
      <c r="P19" t="s">
        <v>90</v>
      </c>
      <c r="Q19">
        <f t="shared" si="2"/>
        <v>4.8029999999999999</v>
      </c>
      <c r="R19" s="6">
        <f t="shared" si="3"/>
        <v>2.8029999999999999</v>
      </c>
      <c r="S19" s="6">
        <f t="shared" si="4"/>
        <v>0</v>
      </c>
    </row>
    <row r="20" spans="1:19" ht="13" customHeight="1" x14ac:dyDescent="0.15">
      <c r="A20" s="3">
        <v>21</v>
      </c>
      <c r="B20" s="4" t="s">
        <v>15</v>
      </c>
      <c r="C20" s="4" t="s">
        <v>29</v>
      </c>
      <c r="D20" s="11">
        <v>1795</v>
      </c>
      <c r="E20" s="7" t="s">
        <v>30</v>
      </c>
      <c r="F20" s="7" t="s">
        <v>30</v>
      </c>
      <c r="G20" s="7"/>
      <c r="H20" s="7"/>
      <c r="I20" s="7"/>
      <c r="J20" s="12">
        <v>1782</v>
      </c>
      <c r="K20" s="12" t="s">
        <v>72</v>
      </c>
      <c r="L20" s="12">
        <v>5</v>
      </c>
      <c r="M20" s="12">
        <v>8</v>
      </c>
      <c r="N20" s="8">
        <v>7</v>
      </c>
      <c r="O20" s="17">
        <f t="shared" si="1"/>
        <v>8.782</v>
      </c>
      <c r="P20" t="s">
        <v>90</v>
      </c>
      <c r="R20" s="6"/>
      <c r="S20" s="6">
        <f t="shared" si="4"/>
        <v>-13</v>
      </c>
    </row>
    <row r="21" spans="1:19" ht="13" customHeight="1" x14ac:dyDescent="0.15">
      <c r="A21" s="3">
        <v>22</v>
      </c>
      <c r="B21" s="4" t="s">
        <v>15</v>
      </c>
      <c r="C21" s="4" t="s">
        <v>31</v>
      </c>
      <c r="D21" s="11">
        <v>550</v>
      </c>
      <c r="E21" s="11">
        <v>5</v>
      </c>
      <c r="F21" s="7" t="s">
        <v>5</v>
      </c>
      <c r="G21" s="7">
        <v>1</v>
      </c>
      <c r="H21" s="7">
        <v>5</v>
      </c>
      <c r="I21" s="7">
        <f t="shared" si="0"/>
        <v>3</v>
      </c>
      <c r="J21" s="12">
        <v>540</v>
      </c>
      <c r="K21" s="12" t="s">
        <v>69</v>
      </c>
      <c r="L21" s="12"/>
      <c r="M21" s="12"/>
      <c r="N21" s="8">
        <v>11</v>
      </c>
      <c r="O21" s="17">
        <f t="shared" si="1"/>
        <v>11.54</v>
      </c>
      <c r="P21" t="s">
        <v>90</v>
      </c>
      <c r="Q21">
        <f t="shared" si="2"/>
        <v>8.5399999999999991</v>
      </c>
      <c r="R21" s="6">
        <f t="shared" si="3"/>
        <v>6.5399999999999991</v>
      </c>
      <c r="S21" s="6">
        <f t="shared" si="4"/>
        <v>-10</v>
      </c>
    </row>
    <row r="22" spans="1:19" ht="13" customHeight="1" x14ac:dyDescent="0.15">
      <c r="A22" s="3">
        <v>23</v>
      </c>
      <c r="B22" s="4" t="s">
        <v>15</v>
      </c>
      <c r="C22" s="4" t="s">
        <v>32</v>
      </c>
      <c r="D22" s="11">
        <v>1490</v>
      </c>
      <c r="E22" s="11">
        <v>35</v>
      </c>
      <c r="F22" s="7" t="s">
        <v>26</v>
      </c>
      <c r="G22" s="7">
        <v>10</v>
      </c>
      <c r="H22" s="7">
        <v>25</v>
      </c>
      <c r="I22" s="7">
        <f t="shared" si="0"/>
        <v>17.5</v>
      </c>
      <c r="J22" s="12">
        <v>1512</v>
      </c>
      <c r="K22" s="20" t="s">
        <v>72</v>
      </c>
      <c r="L22" s="12">
        <v>5</v>
      </c>
      <c r="M22" s="12">
        <v>8</v>
      </c>
      <c r="N22" s="8">
        <v>7</v>
      </c>
      <c r="O22" s="17">
        <f t="shared" si="1"/>
        <v>8.5120000000000005</v>
      </c>
      <c r="P22" t="s">
        <v>90</v>
      </c>
      <c r="Q22">
        <f t="shared" si="2"/>
        <v>-8.9879999999999995</v>
      </c>
      <c r="R22" s="6">
        <f t="shared" si="3"/>
        <v>-26.488</v>
      </c>
      <c r="S22" s="6">
        <f t="shared" si="4"/>
        <v>22</v>
      </c>
    </row>
    <row r="23" spans="1:19" ht="13" customHeight="1" x14ac:dyDescent="0.15">
      <c r="A23" s="3">
        <v>24</v>
      </c>
      <c r="B23" s="4" t="s">
        <v>15</v>
      </c>
      <c r="C23" s="4" t="s">
        <v>33</v>
      </c>
      <c r="D23" s="11">
        <v>800</v>
      </c>
      <c r="E23" s="11">
        <v>15</v>
      </c>
      <c r="F23" s="7" t="s">
        <v>5</v>
      </c>
      <c r="G23" s="7">
        <v>1</v>
      </c>
      <c r="H23" s="7">
        <v>5</v>
      </c>
      <c r="I23" s="7">
        <f t="shared" si="0"/>
        <v>3</v>
      </c>
      <c r="J23" s="12">
        <v>818</v>
      </c>
      <c r="K23" s="12" t="s">
        <v>70</v>
      </c>
      <c r="L23" s="12"/>
      <c r="M23" s="12">
        <v>5</v>
      </c>
      <c r="N23" s="8">
        <v>2</v>
      </c>
      <c r="O23" s="17">
        <f t="shared" si="1"/>
        <v>2.8180000000000001</v>
      </c>
      <c r="P23" t="s">
        <v>91</v>
      </c>
      <c r="Q23">
        <f t="shared" si="2"/>
        <v>-0.18199999999999994</v>
      </c>
      <c r="R23" s="6">
        <f t="shared" si="3"/>
        <v>-12.182</v>
      </c>
      <c r="S23" s="6">
        <f t="shared" si="4"/>
        <v>18</v>
      </c>
    </row>
    <row r="24" spans="1:19" ht="13" customHeight="1" x14ac:dyDescent="0.15">
      <c r="A24" s="3">
        <v>25</v>
      </c>
      <c r="B24" s="4" t="s">
        <v>15</v>
      </c>
      <c r="C24" s="4" t="s">
        <v>34</v>
      </c>
      <c r="D24" s="11">
        <v>360</v>
      </c>
      <c r="E24" s="11">
        <v>5</v>
      </c>
      <c r="F24" s="7" t="s">
        <v>5</v>
      </c>
      <c r="G24" s="7">
        <v>1</v>
      </c>
      <c r="H24" s="7">
        <v>5</v>
      </c>
      <c r="I24" s="7">
        <f t="shared" si="0"/>
        <v>3</v>
      </c>
      <c r="J24" s="12">
        <v>379</v>
      </c>
      <c r="K24" s="20" t="s">
        <v>72</v>
      </c>
      <c r="L24" s="20">
        <v>5</v>
      </c>
      <c r="M24" s="20">
        <v>8</v>
      </c>
      <c r="N24" s="8">
        <v>7</v>
      </c>
      <c r="O24" s="17">
        <f t="shared" si="1"/>
        <v>7.3789999999999996</v>
      </c>
      <c r="P24" t="s">
        <v>90</v>
      </c>
      <c r="Q24">
        <f t="shared" si="2"/>
        <v>4.3789999999999996</v>
      </c>
      <c r="R24" s="6">
        <f t="shared" si="3"/>
        <v>2.3789999999999996</v>
      </c>
      <c r="S24" s="6">
        <f t="shared" si="4"/>
        <v>19</v>
      </c>
    </row>
    <row r="25" spans="1:19" ht="13" customHeight="1" x14ac:dyDescent="0.15">
      <c r="A25" s="3">
        <v>26</v>
      </c>
      <c r="B25" s="4" t="s">
        <v>15</v>
      </c>
      <c r="C25" s="4" t="s">
        <v>35</v>
      </c>
      <c r="D25" s="11">
        <v>1933</v>
      </c>
      <c r="E25" s="11">
        <v>25</v>
      </c>
      <c r="F25" s="7" t="s">
        <v>17</v>
      </c>
      <c r="G25" s="7">
        <v>3</v>
      </c>
      <c r="H25" s="7">
        <v>12</v>
      </c>
      <c r="I25" s="7">
        <f t="shared" si="0"/>
        <v>7.5</v>
      </c>
      <c r="J25" s="12">
        <v>1929</v>
      </c>
      <c r="K25" s="20" t="s">
        <v>72</v>
      </c>
      <c r="L25" s="20">
        <v>5</v>
      </c>
      <c r="M25" s="20">
        <v>8</v>
      </c>
      <c r="N25" s="8">
        <v>7</v>
      </c>
      <c r="O25" s="17">
        <f t="shared" si="1"/>
        <v>8.9290000000000003</v>
      </c>
      <c r="P25" t="s">
        <v>91</v>
      </c>
      <c r="Q25">
        <f t="shared" si="2"/>
        <v>1.4290000000000003</v>
      </c>
      <c r="R25" s="6">
        <f t="shared" si="3"/>
        <v>-16.070999999999998</v>
      </c>
      <c r="S25" s="6">
        <f t="shared" si="4"/>
        <v>-4</v>
      </c>
    </row>
    <row r="26" spans="1:19" ht="13" customHeight="1" x14ac:dyDescent="0.15">
      <c r="A26" s="3">
        <v>27</v>
      </c>
      <c r="B26" s="4" t="s">
        <v>15</v>
      </c>
      <c r="C26" s="4" t="s">
        <v>36</v>
      </c>
      <c r="D26" s="11">
        <v>1435</v>
      </c>
      <c r="E26" s="7" t="s">
        <v>30</v>
      </c>
      <c r="F26" s="7" t="s">
        <v>30</v>
      </c>
      <c r="G26" s="7"/>
      <c r="H26" s="7"/>
      <c r="I26" s="7"/>
      <c r="J26" s="12">
        <v>1360</v>
      </c>
      <c r="K26" s="20" t="s">
        <v>72</v>
      </c>
      <c r="L26" s="20">
        <v>5</v>
      </c>
      <c r="M26" s="20">
        <v>8</v>
      </c>
      <c r="N26" s="8">
        <v>7</v>
      </c>
      <c r="O26" s="17">
        <f t="shared" si="1"/>
        <v>8.36</v>
      </c>
      <c r="P26" t="s">
        <v>90</v>
      </c>
      <c r="R26" s="6"/>
      <c r="S26" s="6">
        <f t="shared" si="4"/>
        <v>-75</v>
      </c>
    </row>
    <row r="27" spans="1:19" ht="13" customHeight="1" x14ac:dyDescent="0.15">
      <c r="A27" s="3">
        <v>28</v>
      </c>
      <c r="B27" s="4" t="s">
        <v>15</v>
      </c>
      <c r="C27" s="4" t="s">
        <v>37</v>
      </c>
      <c r="D27" s="11">
        <v>1063</v>
      </c>
      <c r="E27" s="11">
        <v>5</v>
      </c>
      <c r="F27" s="7" t="s">
        <v>5</v>
      </c>
      <c r="G27" s="7">
        <v>1</v>
      </c>
      <c r="H27" s="7">
        <v>5</v>
      </c>
      <c r="I27" s="7">
        <f t="shared" si="0"/>
        <v>3</v>
      </c>
      <c r="J27" s="12">
        <v>1063</v>
      </c>
      <c r="K27" s="20" t="s">
        <v>72</v>
      </c>
      <c r="L27" s="20">
        <v>5</v>
      </c>
      <c r="M27" s="20">
        <v>8</v>
      </c>
      <c r="N27" s="8">
        <v>7</v>
      </c>
      <c r="O27" s="17">
        <f t="shared" si="1"/>
        <v>8.0630000000000006</v>
      </c>
      <c r="P27" t="s">
        <v>90</v>
      </c>
      <c r="Q27">
        <f t="shared" si="2"/>
        <v>5.0630000000000006</v>
      </c>
      <c r="R27" s="6">
        <f t="shared" si="3"/>
        <v>3.0630000000000006</v>
      </c>
      <c r="S27" s="6">
        <f t="shared" si="4"/>
        <v>0</v>
      </c>
    </row>
    <row r="28" spans="1:19" ht="13" customHeight="1" x14ac:dyDescent="0.15">
      <c r="A28" s="3">
        <v>29</v>
      </c>
      <c r="B28" s="4" t="s">
        <v>15</v>
      </c>
      <c r="C28" s="4" t="s">
        <v>38</v>
      </c>
      <c r="D28" s="11">
        <v>2110</v>
      </c>
      <c r="E28" s="11">
        <v>35</v>
      </c>
      <c r="F28" s="7" t="s">
        <v>17</v>
      </c>
      <c r="G28" s="7">
        <v>3</v>
      </c>
      <c r="H28" s="7">
        <v>12</v>
      </c>
      <c r="I28" s="7">
        <f t="shared" si="0"/>
        <v>7.5</v>
      </c>
      <c r="J28" s="12">
        <v>2119</v>
      </c>
      <c r="K28" s="20" t="s">
        <v>72</v>
      </c>
      <c r="L28" s="20">
        <v>5</v>
      </c>
      <c r="M28" s="20">
        <v>8</v>
      </c>
      <c r="N28" s="8">
        <v>7</v>
      </c>
      <c r="O28" s="17">
        <f t="shared" si="1"/>
        <v>9.1189999999999998</v>
      </c>
      <c r="P28" t="s">
        <v>91</v>
      </c>
      <c r="Q28">
        <f t="shared" si="2"/>
        <v>1.6189999999999998</v>
      </c>
      <c r="R28" s="6">
        <f t="shared" si="3"/>
        <v>-25.881</v>
      </c>
      <c r="S28" s="6">
        <f t="shared" si="4"/>
        <v>9</v>
      </c>
    </row>
    <row r="29" spans="1:19" ht="13" customHeight="1" x14ac:dyDescent="0.15">
      <c r="A29" s="3">
        <v>30</v>
      </c>
      <c r="B29" s="4" t="s">
        <v>15</v>
      </c>
      <c r="C29" s="4" t="s">
        <v>39</v>
      </c>
      <c r="D29" s="11">
        <v>1385</v>
      </c>
      <c r="E29" s="11">
        <v>5</v>
      </c>
      <c r="F29" s="7" t="s">
        <v>5</v>
      </c>
      <c r="G29" s="7">
        <v>1</v>
      </c>
      <c r="H29" s="7">
        <v>5</v>
      </c>
      <c r="I29" s="7">
        <f t="shared" si="0"/>
        <v>3</v>
      </c>
      <c r="J29" s="12">
        <v>1400</v>
      </c>
      <c r="K29" s="20" t="s">
        <v>72</v>
      </c>
      <c r="L29" s="20">
        <v>5</v>
      </c>
      <c r="M29" s="20">
        <v>8</v>
      </c>
      <c r="N29" s="8">
        <v>7</v>
      </c>
      <c r="O29" s="17">
        <f t="shared" si="1"/>
        <v>8.4</v>
      </c>
      <c r="P29" t="s">
        <v>90</v>
      </c>
      <c r="Q29">
        <f t="shared" si="2"/>
        <v>5.4</v>
      </c>
      <c r="R29" s="6">
        <f t="shared" si="3"/>
        <v>3.4000000000000004</v>
      </c>
      <c r="S29" s="6">
        <f t="shared" si="4"/>
        <v>15</v>
      </c>
    </row>
    <row r="30" spans="1:19" ht="13" customHeight="1" x14ac:dyDescent="0.15">
      <c r="A30" s="3">
        <v>31</v>
      </c>
      <c r="B30" s="4" t="s">
        <v>15</v>
      </c>
      <c r="C30" s="4" t="s">
        <v>40</v>
      </c>
      <c r="D30" s="11">
        <v>140</v>
      </c>
      <c r="E30" s="11">
        <v>15</v>
      </c>
      <c r="F30" s="7" t="s">
        <v>41</v>
      </c>
      <c r="G30" s="7">
        <v>3</v>
      </c>
      <c r="H30" s="7">
        <v>10</v>
      </c>
      <c r="I30" s="7">
        <f t="shared" si="0"/>
        <v>6.5</v>
      </c>
      <c r="J30" s="12">
        <v>230</v>
      </c>
      <c r="K30" s="20" t="s">
        <v>72</v>
      </c>
      <c r="L30" s="20">
        <v>5</v>
      </c>
      <c r="M30" s="20">
        <v>8</v>
      </c>
      <c r="N30" s="8">
        <v>7</v>
      </c>
      <c r="O30" s="17">
        <f t="shared" si="1"/>
        <v>7.23</v>
      </c>
      <c r="P30" t="s">
        <v>91</v>
      </c>
      <c r="Q30">
        <f t="shared" si="2"/>
        <v>0.73000000000000043</v>
      </c>
      <c r="R30" s="6">
        <f t="shared" si="3"/>
        <v>-7.77</v>
      </c>
      <c r="S30" s="6">
        <f t="shared" si="4"/>
        <v>90</v>
      </c>
    </row>
    <row r="31" spans="1:19" ht="13" customHeight="1" x14ac:dyDescent="0.15">
      <c r="A31" s="3">
        <v>33</v>
      </c>
      <c r="B31" s="4" t="s">
        <v>15</v>
      </c>
      <c r="C31" s="4" t="s">
        <v>42</v>
      </c>
      <c r="D31" s="11">
        <v>1446</v>
      </c>
      <c r="E31" s="11">
        <v>25</v>
      </c>
      <c r="F31" s="7" t="s">
        <v>17</v>
      </c>
      <c r="G31" s="7">
        <v>3</v>
      </c>
      <c r="H31" s="7">
        <v>12</v>
      </c>
      <c r="I31" s="7">
        <f t="shared" si="0"/>
        <v>7.5</v>
      </c>
      <c r="J31" s="12">
        <v>1448</v>
      </c>
      <c r="K31" s="20" t="s">
        <v>72</v>
      </c>
      <c r="L31" s="20">
        <v>5</v>
      </c>
      <c r="M31" s="20">
        <v>8</v>
      </c>
      <c r="N31" s="8">
        <v>7</v>
      </c>
      <c r="O31" s="17">
        <f t="shared" si="1"/>
        <v>8.4480000000000004</v>
      </c>
      <c r="P31" t="s">
        <v>91</v>
      </c>
      <c r="Q31">
        <f t="shared" si="2"/>
        <v>0.9480000000000004</v>
      </c>
      <c r="R31" s="6">
        <f t="shared" si="3"/>
        <v>-16.552</v>
      </c>
      <c r="S31" s="6">
        <f t="shared" si="4"/>
        <v>2</v>
      </c>
    </row>
    <row r="32" spans="1:19" ht="13" customHeight="1" x14ac:dyDescent="0.15">
      <c r="A32" s="3">
        <v>34</v>
      </c>
      <c r="B32" s="4" t="s">
        <v>15</v>
      </c>
      <c r="C32" s="4" t="s">
        <v>43</v>
      </c>
      <c r="D32" s="11">
        <v>1464</v>
      </c>
      <c r="E32" s="11">
        <v>25</v>
      </c>
      <c r="F32" s="7" t="s">
        <v>17</v>
      </c>
      <c r="G32" s="7">
        <v>3</v>
      </c>
      <c r="H32" s="7">
        <v>12</v>
      </c>
      <c r="I32" s="7">
        <f t="shared" si="0"/>
        <v>7.5</v>
      </c>
      <c r="J32" s="12">
        <v>1463</v>
      </c>
      <c r="K32" s="20" t="s">
        <v>72</v>
      </c>
      <c r="L32" s="20">
        <v>5</v>
      </c>
      <c r="M32" s="20">
        <v>8</v>
      </c>
      <c r="N32" s="8">
        <v>7</v>
      </c>
      <c r="O32" s="17">
        <f t="shared" si="1"/>
        <v>8.463000000000001</v>
      </c>
      <c r="P32" t="s">
        <v>91</v>
      </c>
      <c r="Q32">
        <f t="shared" si="2"/>
        <v>0.96300000000000097</v>
      </c>
      <c r="R32" s="6">
        <f t="shared" si="3"/>
        <v>-16.536999999999999</v>
      </c>
      <c r="S32" s="6">
        <f t="shared" si="4"/>
        <v>-1</v>
      </c>
    </row>
    <row r="33" spans="1:19" ht="13" customHeight="1" x14ac:dyDescent="0.15">
      <c r="A33" s="3">
        <v>35</v>
      </c>
      <c r="B33" s="4" t="s">
        <v>15</v>
      </c>
      <c r="C33" s="4" t="s">
        <v>44</v>
      </c>
      <c r="D33" s="11">
        <v>1190</v>
      </c>
      <c r="E33" s="11">
        <v>25</v>
      </c>
      <c r="F33" s="7" t="s">
        <v>17</v>
      </c>
      <c r="G33" s="7">
        <v>3</v>
      </c>
      <c r="H33" s="7">
        <v>12</v>
      </c>
      <c r="I33" s="7">
        <f t="shared" si="0"/>
        <v>7.5</v>
      </c>
      <c r="J33" s="12">
        <v>1259</v>
      </c>
      <c r="K33" s="12"/>
      <c r="L33" s="12"/>
      <c r="M33" s="12"/>
      <c r="N33" s="8">
        <v>11</v>
      </c>
      <c r="O33" s="17">
        <f t="shared" si="1"/>
        <v>12.259</v>
      </c>
      <c r="P33" t="s">
        <v>90</v>
      </c>
      <c r="Q33">
        <f t="shared" si="2"/>
        <v>4.7590000000000003</v>
      </c>
      <c r="R33" s="6">
        <f t="shared" si="3"/>
        <v>-12.741</v>
      </c>
      <c r="S33" s="6">
        <f t="shared" si="4"/>
        <v>69</v>
      </c>
    </row>
    <row r="34" spans="1:19" ht="13" customHeight="1" x14ac:dyDescent="0.15">
      <c r="A34" s="3">
        <v>36</v>
      </c>
      <c r="B34" s="4" t="s">
        <v>15</v>
      </c>
      <c r="C34" s="4" t="s">
        <v>45</v>
      </c>
      <c r="D34" s="11">
        <v>1523</v>
      </c>
      <c r="E34" s="7" t="s">
        <v>30</v>
      </c>
      <c r="F34" s="7" t="s">
        <v>30</v>
      </c>
      <c r="G34" s="7"/>
      <c r="H34" s="7"/>
      <c r="I34" s="7"/>
      <c r="J34" s="12">
        <v>1535</v>
      </c>
      <c r="K34" s="20" t="s">
        <v>72</v>
      </c>
      <c r="L34" s="20">
        <v>5</v>
      </c>
      <c r="M34" s="20">
        <v>8</v>
      </c>
      <c r="N34" s="8">
        <v>7</v>
      </c>
      <c r="O34" s="17">
        <f t="shared" si="1"/>
        <v>8.5350000000000001</v>
      </c>
      <c r="P34" t="s">
        <v>90</v>
      </c>
      <c r="R34" s="6"/>
      <c r="S34" s="6">
        <f t="shared" si="4"/>
        <v>12</v>
      </c>
    </row>
    <row r="35" spans="1:19" ht="13" customHeight="1" x14ac:dyDescent="0.15">
      <c r="A35" s="3">
        <v>37</v>
      </c>
      <c r="B35" s="4" t="s">
        <v>15</v>
      </c>
      <c r="C35" s="4" t="s">
        <v>46</v>
      </c>
      <c r="D35" s="11">
        <v>283</v>
      </c>
      <c r="E35" s="11">
        <v>15</v>
      </c>
      <c r="F35" s="7" t="s">
        <v>41</v>
      </c>
      <c r="G35" s="7">
        <v>3</v>
      </c>
      <c r="H35" s="7">
        <v>10</v>
      </c>
      <c r="I35" s="7">
        <f t="shared" si="0"/>
        <v>6.5</v>
      </c>
      <c r="J35" s="12">
        <v>279</v>
      </c>
      <c r="K35" s="20" t="s">
        <v>72</v>
      </c>
      <c r="L35" s="20">
        <v>5</v>
      </c>
      <c r="M35" s="20">
        <v>8</v>
      </c>
      <c r="N35" s="8">
        <v>7</v>
      </c>
      <c r="O35" s="17">
        <f t="shared" si="1"/>
        <v>7.2789999999999999</v>
      </c>
      <c r="P35" t="s">
        <v>91</v>
      </c>
      <c r="Q35">
        <f t="shared" si="2"/>
        <v>0.77899999999999991</v>
      </c>
      <c r="R35" s="6">
        <f t="shared" si="3"/>
        <v>-7.7210000000000001</v>
      </c>
      <c r="S35" s="6">
        <f t="shared" si="4"/>
        <v>-4</v>
      </c>
    </row>
    <row r="36" spans="1:19" ht="13" customHeight="1" x14ac:dyDescent="0.15">
      <c r="A36" s="3">
        <v>38</v>
      </c>
      <c r="B36" s="4" t="s">
        <v>15</v>
      </c>
      <c r="C36" s="4" t="s">
        <v>47</v>
      </c>
      <c r="D36" s="11">
        <v>540</v>
      </c>
      <c r="E36" s="11">
        <v>5</v>
      </c>
      <c r="F36" s="7" t="s">
        <v>5</v>
      </c>
      <c r="G36" s="7">
        <v>1</v>
      </c>
      <c r="H36" s="7">
        <v>5</v>
      </c>
      <c r="I36" s="7">
        <f t="shared" si="0"/>
        <v>3</v>
      </c>
      <c r="J36" s="12">
        <v>564</v>
      </c>
      <c r="K36" s="20" t="s">
        <v>72</v>
      </c>
      <c r="L36" s="20">
        <v>5</v>
      </c>
      <c r="M36" s="20">
        <v>8</v>
      </c>
      <c r="N36" s="8">
        <v>7</v>
      </c>
      <c r="O36" s="17">
        <f t="shared" si="1"/>
        <v>7.5640000000000001</v>
      </c>
      <c r="P36" t="s">
        <v>90</v>
      </c>
      <c r="Q36">
        <f t="shared" si="2"/>
        <v>4.5640000000000001</v>
      </c>
      <c r="R36" s="6">
        <f t="shared" si="3"/>
        <v>2.5640000000000001</v>
      </c>
      <c r="S36" s="6">
        <f t="shared" si="4"/>
        <v>24</v>
      </c>
    </row>
    <row r="37" spans="1:19" ht="13" customHeight="1" x14ac:dyDescent="0.15">
      <c r="A37" s="3">
        <v>40</v>
      </c>
      <c r="B37" s="4" t="s">
        <v>48</v>
      </c>
      <c r="C37" s="4" t="s">
        <v>49</v>
      </c>
      <c r="D37" s="11">
        <v>457</v>
      </c>
      <c r="E37" s="11">
        <v>30</v>
      </c>
      <c r="F37" s="7" t="s">
        <v>14</v>
      </c>
      <c r="G37" s="7">
        <v>3</v>
      </c>
      <c r="H37" s="7">
        <v>15</v>
      </c>
      <c r="I37" s="7">
        <f t="shared" si="0"/>
        <v>9</v>
      </c>
      <c r="J37" s="12">
        <v>458</v>
      </c>
      <c r="K37" s="12" t="s">
        <v>69</v>
      </c>
      <c r="L37" s="12"/>
      <c r="M37" s="12"/>
      <c r="N37" s="8">
        <v>11</v>
      </c>
      <c r="O37" s="17">
        <f t="shared" si="1"/>
        <v>11.458</v>
      </c>
      <c r="P37" t="s">
        <v>91</v>
      </c>
      <c r="Q37">
        <f t="shared" si="2"/>
        <v>2.4580000000000002</v>
      </c>
      <c r="R37" s="6">
        <f t="shared" si="3"/>
        <v>-18.542000000000002</v>
      </c>
      <c r="S37" s="6">
        <f t="shared" si="4"/>
        <v>1</v>
      </c>
    </row>
    <row r="38" spans="1:19" ht="13" customHeight="1" x14ac:dyDescent="0.15">
      <c r="A38" s="3">
        <v>41</v>
      </c>
      <c r="B38" s="4" t="s">
        <v>48</v>
      </c>
      <c r="C38" s="4" t="s">
        <v>50</v>
      </c>
      <c r="D38" s="11">
        <v>3328</v>
      </c>
      <c r="E38" s="11">
        <v>20</v>
      </c>
      <c r="F38" s="7" t="s">
        <v>5</v>
      </c>
      <c r="G38" s="7">
        <v>1</v>
      </c>
      <c r="H38" s="7">
        <v>5</v>
      </c>
      <c r="I38" s="7">
        <f t="shared" si="0"/>
        <v>3</v>
      </c>
      <c r="J38" s="12">
        <v>3300</v>
      </c>
      <c r="K38" s="12" t="s">
        <v>70</v>
      </c>
      <c r="L38" s="12"/>
      <c r="M38" s="12">
        <v>5</v>
      </c>
      <c r="N38" s="8">
        <v>2</v>
      </c>
      <c r="O38" s="17">
        <f t="shared" si="1"/>
        <v>5.3</v>
      </c>
      <c r="P38" t="s">
        <v>90</v>
      </c>
      <c r="Q38">
        <f t="shared" si="2"/>
        <v>2.2999999999999998</v>
      </c>
      <c r="R38" s="6">
        <f t="shared" si="3"/>
        <v>-14.7</v>
      </c>
      <c r="S38" s="6">
        <f t="shared" si="4"/>
        <v>-28</v>
      </c>
    </row>
    <row r="39" spans="1:19" ht="13" customHeight="1" x14ac:dyDescent="0.15">
      <c r="A39" s="3">
        <v>42</v>
      </c>
      <c r="B39" s="4" t="s">
        <v>48</v>
      </c>
      <c r="C39" s="4" t="s">
        <v>51</v>
      </c>
      <c r="D39" s="11">
        <v>921</v>
      </c>
      <c r="E39" s="11">
        <v>4</v>
      </c>
      <c r="F39" s="7" t="s">
        <v>5</v>
      </c>
      <c r="G39" s="7">
        <v>1</v>
      </c>
      <c r="H39" s="7">
        <v>5</v>
      </c>
      <c r="I39" s="7">
        <f t="shared" si="0"/>
        <v>3</v>
      </c>
      <c r="J39" s="12">
        <v>924</v>
      </c>
      <c r="K39" s="12" t="s">
        <v>70</v>
      </c>
      <c r="L39" s="12"/>
      <c r="M39" s="12">
        <v>5</v>
      </c>
      <c r="N39" s="8">
        <v>2</v>
      </c>
      <c r="O39" s="17">
        <f t="shared" si="1"/>
        <v>2.9239999999999999</v>
      </c>
      <c r="P39" t="s">
        <v>91</v>
      </c>
      <c r="Q39">
        <f t="shared" si="2"/>
        <v>-7.6000000000000068E-2</v>
      </c>
      <c r="R39" s="6">
        <f t="shared" si="3"/>
        <v>-1.0760000000000001</v>
      </c>
      <c r="S39" s="6">
        <f t="shared" si="4"/>
        <v>3</v>
      </c>
    </row>
    <row r="40" spans="1:19" ht="13" customHeight="1" x14ac:dyDescent="0.15">
      <c r="A40" s="3">
        <v>43</v>
      </c>
      <c r="B40" s="4" t="s">
        <v>48</v>
      </c>
      <c r="C40" s="4" t="s">
        <v>52</v>
      </c>
      <c r="D40" s="11">
        <v>1281</v>
      </c>
      <c r="E40" s="11">
        <v>30</v>
      </c>
      <c r="F40" s="7" t="s">
        <v>14</v>
      </c>
      <c r="G40" s="7">
        <v>3</v>
      </c>
      <c r="H40" s="7">
        <v>15</v>
      </c>
      <c r="I40" s="7">
        <f t="shared" si="0"/>
        <v>9</v>
      </c>
      <c r="J40" s="12">
        <v>1281</v>
      </c>
      <c r="K40" s="12" t="s">
        <v>69</v>
      </c>
      <c r="L40" s="12"/>
      <c r="M40" s="12"/>
      <c r="N40" s="8">
        <v>11</v>
      </c>
      <c r="O40" s="17">
        <f t="shared" si="1"/>
        <v>12.281000000000001</v>
      </c>
      <c r="P40" t="s">
        <v>91</v>
      </c>
      <c r="Q40">
        <f t="shared" si="2"/>
        <v>3.2810000000000006</v>
      </c>
      <c r="R40" s="6">
        <f t="shared" si="3"/>
        <v>-17.719000000000001</v>
      </c>
      <c r="S40" s="6">
        <f t="shared" si="4"/>
        <v>0</v>
      </c>
    </row>
    <row r="41" spans="1:19" ht="13" customHeight="1" x14ac:dyDescent="0.15">
      <c r="A41" s="3">
        <v>44</v>
      </c>
      <c r="B41" s="4" t="s">
        <v>53</v>
      </c>
      <c r="C41" s="4" t="s">
        <v>83</v>
      </c>
      <c r="D41" s="11">
        <v>2085</v>
      </c>
      <c r="E41" s="11">
        <v>25</v>
      </c>
      <c r="F41" s="7" t="s">
        <v>14</v>
      </c>
      <c r="G41" s="7">
        <v>3</v>
      </c>
      <c r="H41" s="7">
        <v>15</v>
      </c>
      <c r="I41" s="7">
        <f t="shared" si="0"/>
        <v>9</v>
      </c>
      <c r="J41" s="12">
        <v>2277</v>
      </c>
      <c r="K41" s="20" t="s">
        <v>72</v>
      </c>
      <c r="L41" s="20">
        <v>5</v>
      </c>
      <c r="M41" s="20">
        <v>8</v>
      </c>
      <c r="N41" s="8">
        <v>7</v>
      </c>
      <c r="O41" s="17">
        <f t="shared" si="1"/>
        <v>9.277000000000001</v>
      </c>
      <c r="P41" t="s">
        <v>91</v>
      </c>
      <c r="Q41">
        <f t="shared" si="2"/>
        <v>0.27700000000000102</v>
      </c>
      <c r="R41" s="6">
        <f t="shared" si="3"/>
        <v>-15.722999999999999</v>
      </c>
      <c r="S41" s="6">
        <f t="shared" si="4"/>
        <v>192</v>
      </c>
    </row>
    <row r="42" spans="1:19" ht="13" customHeight="1" x14ac:dyDescent="0.15">
      <c r="A42" s="3">
        <v>45</v>
      </c>
      <c r="B42" s="4" t="s">
        <v>54</v>
      </c>
      <c r="C42" s="4" t="s">
        <v>55</v>
      </c>
      <c r="D42" s="11">
        <v>947</v>
      </c>
      <c r="E42" s="11">
        <v>27</v>
      </c>
      <c r="F42" s="7" t="s">
        <v>14</v>
      </c>
      <c r="G42" s="7">
        <v>3</v>
      </c>
      <c r="H42" s="7">
        <v>15</v>
      </c>
      <c r="I42" s="7">
        <f t="shared" si="0"/>
        <v>9</v>
      </c>
      <c r="J42" s="12">
        <v>947</v>
      </c>
      <c r="K42" s="12" t="s">
        <v>69</v>
      </c>
      <c r="L42" s="12"/>
      <c r="M42" s="12"/>
      <c r="N42" s="8">
        <v>11</v>
      </c>
      <c r="O42" s="17">
        <f t="shared" si="1"/>
        <v>11.946999999999999</v>
      </c>
      <c r="P42" t="s">
        <v>91</v>
      </c>
      <c r="Q42">
        <f t="shared" si="2"/>
        <v>2.9469999999999992</v>
      </c>
      <c r="R42" s="6">
        <f t="shared" si="3"/>
        <v>-15.053000000000001</v>
      </c>
      <c r="S42" s="6">
        <f t="shared" si="4"/>
        <v>0</v>
      </c>
    </row>
    <row r="43" spans="1:19" ht="13" customHeight="1" x14ac:dyDescent="0.15">
      <c r="A43" s="3">
        <v>46</v>
      </c>
      <c r="B43" s="4" t="s">
        <v>54</v>
      </c>
      <c r="C43" s="4" t="s">
        <v>56</v>
      </c>
      <c r="D43" s="11">
        <v>845</v>
      </c>
      <c r="E43" s="11">
        <v>18</v>
      </c>
      <c r="F43" s="7" t="s">
        <v>14</v>
      </c>
      <c r="G43" s="7">
        <v>3</v>
      </c>
      <c r="H43" s="7">
        <v>15</v>
      </c>
      <c r="I43" s="7">
        <f t="shared" si="0"/>
        <v>9</v>
      </c>
      <c r="J43" s="12">
        <v>856</v>
      </c>
      <c r="K43" s="12" t="s">
        <v>69</v>
      </c>
      <c r="L43" s="12"/>
      <c r="M43" s="12"/>
      <c r="N43" s="8">
        <v>11</v>
      </c>
      <c r="O43" s="17">
        <f t="shared" si="1"/>
        <v>11.856</v>
      </c>
      <c r="P43" t="s">
        <v>91</v>
      </c>
      <c r="Q43">
        <f t="shared" si="2"/>
        <v>2.8559999999999999</v>
      </c>
      <c r="R43" s="6">
        <f t="shared" si="3"/>
        <v>-6.1440000000000001</v>
      </c>
      <c r="S43" s="6">
        <f t="shared" si="4"/>
        <v>11</v>
      </c>
    </row>
    <row r="44" spans="1:19" ht="13" customHeight="1" x14ac:dyDescent="0.15">
      <c r="A44" s="3">
        <v>48</v>
      </c>
      <c r="B44" s="4" t="s">
        <v>57</v>
      </c>
      <c r="C44" s="4" t="s">
        <v>58</v>
      </c>
      <c r="D44" s="11">
        <v>3718</v>
      </c>
      <c r="E44" s="11">
        <v>20</v>
      </c>
      <c r="F44" s="7" t="s">
        <v>14</v>
      </c>
      <c r="G44" s="7">
        <v>3</v>
      </c>
      <c r="H44" s="7">
        <v>15</v>
      </c>
      <c r="I44" s="7">
        <f t="shared" si="0"/>
        <v>9</v>
      </c>
      <c r="J44" s="12">
        <v>3715</v>
      </c>
      <c r="K44" s="12" t="s">
        <v>69</v>
      </c>
      <c r="L44" s="12"/>
      <c r="M44" s="12"/>
      <c r="N44" s="8">
        <v>11</v>
      </c>
      <c r="O44" s="17">
        <f t="shared" si="1"/>
        <v>14.715</v>
      </c>
      <c r="P44" t="s">
        <v>91</v>
      </c>
      <c r="Q44">
        <f t="shared" si="2"/>
        <v>5.7149999999999999</v>
      </c>
      <c r="R44" s="6">
        <f t="shared" si="3"/>
        <v>-5.2850000000000001</v>
      </c>
      <c r="S44" s="6">
        <f t="shared" si="4"/>
        <v>-3</v>
      </c>
    </row>
    <row r="45" spans="1:19" ht="13" customHeight="1" x14ac:dyDescent="0.15">
      <c r="A45" s="3">
        <v>49</v>
      </c>
      <c r="B45" s="4" t="s">
        <v>59</v>
      </c>
      <c r="C45" s="4" t="s">
        <v>60</v>
      </c>
      <c r="D45" s="11">
        <v>859</v>
      </c>
      <c r="E45" s="11">
        <v>27</v>
      </c>
      <c r="F45" s="7" t="s">
        <v>5</v>
      </c>
      <c r="G45" s="7">
        <v>1</v>
      </c>
      <c r="H45" s="7">
        <v>5</v>
      </c>
      <c r="I45" s="7">
        <f t="shared" si="0"/>
        <v>3</v>
      </c>
      <c r="J45" s="12">
        <v>858</v>
      </c>
      <c r="K45" s="20" t="s">
        <v>72</v>
      </c>
      <c r="L45" s="20">
        <v>5</v>
      </c>
      <c r="M45" s="20">
        <v>8</v>
      </c>
      <c r="N45" s="8">
        <v>7</v>
      </c>
      <c r="O45" s="17">
        <f t="shared" si="1"/>
        <v>7.8579999999999997</v>
      </c>
      <c r="P45" t="s">
        <v>90</v>
      </c>
      <c r="Q45">
        <f t="shared" si="2"/>
        <v>4.8579999999999997</v>
      </c>
      <c r="R45" s="6">
        <f t="shared" si="3"/>
        <v>-19.141999999999999</v>
      </c>
      <c r="S45" s="6">
        <f t="shared" si="4"/>
        <v>-1</v>
      </c>
    </row>
    <row r="46" spans="1:19" ht="13" customHeight="1" x14ac:dyDescent="0.15">
      <c r="A46" s="3">
        <v>50</v>
      </c>
      <c r="B46" s="4" t="s">
        <v>59</v>
      </c>
      <c r="C46" s="4" t="s">
        <v>61</v>
      </c>
      <c r="D46" s="11">
        <v>2060</v>
      </c>
      <c r="E46" s="11">
        <v>20</v>
      </c>
      <c r="F46" s="7" t="s">
        <v>62</v>
      </c>
      <c r="G46" s="7">
        <v>1</v>
      </c>
      <c r="H46" s="7">
        <v>7</v>
      </c>
      <c r="I46" s="7">
        <f t="shared" si="0"/>
        <v>4</v>
      </c>
      <c r="J46" s="12">
        <v>2060</v>
      </c>
      <c r="K46" s="12" t="s">
        <v>72</v>
      </c>
      <c r="L46" s="20">
        <v>5</v>
      </c>
      <c r="M46" s="20">
        <v>8</v>
      </c>
      <c r="N46" s="8">
        <v>2</v>
      </c>
      <c r="O46" s="17">
        <f t="shared" si="1"/>
        <v>4.0600000000000005</v>
      </c>
      <c r="P46" t="s">
        <v>91</v>
      </c>
      <c r="Q46">
        <f t="shared" si="2"/>
        <v>6.0000000000000497E-2</v>
      </c>
      <c r="R46" s="6">
        <f t="shared" si="3"/>
        <v>-15.94</v>
      </c>
      <c r="S46" s="6">
        <f t="shared" si="4"/>
        <v>0</v>
      </c>
    </row>
    <row r="47" spans="1:19" x14ac:dyDescent="0.15">
      <c r="O47" s="17"/>
    </row>
    <row r="48" spans="1:19" x14ac:dyDescent="0.15">
      <c r="A48" s="3" t="s">
        <v>80</v>
      </c>
      <c r="O48" s="17"/>
    </row>
    <row r="49" spans="1:15" x14ac:dyDescent="0.15">
      <c r="A49" s="3" t="s">
        <v>78</v>
      </c>
      <c r="O49" s="17"/>
    </row>
    <row r="50" spans="1:15" x14ac:dyDescent="0.15">
      <c r="A50" s="3" t="s">
        <v>79</v>
      </c>
    </row>
  </sheetData>
  <mergeCells count="3">
    <mergeCell ref="D1:H1"/>
    <mergeCell ref="J1:N1"/>
    <mergeCell ref="P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For_SI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Samantha Engwell - BGS</cp:lastModifiedBy>
  <cp:revision/>
  <dcterms:created xsi:type="dcterms:W3CDTF">2023-04-13T08:07:03Z</dcterms:created>
  <dcterms:modified xsi:type="dcterms:W3CDTF">2024-01-03T10:58:28Z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2021-11-23T00:00:00Z</vt:filetime>
  </property>
  <property fmtid="{D5CDD505-2E9C-101B-9397-08002B2CF9AE}" pid="3" name="Producer">
    <vt:lpwstr>jsPDF 1.0.272-debug 2014-09-29T15:09:diegocr</vt:lpwstr>
  </property>
  <property fmtid="{D5CDD505-2E9C-101B-9397-08002B2CF9AE}" pid="4" name="LastSaved">
    <vt:filetime>2021-11-23T00:00:00Z</vt:filetime>
  </property>
</Properties>
</file>