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995" windowHeight="10890" activeTab="1"/>
  </bookViews>
  <sheets>
    <sheet name="Sheet1" sheetId="22" r:id="rId1"/>
    <sheet name="Table S1" sheetId="2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32" i="21" l="1"/>
  <c r="U31" i="21"/>
  <c r="U27" i="21"/>
  <c r="U28" i="21"/>
  <c r="U29" i="21"/>
  <c r="U26" i="21"/>
  <c r="U23" i="21"/>
  <c r="U24" i="21"/>
  <c r="U22" i="21"/>
  <c r="U20" i="21"/>
  <c r="U18" i="21"/>
  <c r="U19" i="21"/>
  <c r="U17" i="21"/>
  <c r="U14" i="21"/>
  <c r="U15" i="21"/>
  <c r="U13" i="21"/>
  <c r="U9" i="21"/>
  <c r="U10" i="21"/>
  <c r="U11" i="21"/>
  <c r="U8" i="21"/>
  <c r="U6" i="21"/>
  <c r="M6" i="21" l="1"/>
  <c r="J6" i="21" s="1"/>
  <c r="O6" i="21"/>
  <c r="M8" i="21"/>
  <c r="J8" i="21" s="1"/>
  <c r="O8" i="21"/>
  <c r="M9" i="21"/>
  <c r="J9" i="21" s="1"/>
  <c r="O9" i="21"/>
  <c r="M10" i="21"/>
  <c r="J10" i="21" s="1"/>
  <c r="O10" i="21"/>
  <c r="M11" i="21"/>
  <c r="J11" i="21" s="1"/>
  <c r="O11" i="21"/>
  <c r="M13" i="21"/>
  <c r="J13" i="21" s="1"/>
  <c r="O13" i="21"/>
  <c r="M14" i="21"/>
  <c r="J14" i="21" s="1"/>
  <c r="O14" i="21"/>
  <c r="M15" i="21"/>
  <c r="J15" i="21" s="1"/>
  <c r="O15" i="21"/>
  <c r="M17" i="21"/>
  <c r="J17" i="21" s="1"/>
  <c r="O17" i="21"/>
  <c r="M18" i="21"/>
  <c r="J18" i="21" s="1"/>
  <c r="O18" i="21"/>
  <c r="M19" i="21"/>
  <c r="J19" i="21" s="1"/>
  <c r="O19" i="21"/>
  <c r="M20" i="21"/>
  <c r="J20" i="21" s="1"/>
  <c r="O20" i="21"/>
  <c r="M22" i="21"/>
  <c r="J22" i="21" s="1"/>
  <c r="O22" i="21"/>
  <c r="M23" i="21"/>
  <c r="J23" i="21" s="1"/>
  <c r="O23" i="21"/>
  <c r="M24" i="21"/>
  <c r="J24" i="21" s="1"/>
  <c r="O24" i="21"/>
  <c r="M26" i="21"/>
  <c r="J26" i="21" s="1"/>
  <c r="O26" i="21"/>
  <c r="M27" i="21"/>
  <c r="J27" i="21" s="1"/>
  <c r="O27" i="21"/>
  <c r="M28" i="21"/>
  <c r="J28" i="21" s="1"/>
  <c r="O28" i="21"/>
  <c r="M29" i="21"/>
  <c r="J29" i="21" s="1"/>
  <c r="O29" i="21"/>
  <c r="M31" i="21"/>
  <c r="J31" i="21" s="1"/>
  <c r="O31" i="21"/>
  <c r="M32" i="21"/>
  <c r="J32" i="21" s="1"/>
  <c r="O32" i="21"/>
</calcChain>
</file>

<file path=xl/sharedStrings.xml><?xml version="1.0" encoding="utf-8"?>
<sst xmlns="http://schemas.openxmlformats.org/spreadsheetml/2006/main" count="79" uniqueCount="72">
  <si>
    <t>Sample</t>
  </si>
  <si>
    <t>Eruption date</t>
  </si>
  <si>
    <t>Reference</t>
  </si>
  <si>
    <t>Eruptive style</t>
  </si>
  <si>
    <t>Connectivity</t>
  </si>
  <si>
    <t>MU2 (Bonadonna et al. 2022)</t>
  </si>
  <si>
    <t>MU6 (Bonadonna et al. 2022)</t>
  </si>
  <si>
    <t>UU2 (Bonadonna et al. 2022)</t>
  </si>
  <si>
    <t>Strombolian</t>
  </si>
  <si>
    <t>σ</t>
  </si>
  <si>
    <t>Minimum length (μm)</t>
  </si>
  <si>
    <r>
      <t>Volume tot vesicles (μm</t>
    </r>
    <r>
      <rPr>
        <b/>
        <vertAlign val="super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>)</t>
    </r>
  </si>
  <si>
    <r>
      <t>Volume sample (μm</t>
    </r>
    <r>
      <rPr>
        <b/>
        <vertAlign val="super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>)</t>
    </r>
  </si>
  <si>
    <r>
      <t>VND (m</t>
    </r>
    <r>
      <rPr>
        <b/>
        <vertAlign val="superscript"/>
        <sz val="11"/>
        <color theme="1"/>
        <rFont val="Times New Roman"/>
        <family val="1"/>
      </rPr>
      <t>-3</t>
    </r>
    <r>
      <rPr>
        <b/>
        <sz val="11"/>
        <color theme="1"/>
        <rFont val="Times New Roman"/>
        <family val="1"/>
      </rPr>
      <t>)</t>
    </r>
  </si>
  <si>
    <r>
      <t>Tortuosity factor (</t>
    </r>
    <r>
      <rPr>
        <b/>
        <i/>
        <sz val="11"/>
        <color theme="1"/>
        <rFont val="Times New Roman"/>
        <family val="1"/>
      </rPr>
      <t>m</t>
    </r>
    <r>
      <rPr>
        <b/>
        <sz val="11"/>
        <color theme="1"/>
        <rFont val="Times New Roman"/>
        <family val="1"/>
      </rPr>
      <t>)</t>
    </r>
  </si>
  <si>
    <r>
      <t>Throat-pore size ratio (</t>
    </r>
    <r>
      <rPr>
        <b/>
        <i/>
        <sz val="11"/>
        <color theme="1"/>
        <rFont val="Times New Roman"/>
        <family val="1"/>
      </rPr>
      <t>f</t>
    </r>
    <r>
      <rPr>
        <b/>
        <i/>
        <vertAlign val="subscript"/>
        <sz val="11"/>
        <color theme="1"/>
        <rFont val="Times New Roman"/>
        <family val="1"/>
      </rPr>
      <t>tb</t>
    </r>
    <r>
      <rPr>
        <b/>
        <sz val="11"/>
        <color theme="1"/>
        <rFont val="Times New Roman"/>
        <family val="1"/>
      </rPr>
      <t>)</t>
    </r>
  </si>
  <si>
    <t>Porosity (Φ)</t>
  </si>
  <si>
    <r>
      <t>VND</t>
    </r>
    <r>
      <rPr>
        <vertAlign val="subscript"/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 xml:space="preserve"> represents the bubble number density calculated as the number of vesicles per mm</t>
    </r>
    <r>
      <rPr>
        <vertAlign val="super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 xml:space="preserve"> of the total melt volume.</t>
    </r>
  </si>
  <si>
    <r>
      <t>VND represents the bubble number density calculated as the number of vesicles per m</t>
    </r>
    <r>
      <rPr>
        <vertAlign val="super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 xml:space="preserve"> of the total sample volume.</t>
    </r>
  </si>
  <si>
    <t>20 Sept_a</t>
  </si>
  <si>
    <t>22 Sept_a</t>
  </si>
  <si>
    <t>22 Sept_b</t>
  </si>
  <si>
    <t>22 Sept_c</t>
  </si>
  <si>
    <t>22 Sept_d</t>
  </si>
  <si>
    <t>25 Sept_a</t>
  </si>
  <si>
    <t>26 Sept_a</t>
  </si>
  <si>
    <t>16 Oct_a</t>
  </si>
  <si>
    <t>15 Nov_a</t>
  </si>
  <si>
    <t>13 Dec_a</t>
  </si>
  <si>
    <t>13 Dec_b</t>
  </si>
  <si>
    <t>15 Nov_d</t>
  </si>
  <si>
    <t>15 Nov_c</t>
  </si>
  <si>
    <t>15 Nov_b</t>
  </si>
  <si>
    <t>16 Oct_c</t>
  </si>
  <si>
    <t>16 Oct_b</t>
  </si>
  <si>
    <t>26 Sept_d</t>
  </si>
  <si>
    <t>26 Sept_c</t>
  </si>
  <si>
    <t>26 Sept_b</t>
  </si>
  <si>
    <t>25 Sept_c</t>
  </si>
  <si>
    <t>25 Sept_b</t>
  </si>
  <si>
    <r>
      <t>VND</t>
    </r>
    <r>
      <rPr>
        <b/>
        <vertAlign val="subscript"/>
        <sz val="11"/>
        <color theme="1"/>
        <rFont val="Times New Roman"/>
        <family val="1"/>
      </rPr>
      <t>m</t>
    </r>
    <r>
      <rPr>
        <b/>
        <sz val="11"/>
        <color theme="1"/>
        <rFont val="Times New Roman"/>
        <family val="1"/>
      </rPr>
      <t xml:space="preserve"> (m</t>
    </r>
    <r>
      <rPr>
        <b/>
        <vertAlign val="superscript"/>
        <sz val="11"/>
        <color theme="1"/>
        <rFont val="Times New Roman"/>
        <family val="1"/>
      </rPr>
      <t>-3</t>
    </r>
    <r>
      <rPr>
        <b/>
        <sz val="11"/>
        <color theme="1"/>
        <rFont val="Times New Roman"/>
        <family val="1"/>
      </rPr>
      <t>)</t>
    </r>
  </si>
  <si>
    <t>Ash-rich jet</t>
  </si>
  <si>
    <t xml:space="preserve">Fountain </t>
  </si>
  <si>
    <t>Fountain</t>
  </si>
  <si>
    <r>
      <t>Log10 VND</t>
    </r>
    <r>
      <rPr>
        <b/>
        <vertAlign val="subscript"/>
        <sz val="11"/>
        <rFont val="Times New Roman"/>
        <family val="1"/>
      </rPr>
      <t>m</t>
    </r>
  </si>
  <si>
    <t>LU1.2 (Romero et al. 2022a)</t>
  </si>
  <si>
    <t>LU1.4 (Romero et al. 2022a)</t>
  </si>
  <si>
    <t>LU1.6 (Romero et al. 2022a)</t>
  </si>
  <si>
    <t>LU2.1 (Romero et al. 2022a)</t>
  </si>
  <si>
    <r>
      <t>Connected porosity (Φ</t>
    </r>
    <r>
      <rPr>
        <b/>
        <vertAlign val="subscript"/>
        <sz val="11"/>
        <color theme="1"/>
        <rFont val="Times New Roman"/>
        <family val="1"/>
      </rPr>
      <t>c</t>
    </r>
    <r>
      <rPr>
        <b/>
        <sz val="11"/>
        <color theme="1"/>
        <rFont val="Times New Roman"/>
        <family val="1"/>
      </rPr>
      <t>)</t>
    </r>
  </si>
  <si>
    <r>
      <t>φ</t>
    </r>
    <r>
      <rPr>
        <vertAlign val="subscript"/>
        <sz val="10"/>
        <color theme="1"/>
        <rFont val="Times New Roman"/>
        <family val="1"/>
      </rPr>
      <t>c</t>
    </r>
    <r>
      <rPr>
        <sz val="10"/>
        <color theme="1"/>
        <rFont val="Times New Roman"/>
        <family val="1"/>
      </rPr>
      <t xml:space="preserve">  = Crystal volume fraction (calculated on vesicle free basis). It refers to phenocrysts and microphenocrysts; microlites too small to be analysed.</t>
    </r>
  </si>
  <si>
    <r>
      <t>Crystal volume fraction (φ</t>
    </r>
    <r>
      <rPr>
        <b/>
        <vertAlign val="subscript"/>
        <sz val="11"/>
        <color theme="1"/>
        <rFont val="Times New Roman"/>
        <family val="1"/>
      </rPr>
      <t>c</t>
    </r>
    <r>
      <rPr>
        <b/>
        <sz val="11"/>
        <color theme="1"/>
        <rFont val="Times New Roman"/>
        <family val="1"/>
      </rPr>
      <t>)</t>
    </r>
  </si>
  <si>
    <r>
      <t>Tortuosity (</t>
    </r>
    <r>
      <rPr>
        <b/>
        <i/>
        <sz val="11"/>
        <color theme="1"/>
        <rFont val="Times New Roman"/>
        <family val="1"/>
      </rPr>
      <t>τ</t>
    </r>
    <r>
      <rPr>
        <b/>
        <sz val="11"/>
        <color theme="1"/>
        <rFont val="Times New Roman"/>
        <family val="1"/>
      </rPr>
      <t>)</t>
    </r>
  </si>
  <si>
    <t>Bubble diameter (μm)</t>
  </si>
  <si>
    <t>Bubble diameter (m)</t>
  </si>
  <si>
    <r>
      <t>The bubble diameter, tortuosity (</t>
    </r>
    <r>
      <rPr>
        <i/>
        <sz val="10"/>
        <color theme="1"/>
        <rFont val="Times New Roman"/>
        <family val="1"/>
      </rPr>
      <t>τ</t>
    </r>
    <r>
      <rPr>
        <sz val="10"/>
        <color theme="1"/>
        <rFont val="Times New Roman"/>
        <family val="1"/>
      </rPr>
      <t>), tortuosity factor (</t>
    </r>
    <r>
      <rPr>
        <i/>
        <sz val="10"/>
        <color theme="1"/>
        <rFont val="Times New Roman"/>
        <family val="1"/>
      </rPr>
      <t>m</t>
    </r>
    <r>
      <rPr>
        <sz val="10"/>
        <color theme="1"/>
        <rFont val="Times New Roman"/>
        <family val="1"/>
      </rPr>
      <t>) and throat-pore size ratio (</t>
    </r>
    <r>
      <rPr>
        <i/>
        <sz val="10"/>
        <color theme="1"/>
        <rFont val="Times New Roman"/>
        <family val="1"/>
      </rPr>
      <t>f</t>
    </r>
    <r>
      <rPr>
        <i/>
        <vertAlign val="subscript"/>
        <sz val="10"/>
        <color theme="1"/>
        <rFont val="Times New Roman"/>
        <family val="1"/>
      </rPr>
      <t>tb</t>
    </r>
    <r>
      <rPr>
        <sz val="10"/>
        <color theme="1"/>
        <rFont val="Times New Roman"/>
        <family val="1"/>
      </rPr>
      <t>) are reported as mean; σ is the standard deviation.</t>
    </r>
  </si>
  <si>
    <t>Linking eruptive style with pore network geometry in tephritic/basanitic tephra from the 2021 Tajogaite eruption (Canary Islands, Spain)</t>
  </si>
  <si>
    <r>
      <t>Barbara Bonechi</t>
    </r>
    <r>
      <rPr>
        <vertAlign val="superscript"/>
        <sz val="14"/>
        <color rgb="FF000000"/>
        <rFont val="Times New Roman"/>
        <family val="1"/>
      </rPr>
      <t>1*</t>
    </r>
    <r>
      <rPr>
        <sz val="14"/>
        <color rgb="FF000000"/>
        <rFont val="Times New Roman"/>
        <family val="1"/>
      </rPr>
      <t>, Emily C. Bamber</t>
    </r>
    <r>
      <rPr>
        <vertAlign val="superscript"/>
        <sz val="14"/>
        <color rgb="FF000000"/>
        <rFont val="Times New Roman"/>
        <family val="1"/>
      </rPr>
      <t>2</t>
    </r>
    <r>
      <rPr>
        <sz val="14"/>
        <color rgb="FF000000"/>
        <rFont val="Times New Roman"/>
        <family val="1"/>
      </rPr>
      <t>, Margherita Polacci</t>
    </r>
    <r>
      <rPr>
        <vertAlign val="superscript"/>
        <sz val="14"/>
        <color rgb="FF000000"/>
        <rFont val="Times New Roman"/>
        <family val="1"/>
      </rPr>
      <t>1</t>
    </r>
    <r>
      <rPr>
        <sz val="14"/>
        <color rgb="FF000000"/>
        <rFont val="Times New Roman"/>
        <family val="1"/>
      </rPr>
      <t>, Fabio Arzilli</t>
    </r>
    <r>
      <rPr>
        <vertAlign val="superscript"/>
        <sz val="14"/>
        <color rgb="FF000000"/>
        <rFont val="Times New Roman"/>
        <family val="1"/>
      </rPr>
      <t>3</t>
    </r>
    <r>
      <rPr>
        <sz val="14"/>
        <color rgb="FF000000"/>
        <rFont val="Times New Roman"/>
        <family val="1"/>
      </rPr>
      <t>, Giuseppe La Spina</t>
    </r>
    <r>
      <rPr>
        <vertAlign val="superscript"/>
        <sz val="14"/>
        <color rgb="FF000000"/>
        <rFont val="Times New Roman"/>
        <family val="1"/>
      </rPr>
      <t>4</t>
    </r>
    <r>
      <rPr>
        <sz val="14"/>
        <color rgb="FF000000"/>
        <rFont val="Times New Roman"/>
        <family val="1"/>
      </rPr>
      <t>, Elisa Biagioli</t>
    </r>
    <r>
      <rPr>
        <vertAlign val="superscript"/>
        <sz val="14"/>
        <color rgb="FF000000"/>
        <rFont val="Times New Roman"/>
        <family val="1"/>
      </rPr>
      <t>1</t>
    </r>
    <r>
      <rPr>
        <sz val="14"/>
        <color rgb="FF000000"/>
        <rFont val="Times New Roman"/>
        <family val="1"/>
      </rPr>
      <t>, Jorge E. Romero</t>
    </r>
    <r>
      <rPr>
        <vertAlign val="superscript"/>
        <sz val="14"/>
        <color rgb="FF000000"/>
        <rFont val="Times New Roman"/>
        <family val="1"/>
      </rPr>
      <t>5</t>
    </r>
    <r>
      <rPr>
        <sz val="14"/>
        <color rgb="FF000000"/>
        <rFont val="Times New Roman"/>
        <family val="1"/>
      </rPr>
      <t>, Jean-Louis Hazemann</t>
    </r>
    <r>
      <rPr>
        <vertAlign val="superscript"/>
        <sz val="14"/>
        <color rgb="FF000000"/>
        <rFont val="Times New Roman"/>
        <family val="1"/>
      </rPr>
      <t>6</t>
    </r>
    <r>
      <rPr>
        <sz val="14"/>
        <color rgb="FF000000"/>
        <rFont val="Times New Roman"/>
        <family val="1"/>
      </rPr>
      <t>, Richard Brooker</t>
    </r>
    <r>
      <rPr>
        <vertAlign val="superscript"/>
        <sz val="14"/>
        <color rgb="FF000000"/>
        <rFont val="Times New Roman"/>
        <family val="1"/>
      </rPr>
      <t>7</t>
    </r>
    <r>
      <rPr>
        <sz val="14"/>
        <color rgb="FF000000"/>
        <rFont val="Times New Roman"/>
        <family val="1"/>
      </rPr>
      <t>, Robert Atwood</t>
    </r>
    <r>
      <rPr>
        <vertAlign val="superscript"/>
        <sz val="14"/>
        <color rgb="FF000000"/>
        <rFont val="Times New Roman"/>
        <family val="1"/>
      </rPr>
      <t>8</t>
    </r>
    <r>
      <rPr>
        <sz val="14"/>
        <color rgb="FF000000"/>
        <rFont val="Times New Roman"/>
        <family val="1"/>
      </rPr>
      <t>, Mike Burton</t>
    </r>
    <r>
      <rPr>
        <vertAlign val="superscript"/>
        <sz val="14"/>
        <color rgb="FF000000"/>
        <rFont val="Times New Roman"/>
        <family val="1"/>
      </rPr>
      <t>1</t>
    </r>
  </si>
  <si>
    <t>1: Department of Earth and Environmental Sciences, The University of Manchester, Manchester, United Kingdom of Great Britain and Northern Ireland</t>
  </si>
  <si>
    <t xml:space="preserve">2: Institute of Science, Technology and Sustainability for Ceramics (ISSMC), National Research Council (CNR), Faenza, Italy </t>
  </si>
  <si>
    <t>3: School of Science and Technology, Geology Division, Camerino, Italy</t>
  </si>
  <si>
    <t>4: Istituto Nazionale di Geofisica e Vulcanologia, Osservatorio Etneo, Catania, Italy</t>
  </si>
  <si>
    <t>5: Instituto de Ciencias de la Ingeniería, Universidad de O'Higgins, Rancagua, Chile</t>
  </si>
  <si>
    <t>6: Université Grenoble Alpes, CNRS, Grenoble INP, Institut Néel, Grenoble, France</t>
  </si>
  <si>
    <t>7: School of Earth Sciences, University of Bristol, Bristol, United Kingdom</t>
  </si>
  <si>
    <t>8: Diamond Light Source, Harwell Science and Innovation Campus, Harwell, Oxfordshire, United Kingdom</t>
  </si>
  <si>
    <t>Corresponding author: barbara.bonechi@manchester.ac.uk</t>
  </si>
  <si>
    <t>Online Resource 2 for</t>
  </si>
  <si>
    <r>
      <t xml:space="preserve">Online Resource 2 </t>
    </r>
    <r>
      <rPr>
        <sz val="14"/>
        <color indexed="8"/>
        <rFont val="Times New Roman"/>
        <family val="1"/>
      </rPr>
      <t/>
    </r>
  </si>
  <si>
    <r>
      <t xml:space="preserve">Table S1 </t>
    </r>
    <r>
      <rPr>
        <sz val="12"/>
        <color theme="1"/>
        <rFont val="Times New Roman"/>
        <family val="1"/>
      </rPr>
      <t>Results of the 3D quantitative textural analysis on all digital sub-volumes reconstructed from synchrotron-based X-ray microtomographic images</t>
    </r>
  </si>
  <si>
    <r>
      <t>VND (mm</t>
    </r>
    <r>
      <rPr>
        <b/>
        <vertAlign val="superscript"/>
        <sz val="11"/>
        <color theme="1"/>
        <rFont val="Times New Roman"/>
        <family val="1"/>
      </rPr>
      <t>-3</t>
    </r>
    <r>
      <rPr>
        <b/>
        <sz val="11"/>
        <color theme="1"/>
        <rFont val="Times New Roman"/>
        <family val="1"/>
      </rPr>
      <t>)</t>
    </r>
  </si>
  <si>
    <r>
      <t>VND</t>
    </r>
    <r>
      <rPr>
        <b/>
        <vertAlign val="subscript"/>
        <sz val="11"/>
        <color theme="1"/>
        <rFont val="Times New Roman"/>
        <family val="1"/>
      </rPr>
      <t>m</t>
    </r>
    <r>
      <rPr>
        <b/>
        <sz val="11"/>
        <color theme="1"/>
        <rFont val="Times New Roman"/>
        <family val="1"/>
      </rPr>
      <t xml:space="preserve"> (mm</t>
    </r>
    <r>
      <rPr>
        <b/>
        <vertAlign val="superscript"/>
        <sz val="11"/>
        <color theme="1"/>
        <rFont val="Times New Roman"/>
        <family val="1"/>
      </rPr>
      <t>-3</t>
    </r>
    <r>
      <rPr>
        <b/>
        <sz val="11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</si>
</sst>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E+00"/>
    <numFmt numFmtId="166" formatCode="0E+00"/>
  </numFmts>
  <fonts count="3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1"/>
      <name val="Times New Roman"/>
      <family val="1"/>
    </font>
    <font>
      <b/>
      <i/>
      <sz val="11"/>
      <color theme="1"/>
      <name val="Times New Roman"/>
      <family val="1"/>
    </font>
    <font>
      <b/>
      <i/>
      <vertAlign val="subscript"/>
      <sz val="11"/>
      <color theme="1"/>
      <name val="Times New Roman"/>
      <family val="1"/>
    </font>
    <font>
      <sz val="11"/>
      <color rgb="FF00B050"/>
      <name val="Times New Roman"/>
      <family val="1"/>
    </font>
    <font>
      <b/>
      <vertAlign val="subscript"/>
      <sz val="11"/>
      <color theme="1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vertAlign val="subscript"/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11"/>
      <color indexed="8"/>
      <name val="Times New Roman"/>
      <family val="1"/>
    </font>
    <font>
      <b/>
      <vertAlign val="subscript"/>
      <sz val="11"/>
      <name val="Times New Roman"/>
      <family val="1"/>
    </font>
    <font>
      <vertAlign val="subscript"/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vertAlign val="subscript"/>
      <sz val="10"/>
      <color theme="1"/>
      <name val="Times New Roman"/>
      <family val="1"/>
    </font>
    <font>
      <sz val="20"/>
      <color indexed="8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  <font>
      <vertAlign val="superscript"/>
      <sz val="14"/>
      <color rgb="FF000000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  <family val="2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0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15" fontId="4" fillId="0" borderId="0" xfId="0" applyNumberFormat="1" applyFont="1" applyFill="1" applyAlignment="1">
      <alignment horizontal="center" vertical="center"/>
    </xf>
    <xf numFmtId="15" fontId="7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/>
    </xf>
    <xf numFmtId="2" fontId="4" fillId="0" borderId="0" xfId="0" applyNumberFormat="1" applyFont="1" applyAlignment="1">
      <alignment horizontal="center"/>
    </xf>
    <xf numFmtId="2" fontId="10" fillId="0" borderId="0" xfId="0" applyNumberFormat="1" applyFont="1" applyFill="1" applyAlignment="1">
      <alignment horizontal="center"/>
    </xf>
    <xf numFmtId="11" fontId="4" fillId="0" borderId="0" xfId="0" applyNumberFormat="1" applyFont="1" applyFill="1"/>
    <xf numFmtId="0" fontId="7" fillId="0" borderId="0" xfId="0" applyFont="1" applyFill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1" fontId="7" fillId="0" borderId="0" xfId="0" applyNumberFormat="1" applyFont="1" applyFill="1"/>
    <xf numFmtId="2" fontId="4" fillId="0" borderId="0" xfId="0" applyNumberFormat="1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0" fontId="0" fillId="0" borderId="1" xfId="0" applyBorder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Fill="1"/>
    <xf numFmtId="0" fontId="15" fillId="0" borderId="0" xfId="0" applyFont="1" applyFill="1" applyAlignment="1">
      <alignment horizontal="center"/>
    </xf>
    <xf numFmtId="164" fontId="15" fillId="0" borderId="0" xfId="0" applyNumberFormat="1" applyFont="1" applyFill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5" fillId="0" borderId="0" xfId="0" applyFont="1" applyFill="1" applyAlignment="1">
      <alignment vertical="center"/>
    </xf>
    <xf numFmtId="0" fontId="15" fillId="0" borderId="3" xfId="0" applyFont="1" applyFill="1" applyBorder="1"/>
    <xf numFmtId="164" fontId="0" fillId="0" borderId="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7" fillId="0" borderId="0" xfId="0" applyFont="1" applyFill="1" applyAlignment="1">
      <alignment vertical="center" wrapText="1"/>
    </xf>
    <xf numFmtId="0" fontId="7" fillId="0" borderId="3" xfId="0" applyFont="1" applyFill="1" applyBorder="1" applyAlignment="1">
      <alignment horizontal="center"/>
    </xf>
    <xf numFmtId="164" fontId="7" fillId="0" borderId="3" xfId="0" applyNumberFormat="1" applyFont="1" applyFill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165" fontId="4" fillId="0" borderId="0" xfId="0" applyNumberFormat="1" applyFont="1" applyFill="1" applyAlignment="1">
      <alignment horizontal="center"/>
    </xf>
    <xf numFmtId="1" fontId="4" fillId="0" borderId="0" xfId="0" applyNumberFormat="1" applyFont="1" applyFill="1" applyAlignment="1">
      <alignment horizontal="center"/>
    </xf>
    <xf numFmtId="2" fontId="7" fillId="0" borderId="0" xfId="0" applyNumberFormat="1" applyFont="1"/>
    <xf numFmtId="165" fontId="7" fillId="0" borderId="0" xfId="0" applyNumberFormat="1" applyFont="1" applyAlignment="1">
      <alignment horizontal="center"/>
    </xf>
    <xf numFmtId="1" fontId="4" fillId="0" borderId="0" xfId="0" applyNumberFormat="1" applyFont="1"/>
    <xf numFmtId="166" fontId="4" fillId="0" borderId="0" xfId="0" applyNumberFormat="1" applyFont="1"/>
    <xf numFmtId="1" fontId="4" fillId="0" borderId="3" xfId="0" applyNumberFormat="1" applyFont="1" applyBorder="1" applyAlignment="1">
      <alignment horizontal="center"/>
    </xf>
    <xf numFmtId="166" fontId="4" fillId="0" borderId="3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165" fontId="7" fillId="0" borderId="3" xfId="0" applyNumberFormat="1" applyFont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0" fontId="1" fillId="0" borderId="0" xfId="0" applyFont="1" applyBorder="1"/>
    <xf numFmtId="2" fontId="4" fillId="0" borderId="0" xfId="0" applyNumberFormat="1" applyFont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165" fontId="7" fillId="0" borderId="0" xfId="0" applyNumberFormat="1" applyFont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5" fillId="0" borderId="0" xfId="0" applyFont="1" applyFill="1" applyBorder="1"/>
    <xf numFmtId="2" fontId="4" fillId="0" borderId="0" xfId="0" applyNumberFormat="1" applyFont="1"/>
    <xf numFmtId="1" fontId="7" fillId="0" borderId="0" xfId="0" applyNumberFormat="1" applyFont="1" applyAlignment="1">
      <alignment horizontal="center"/>
    </xf>
    <xf numFmtId="2" fontId="4" fillId="0" borderId="0" xfId="0" applyNumberFormat="1" applyFont="1" applyFill="1"/>
    <xf numFmtId="165" fontId="4" fillId="0" borderId="0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1" fontId="4" fillId="0" borderId="0" xfId="0" applyNumberFormat="1" applyFont="1" applyAlignment="1">
      <alignment horizontal="center"/>
    </xf>
    <xf numFmtId="165" fontId="20" fillId="0" borderId="0" xfId="1" applyNumberFormat="1" applyFont="1" applyFill="1" applyBorder="1" applyAlignment="1" applyProtection="1">
      <alignment horizontal="center"/>
    </xf>
    <xf numFmtId="166" fontId="7" fillId="0" borderId="0" xfId="0" applyNumberFormat="1" applyFont="1" applyAlignment="1">
      <alignment horizontal="center"/>
    </xf>
    <xf numFmtId="2" fontId="7" fillId="0" borderId="0" xfId="0" applyNumberFormat="1" applyFont="1" applyFill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25" fillId="0" borderId="0" xfId="0" applyFont="1"/>
    <xf numFmtId="0" fontId="26" fillId="0" borderId="0" xfId="0" applyFont="1" applyAlignment="1">
      <alignment horizontal="left" vertical="center" readingOrder="1"/>
    </xf>
    <xf numFmtId="0" fontId="27" fillId="0" borderId="0" xfId="0" applyFont="1" applyAlignment="1">
      <alignment horizontal="left" vertical="center" readingOrder="1"/>
    </xf>
    <xf numFmtId="0" fontId="29" fillId="0" borderId="0" xfId="0" applyFont="1" applyAlignment="1">
      <alignment horizontal="left" vertical="center" readingOrder="1"/>
    </xf>
    <xf numFmtId="0" fontId="30" fillId="0" borderId="0" xfId="2" applyAlignment="1">
      <alignment horizontal="left" vertical="center" readingOrder="1"/>
    </xf>
    <xf numFmtId="0" fontId="31" fillId="0" borderId="0" xfId="0" applyFont="1" applyAlignment="1">
      <alignment vertical="center"/>
    </xf>
    <xf numFmtId="15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horizontal="center" vertical="center"/>
    </xf>
    <xf numFmtId="15" fontId="7" fillId="0" borderId="0" xfId="0" applyNumberFormat="1" applyFont="1" applyFill="1" applyBorder="1" applyAlignment="1">
      <alignment horizontal="center" vertical="center"/>
    </xf>
    <xf numFmtId="15" fontId="7" fillId="0" borderId="3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DB3B0F"/>
      <color rgb="FFEA5F00"/>
      <color rgb="FFDE0000"/>
      <color rgb="FF920000"/>
      <color rgb="FF00FF99"/>
      <color rgb="FFA1DA00"/>
      <color rgb="FF500000"/>
      <color rgb="FF0AA624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arbara.bonechi@manchester.ac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27"/>
  <sheetViews>
    <sheetView workbookViewId="0">
      <selection activeCell="S10" sqref="S10"/>
    </sheetView>
  </sheetViews>
  <sheetFormatPr defaultRowHeight="15" x14ac:dyDescent="0.25"/>
  <sheetData>
    <row r="3" spans="2:2" ht="26.25" x14ac:dyDescent="0.4">
      <c r="B3" s="88" t="s">
        <v>67</v>
      </c>
    </row>
    <row r="6" spans="2:2" ht="22.5" x14ac:dyDescent="0.25">
      <c r="B6" s="89" t="s">
        <v>56</v>
      </c>
    </row>
    <row r="8" spans="2:2" ht="22.5" x14ac:dyDescent="0.25">
      <c r="B8" s="90" t="s">
        <v>57</v>
      </c>
    </row>
    <row r="11" spans="2:2" x14ac:dyDescent="0.25">
      <c r="B11" s="91" t="s">
        <v>58</v>
      </c>
    </row>
    <row r="12" spans="2:2" x14ac:dyDescent="0.25">
      <c r="B12" s="91" t="s">
        <v>59</v>
      </c>
    </row>
    <row r="13" spans="2:2" x14ac:dyDescent="0.25">
      <c r="B13" s="91" t="s">
        <v>60</v>
      </c>
    </row>
    <row r="14" spans="2:2" x14ac:dyDescent="0.25">
      <c r="B14" s="91" t="s">
        <v>61</v>
      </c>
    </row>
    <row r="15" spans="2:2" x14ac:dyDescent="0.25">
      <c r="B15" s="91" t="s">
        <v>62</v>
      </c>
    </row>
    <row r="16" spans="2:2" x14ac:dyDescent="0.25">
      <c r="B16" s="91" t="s">
        <v>63</v>
      </c>
    </row>
    <row r="17" spans="2:2" x14ac:dyDescent="0.25">
      <c r="B17" s="91" t="s">
        <v>64</v>
      </c>
    </row>
    <row r="18" spans="2:2" x14ac:dyDescent="0.25">
      <c r="B18" s="91" t="s">
        <v>65</v>
      </c>
    </row>
    <row r="21" spans="2:2" x14ac:dyDescent="0.25">
      <c r="B21" s="92" t="s">
        <v>66</v>
      </c>
    </row>
    <row r="25" spans="2:2" ht="18.75" x14ac:dyDescent="0.25">
      <c r="B25" s="93" t="s">
        <v>68</v>
      </c>
    </row>
    <row r="27" spans="2:2" ht="15.75" x14ac:dyDescent="0.25">
      <c r="B27" s="3" t="s">
        <v>69</v>
      </c>
    </row>
  </sheetData>
  <hyperlinks>
    <hyperlink ref="B21" r:id="rId1" display="mailto:barbara.bonechi@manchester.ac.uk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53"/>
  <sheetViews>
    <sheetView tabSelected="1" zoomScale="80" zoomScaleNormal="80" workbookViewId="0">
      <selection activeCell="L31" sqref="L31:L32"/>
    </sheetView>
  </sheetViews>
  <sheetFormatPr defaultRowHeight="15" x14ac:dyDescent="0.25"/>
  <cols>
    <col min="2" max="2" width="14" customWidth="1"/>
    <col min="3" max="3" width="3.140625" customWidth="1"/>
    <col min="4" max="4" width="12.140625" customWidth="1"/>
    <col min="5" max="5" width="26.5703125" customWidth="1"/>
    <col min="6" max="6" width="16.5703125" customWidth="1"/>
    <col min="7" max="7" width="3.28515625" customWidth="1"/>
    <col min="8" max="8" width="12.85546875" customWidth="1"/>
    <col min="9" max="9" width="15.42578125" customWidth="1"/>
    <col min="10" max="10" width="15" customWidth="1"/>
    <col min="11" max="12" width="14.7109375" customWidth="1"/>
    <col min="13" max="13" width="10.7109375" customWidth="1"/>
    <col min="14" max="15" width="16.28515625" customWidth="1"/>
    <col min="16" max="16" width="7.5703125" customWidth="1"/>
    <col min="17" max="17" width="13.5703125" customWidth="1"/>
    <col min="18" max="18" width="12.28515625" customWidth="1"/>
    <col min="19" max="19" width="13.85546875" customWidth="1"/>
    <col min="20" max="20" width="12.7109375" customWidth="1"/>
    <col min="22" max="22" width="15.5703125" customWidth="1"/>
    <col min="23" max="23" width="3.7109375" customWidth="1"/>
    <col min="24" max="24" width="13.140625" customWidth="1"/>
    <col min="25" max="25" width="8.28515625" customWidth="1"/>
    <col min="26" max="26" width="13.7109375" customWidth="1"/>
    <col min="27" max="27" width="8.42578125" customWidth="1"/>
    <col min="28" max="28" width="15" customWidth="1"/>
    <col min="29" max="29" width="8.28515625" customWidth="1"/>
  </cols>
  <sheetData>
    <row r="2" spans="1:29" ht="15.75" x14ac:dyDescent="0.25">
      <c r="B2" s="3" t="s">
        <v>69</v>
      </c>
    </row>
    <row r="3" spans="1:29" ht="15.75" thickBot="1" x14ac:dyDescent="0.3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</row>
    <row r="4" spans="1:29" ht="48.75" customHeight="1" thickBot="1" x14ac:dyDescent="0.3">
      <c r="A4" s="1"/>
      <c r="B4" s="20" t="s">
        <v>0</v>
      </c>
      <c r="C4" s="39"/>
      <c r="D4" s="5" t="s">
        <v>1</v>
      </c>
      <c r="E4" s="5" t="s">
        <v>2</v>
      </c>
      <c r="F4" s="5" t="s">
        <v>3</v>
      </c>
      <c r="G4" s="39"/>
      <c r="H4" s="5" t="s">
        <v>10</v>
      </c>
      <c r="I4" s="5" t="s">
        <v>49</v>
      </c>
      <c r="J4" s="5" t="s">
        <v>4</v>
      </c>
      <c r="K4" s="5" t="s">
        <v>11</v>
      </c>
      <c r="L4" s="5" t="s">
        <v>12</v>
      </c>
      <c r="M4" s="5" t="s">
        <v>16</v>
      </c>
      <c r="N4" s="5" t="s">
        <v>53</v>
      </c>
      <c r="O4" s="5" t="s">
        <v>54</v>
      </c>
      <c r="P4" s="20" t="s">
        <v>9</v>
      </c>
      <c r="Q4" s="5" t="s">
        <v>70</v>
      </c>
      <c r="R4" s="5" t="s">
        <v>13</v>
      </c>
      <c r="S4" s="5" t="s">
        <v>71</v>
      </c>
      <c r="T4" s="5" t="s">
        <v>40</v>
      </c>
      <c r="U4" s="82" t="s">
        <v>44</v>
      </c>
      <c r="V4" s="40" t="s">
        <v>51</v>
      </c>
      <c r="W4" s="41"/>
      <c r="X4" s="87" t="s">
        <v>52</v>
      </c>
      <c r="Y4" s="86" t="s">
        <v>9</v>
      </c>
      <c r="Z4" s="87" t="s">
        <v>14</v>
      </c>
      <c r="AA4" s="86" t="s">
        <v>9</v>
      </c>
      <c r="AB4" s="87" t="s">
        <v>15</v>
      </c>
      <c r="AC4" s="20" t="s">
        <v>9</v>
      </c>
    </row>
    <row r="5" spans="1:29" x14ac:dyDescent="0.25">
      <c r="U5" s="2"/>
      <c r="V5" s="42"/>
    </row>
    <row r="6" spans="1:29" ht="17.25" customHeight="1" x14ac:dyDescent="0.25">
      <c r="B6" s="21" t="s">
        <v>19</v>
      </c>
      <c r="C6" s="26"/>
      <c r="D6" s="9">
        <v>44459</v>
      </c>
      <c r="E6" s="25" t="s">
        <v>45</v>
      </c>
      <c r="F6" s="85" t="s">
        <v>42</v>
      </c>
      <c r="G6" s="26"/>
      <c r="H6" s="24">
        <v>100</v>
      </c>
      <c r="I6" s="11">
        <v>0.64569799999999999</v>
      </c>
      <c r="J6" s="11">
        <f>I6/M6</f>
        <v>0.99915003063859287</v>
      </c>
      <c r="K6" s="48">
        <v>888422000</v>
      </c>
      <c r="L6" s="48">
        <v>1374740000</v>
      </c>
      <c r="M6" s="12">
        <f>K6/L6</f>
        <v>0.64624729039672957</v>
      </c>
      <c r="N6" s="49">
        <v>79.73</v>
      </c>
      <c r="O6" s="50">
        <f>N6/10^6</f>
        <v>7.9729999999999997E-5</v>
      </c>
      <c r="P6" s="49">
        <v>47.58</v>
      </c>
      <c r="Q6" s="48">
        <v>960.91615040579643</v>
      </c>
      <c r="R6" s="48">
        <v>960916150405.79602</v>
      </c>
      <c r="S6" s="48">
        <v>2563.1384381785429</v>
      </c>
      <c r="T6" s="48">
        <v>2563138438178.543</v>
      </c>
      <c r="U6" s="47">
        <f>LOG10(T6)</f>
        <v>12.408772063583129</v>
      </c>
      <c r="V6" s="12">
        <v>0.41582873757500238</v>
      </c>
      <c r="W6" s="28"/>
      <c r="X6" s="12">
        <v>1.5350166662848646</v>
      </c>
      <c r="Y6" s="12">
        <v>0.4598572020905175</v>
      </c>
      <c r="Z6" s="12">
        <v>2.7807883971123384</v>
      </c>
      <c r="AA6" s="12">
        <v>1.2532916249498516</v>
      </c>
      <c r="AB6" s="12">
        <v>0.31738840433702969</v>
      </c>
      <c r="AC6" s="12">
        <v>0.16711887127367034</v>
      </c>
    </row>
    <row r="7" spans="1:29" x14ac:dyDescent="0.25">
      <c r="B7" s="27"/>
      <c r="C7" s="26"/>
      <c r="D7" s="26"/>
      <c r="E7" s="26"/>
      <c r="F7" s="30"/>
      <c r="G7" s="26"/>
      <c r="H7" s="26"/>
      <c r="I7" s="6"/>
      <c r="J7" s="6"/>
      <c r="K7" s="51"/>
      <c r="L7" s="51"/>
      <c r="M7" s="75"/>
      <c r="N7" s="52"/>
      <c r="O7" s="50"/>
      <c r="P7" s="52"/>
      <c r="Q7" s="48"/>
      <c r="R7" s="14"/>
      <c r="S7" s="14"/>
      <c r="T7" s="48"/>
      <c r="U7" s="18"/>
      <c r="V7" s="4"/>
      <c r="W7" s="26"/>
      <c r="X7" s="6"/>
      <c r="Y7" s="6"/>
      <c r="Z7" s="13"/>
      <c r="AA7" s="13"/>
      <c r="AB7" s="4"/>
      <c r="AC7" s="4"/>
    </row>
    <row r="8" spans="1:29" s="2" customFormat="1" x14ac:dyDescent="0.25">
      <c r="B8" s="21" t="s">
        <v>20</v>
      </c>
      <c r="C8" s="30"/>
      <c r="D8" s="94">
        <v>44461</v>
      </c>
      <c r="E8" s="97" t="s">
        <v>46</v>
      </c>
      <c r="F8" s="97" t="s">
        <v>43</v>
      </c>
      <c r="G8" s="30"/>
      <c r="H8" s="15">
        <v>100</v>
      </c>
      <c r="I8" s="16">
        <v>0.61014599999999997</v>
      </c>
      <c r="J8" s="11">
        <f>I8/M8</f>
        <v>0.99925848042770216</v>
      </c>
      <c r="K8" s="54">
        <v>1464570000</v>
      </c>
      <c r="L8" s="54">
        <v>2398580000</v>
      </c>
      <c r="M8" s="47">
        <f>K8/L8</f>
        <v>0.61059877093947257</v>
      </c>
      <c r="N8" s="49">
        <v>85.281645489383749</v>
      </c>
      <c r="O8" s="50">
        <f>N8/10^6</f>
        <v>8.5281645489383744E-5</v>
      </c>
      <c r="P8" s="49">
        <v>47.40592912171779</v>
      </c>
      <c r="Q8" s="48">
        <v>781.78137651821851</v>
      </c>
      <c r="R8" s="48">
        <v>781781376518.21851</v>
      </c>
      <c r="S8" s="48">
        <v>1842.2654459109669</v>
      </c>
      <c r="T8" s="48">
        <v>1842265445910.967</v>
      </c>
      <c r="U8" s="47">
        <f>LOG10(T8)</f>
        <v>12.265352206419299</v>
      </c>
      <c r="V8" s="12">
        <v>0.59642937441783284</v>
      </c>
      <c r="W8" s="28"/>
      <c r="X8" s="12">
        <v>1.5479743307352398</v>
      </c>
      <c r="Y8" s="12">
        <v>0.45375405816977282</v>
      </c>
      <c r="Z8" s="12">
        <v>2.6096616724898016</v>
      </c>
      <c r="AA8" s="12">
        <v>1.1119821984430331</v>
      </c>
      <c r="AB8" s="12">
        <v>0.34187164291133454</v>
      </c>
      <c r="AC8" s="12">
        <v>0.17938985556052589</v>
      </c>
    </row>
    <row r="9" spans="1:29" ht="15" customHeight="1" x14ac:dyDescent="0.25">
      <c r="B9" s="21" t="s">
        <v>21</v>
      </c>
      <c r="C9" s="30"/>
      <c r="D9" s="94"/>
      <c r="E9" s="97"/>
      <c r="F9" s="97"/>
      <c r="G9" s="30"/>
      <c r="H9" s="15">
        <v>100</v>
      </c>
      <c r="I9" s="16">
        <v>0.54482299999999995</v>
      </c>
      <c r="J9" s="11">
        <f>I9/M9</f>
        <v>0.99687993021460541</v>
      </c>
      <c r="K9" s="54">
        <v>939165000</v>
      </c>
      <c r="L9" s="54">
        <v>1718420000</v>
      </c>
      <c r="M9" s="47">
        <f>K9/L9</f>
        <v>0.54652820614285214</v>
      </c>
      <c r="N9" s="49">
        <v>73.636924699999994</v>
      </c>
      <c r="O9" s="50">
        <f>N9/10^6</f>
        <v>7.36369247E-5</v>
      </c>
      <c r="P9" s="49">
        <v>43.645521047820473</v>
      </c>
      <c r="Q9" s="48">
        <v>1017.4418604651163</v>
      </c>
      <c r="R9" s="48">
        <v>1017441860465.1163</v>
      </c>
      <c r="S9" s="48">
        <v>2174.1204131898721</v>
      </c>
      <c r="T9" s="48">
        <v>2174120413189.8721</v>
      </c>
      <c r="U9" s="47">
        <f>LOG10(T9)</f>
        <v>12.337283593722546</v>
      </c>
      <c r="V9" s="12">
        <v>0.48831897132517599</v>
      </c>
      <c r="W9" s="28"/>
      <c r="X9" s="12">
        <v>1.5191528072034746</v>
      </c>
      <c r="Y9" s="12">
        <v>0.45809085101547198</v>
      </c>
      <c r="Z9" s="12">
        <v>2.2446811238602673</v>
      </c>
      <c r="AA9" s="12">
        <v>0.91574751094920037</v>
      </c>
      <c r="AB9" s="12">
        <v>0.3356144712773711</v>
      </c>
      <c r="AC9" s="12">
        <v>0.17553041933250371</v>
      </c>
    </row>
    <row r="10" spans="1:29" x14ac:dyDescent="0.25">
      <c r="B10" s="21" t="s">
        <v>22</v>
      </c>
      <c r="C10" s="30"/>
      <c r="D10" s="94"/>
      <c r="E10" s="97"/>
      <c r="F10" s="97"/>
      <c r="G10" s="30"/>
      <c r="H10" s="15">
        <v>100</v>
      </c>
      <c r="I10" s="16">
        <v>0.56003199999999997</v>
      </c>
      <c r="J10" s="11">
        <f>I10/M10</f>
        <v>0.9964645324152569</v>
      </c>
      <c r="K10" s="54">
        <v>772630000</v>
      </c>
      <c r="L10" s="54">
        <v>1374740000</v>
      </c>
      <c r="M10" s="47">
        <f>K10/L10</f>
        <v>0.5620189999563554</v>
      </c>
      <c r="N10" s="49">
        <v>72.249975278710551</v>
      </c>
      <c r="O10" s="50">
        <f>N10/10^6</f>
        <v>7.2249975278710553E-5</v>
      </c>
      <c r="P10" s="74">
        <v>43.091699147794138</v>
      </c>
      <c r="Q10" s="48">
        <v>1086.861313868613</v>
      </c>
      <c r="R10" s="48">
        <v>1086861313868.613</v>
      </c>
      <c r="S10" s="48">
        <v>2414.1320315278144</v>
      </c>
      <c r="T10" s="48">
        <v>2414132031527.8145</v>
      </c>
      <c r="U10" s="47">
        <f>LOG10(T10)</f>
        <v>12.382761018452271</v>
      </c>
      <c r="V10" s="12">
        <v>0.59562870571822424</v>
      </c>
      <c r="W10" s="28"/>
      <c r="X10" s="12">
        <v>1.5113532982089064</v>
      </c>
      <c r="Y10" s="12">
        <v>0.45532742324369946</v>
      </c>
      <c r="Z10" s="12">
        <v>2.2872103990165082</v>
      </c>
      <c r="AA10" s="12">
        <v>0.94930043403107933</v>
      </c>
      <c r="AB10" s="12">
        <v>0.33615603620527867</v>
      </c>
      <c r="AC10" s="12">
        <v>0.17577300343777996</v>
      </c>
    </row>
    <row r="11" spans="1:29" x14ac:dyDescent="0.25">
      <c r="B11" s="21" t="s">
        <v>23</v>
      </c>
      <c r="C11" s="30"/>
      <c r="D11" s="94"/>
      <c r="E11" s="97"/>
      <c r="F11" s="97"/>
      <c r="G11" s="30"/>
      <c r="H11" s="15">
        <v>100</v>
      </c>
      <c r="I11" s="16">
        <v>0.58675100000000002</v>
      </c>
      <c r="J11" s="11">
        <f>I11/M11</f>
        <v>0.99764212183348933</v>
      </c>
      <c r="K11" s="54">
        <v>723233000</v>
      </c>
      <c r="L11" s="54">
        <v>1229700000</v>
      </c>
      <c r="M11" s="47">
        <f>K11/L11</f>
        <v>0.58813775717654715</v>
      </c>
      <c r="N11" s="74">
        <v>80.869667110927196</v>
      </c>
      <c r="O11" s="50">
        <f>N11/10^6</f>
        <v>8.0869667110927197E-5</v>
      </c>
      <c r="P11" s="74">
        <v>43.462917172919155</v>
      </c>
      <c r="Q11" s="48">
        <v>982.11382113821139</v>
      </c>
      <c r="R11" s="48">
        <v>982113821138.21143</v>
      </c>
      <c r="S11" s="48">
        <v>2283.675595110979</v>
      </c>
      <c r="T11" s="48">
        <v>2283675595110.979</v>
      </c>
      <c r="U11" s="47">
        <f>LOG10(T11)</f>
        <v>12.358634410756158</v>
      </c>
      <c r="V11" s="12">
        <v>0.47810814919826961</v>
      </c>
      <c r="W11" s="28"/>
      <c r="X11" s="12">
        <v>1.5306840569296114</v>
      </c>
      <c r="Y11" s="12">
        <v>0.51775727575816222</v>
      </c>
      <c r="Z11" s="12">
        <v>2.4208684726491998</v>
      </c>
      <c r="AA11" s="12">
        <v>1.1095580318023108</v>
      </c>
      <c r="AB11" s="12">
        <v>0.3491395892140009</v>
      </c>
      <c r="AC11" s="12">
        <v>0.1766462779215682</v>
      </c>
    </row>
    <row r="12" spans="1:29" x14ac:dyDescent="0.25">
      <c r="B12" s="27"/>
      <c r="C12" s="26"/>
      <c r="D12" s="26"/>
      <c r="E12" s="26"/>
      <c r="F12" s="30"/>
      <c r="G12" s="26"/>
      <c r="H12" s="6"/>
      <c r="I12" s="6"/>
      <c r="J12" s="6"/>
      <c r="K12" s="48"/>
      <c r="L12" s="48"/>
      <c r="M12" s="73"/>
      <c r="N12" s="49"/>
      <c r="O12" s="50"/>
      <c r="P12" s="49"/>
      <c r="Q12" s="48"/>
      <c r="R12" s="14"/>
      <c r="S12" s="14"/>
      <c r="T12" s="48"/>
      <c r="U12" s="18"/>
      <c r="V12" s="4"/>
      <c r="W12" s="26"/>
      <c r="X12" s="6"/>
      <c r="Y12" s="6"/>
      <c r="Z12" s="6"/>
      <c r="AA12" s="6"/>
      <c r="AB12" s="4"/>
      <c r="AC12" s="4"/>
    </row>
    <row r="13" spans="1:29" x14ac:dyDescent="0.25">
      <c r="B13" s="21" t="s">
        <v>24</v>
      </c>
      <c r="C13" s="26"/>
      <c r="D13" s="94">
        <v>44464</v>
      </c>
      <c r="E13" s="95" t="s">
        <v>47</v>
      </c>
      <c r="F13" s="96" t="s">
        <v>43</v>
      </c>
      <c r="G13" s="26"/>
      <c r="H13" s="17">
        <v>100</v>
      </c>
      <c r="I13" s="11">
        <v>0.538049</v>
      </c>
      <c r="J13" s="11">
        <f>I13/M13</f>
        <v>0.9984194083681539</v>
      </c>
      <c r="K13" s="48">
        <v>747644000</v>
      </c>
      <c r="L13" s="48">
        <v>1387350000</v>
      </c>
      <c r="M13" s="12">
        <f>K13/L13</f>
        <v>0.53890078206652969</v>
      </c>
      <c r="N13" s="49">
        <v>83.398985842696632</v>
      </c>
      <c r="O13" s="50">
        <f>N13/10^6</f>
        <v>8.3398985842696638E-5</v>
      </c>
      <c r="P13" s="49">
        <v>42.573998673319949</v>
      </c>
      <c r="Q13" s="48">
        <v>896.40287769784175</v>
      </c>
      <c r="R13" s="48">
        <v>896402877697.8418</v>
      </c>
      <c r="S13" s="48">
        <v>1877.674925143974</v>
      </c>
      <c r="T13" s="48">
        <v>1877674925143.9739</v>
      </c>
      <c r="U13" s="47">
        <f>LOG10(T13)</f>
        <v>12.273620406654107</v>
      </c>
      <c r="V13" s="12">
        <v>0.51884303101737361</v>
      </c>
      <c r="W13" s="28"/>
      <c r="X13" s="12">
        <v>1.4910059860075227</v>
      </c>
      <c r="Y13" s="12">
        <v>0.45649727873780638</v>
      </c>
      <c r="Z13" s="12">
        <v>2.1572287528611014</v>
      </c>
      <c r="AA13" s="12">
        <v>0.89409451791921013</v>
      </c>
      <c r="AB13" s="12">
        <v>0.35517985032852573</v>
      </c>
      <c r="AC13" s="12">
        <v>0.18123129693578474</v>
      </c>
    </row>
    <row r="14" spans="1:29" x14ac:dyDescent="0.25">
      <c r="B14" s="21" t="s">
        <v>39</v>
      </c>
      <c r="C14" s="26"/>
      <c r="D14" s="94"/>
      <c r="E14" s="95"/>
      <c r="F14" s="96"/>
      <c r="G14" s="26"/>
      <c r="H14" s="17">
        <v>100</v>
      </c>
      <c r="I14" s="11">
        <v>0.55878799999999995</v>
      </c>
      <c r="J14" s="11">
        <f>I14/M14</f>
        <v>0.99855870375160694</v>
      </c>
      <c r="K14" s="48">
        <v>769297000</v>
      </c>
      <c r="L14" s="48">
        <v>1374740000</v>
      </c>
      <c r="M14" s="12">
        <f>K14/L14</f>
        <v>0.55959454151330434</v>
      </c>
      <c r="N14" s="49">
        <v>85.350197891513517</v>
      </c>
      <c r="O14" s="50">
        <f>N14/10^6</f>
        <v>8.535019789151352E-5</v>
      </c>
      <c r="P14" s="49">
        <v>44.515762600912424</v>
      </c>
      <c r="Q14" s="48">
        <v>834.30656934306558</v>
      </c>
      <c r="R14" s="48">
        <v>834306569343.06555</v>
      </c>
      <c r="S14" s="48">
        <v>1840.9195961655234</v>
      </c>
      <c r="T14" s="48">
        <v>1840919596165.5234</v>
      </c>
      <c r="U14" s="47">
        <f>LOG10(T14)</f>
        <v>12.265034820712497</v>
      </c>
      <c r="V14" s="12">
        <v>0.43724182127797334</v>
      </c>
      <c r="W14" s="28"/>
      <c r="X14" s="12">
        <v>1.4550777261431913</v>
      </c>
      <c r="Y14" s="12">
        <v>0.39552733247440047</v>
      </c>
      <c r="Z14" s="12">
        <v>2.1769349000295448</v>
      </c>
      <c r="AA14" s="12">
        <v>0.85893819869082288</v>
      </c>
      <c r="AB14" s="12">
        <v>0.35109389398448954</v>
      </c>
      <c r="AC14" s="12">
        <v>0.17616333045902338</v>
      </c>
    </row>
    <row r="15" spans="1:29" x14ac:dyDescent="0.25">
      <c r="B15" s="21" t="s">
        <v>38</v>
      </c>
      <c r="C15" s="26"/>
      <c r="D15" s="94"/>
      <c r="E15" s="95"/>
      <c r="F15" s="96"/>
      <c r="G15" s="26"/>
      <c r="H15" s="17">
        <v>100</v>
      </c>
      <c r="I15" s="11">
        <v>0.58010300000000004</v>
      </c>
      <c r="J15" s="11">
        <f>I15/M15</f>
        <v>0.99894246766074446</v>
      </c>
      <c r="K15" s="48">
        <v>640862000</v>
      </c>
      <c r="L15" s="48">
        <v>1103570000</v>
      </c>
      <c r="M15" s="12">
        <f>K15/L15</f>
        <v>0.58071712714191215</v>
      </c>
      <c r="N15" s="49">
        <v>86.396295866666648</v>
      </c>
      <c r="O15" s="50">
        <f>N15/10^6</f>
        <v>8.6396295866666647E-5</v>
      </c>
      <c r="P15" s="49">
        <v>43.34384845928335</v>
      </c>
      <c r="Q15" s="48">
        <v>886.36363636363626</v>
      </c>
      <c r="R15" s="48">
        <v>886363636363.63623</v>
      </c>
      <c r="S15" s="48">
        <v>2041.1378872865653</v>
      </c>
      <c r="T15" s="48">
        <v>2041137887286.5652</v>
      </c>
      <c r="U15" s="47">
        <f>LOG10(T15)</f>
        <v>12.309872344091348</v>
      </c>
      <c r="V15" s="12">
        <v>0.50953517120948844</v>
      </c>
      <c r="W15" s="28"/>
      <c r="X15" s="12">
        <v>1.4906356778170633</v>
      </c>
      <c r="Y15" s="12">
        <v>0.39819393492483907</v>
      </c>
      <c r="Z15" s="12">
        <v>2.3483158462437288</v>
      </c>
      <c r="AA15" s="12">
        <v>0.90868458513101291</v>
      </c>
      <c r="AB15" s="12">
        <v>0.36233706779749686</v>
      </c>
      <c r="AC15" s="12">
        <v>0.17807110216789923</v>
      </c>
    </row>
    <row r="16" spans="1:29" x14ac:dyDescent="0.25">
      <c r="B16" s="27"/>
      <c r="C16" s="26"/>
      <c r="D16" s="26"/>
      <c r="E16" s="26"/>
      <c r="F16" s="30"/>
      <c r="G16" s="26"/>
      <c r="H16" s="6"/>
      <c r="I16" s="6"/>
      <c r="J16" s="6"/>
      <c r="K16" s="48"/>
      <c r="L16" s="48"/>
      <c r="M16" s="73"/>
      <c r="N16" s="49"/>
      <c r="O16" s="50"/>
      <c r="P16" s="49"/>
      <c r="Q16" s="48"/>
      <c r="R16" s="14"/>
      <c r="S16" s="14"/>
      <c r="T16" s="48"/>
      <c r="U16" s="18"/>
      <c r="V16" s="4"/>
      <c r="W16" s="26"/>
      <c r="X16" s="6"/>
      <c r="Y16" s="6"/>
      <c r="Z16" s="6"/>
      <c r="AA16" s="6"/>
      <c r="AB16" s="4"/>
      <c r="AC16" s="4"/>
    </row>
    <row r="17" spans="2:29" s="62" customFormat="1" x14ac:dyDescent="0.25">
      <c r="B17" s="21" t="s">
        <v>25</v>
      </c>
      <c r="C17" s="72"/>
      <c r="D17" s="101">
        <v>44465</v>
      </c>
      <c r="E17" s="98" t="s">
        <v>48</v>
      </c>
      <c r="F17" s="98" t="s">
        <v>8</v>
      </c>
      <c r="G17" s="72"/>
      <c r="H17" s="71">
        <v>100</v>
      </c>
      <c r="I17" s="70">
        <v>0.31867600000000001</v>
      </c>
      <c r="J17" s="69">
        <f>I17/M17</f>
        <v>0.95585766496133007</v>
      </c>
      <c r="K17" s="68">
        <v>825057000</v>
      </c>
      <c r="L17" s="68">
        <v>2474730000</v>
      </c>
      <c r="M17" s="67">
        <f>K17/L17</f>
        <v>0.33339273375277301</v>
      </c>
      <c r="N17" s="65">
        <v>67.401062606811081</v>
      </c>
      <c r="O17" s="66">
        <f>N17/10^6</f>
        <v>6.740106260681108E-5</v>
      </c>
      <c r="P17" s="65">
        <v>46.795092740329423</v>
      </c>
      <c r="Q17" s="48">
        <v>653.84615384615381</v>
      </c>
      <c r="R17" s="76">
        <v>653846153846.15381</v>
      </c>
      <c r="S17" s="76">
        <v>972.89303799083484</v>
      </c>
      <c r="T17" s="48">
        <v>972893037990.83484</v>
      </c>
      <c r="U17" s="67">
        <f>LOG10(T17)</f>
        <v>11.988065095598431</v>
      </c>
      <c r="V17" s="63">
        <v>0.61581295202140063</v>
      </c>
      <c r="W17" s="64"/>
      <c r="X17" s="63">
        <v>1.4842456853109227</v>
      </c>
      <c r="Y17" s="63">
        <v>0.4845391295813713</v>
      </c>
      <c r="Z17" s="63">
        <v>1.6141769214988475</v>
      </c>
      <c r="AA17" s="63">
        <v>0.49857523232561041</v>
      </c>
      <c r="AB17" s="63">
        <v>0.33739438176139669</v>
      </c>
      <c r="AC17" s="63">
        <v>0.18930503546469152</v>
      </c>
    </row>
    <row r="18" spans="2:29" x14ac:dyDescent="0.25">
      <c r="B18" s="21" t="s">
        <v>37</v>
      </c>
      <c r="C18" s="30"/>
      <c r="D18" s="101"/>
      <c r="E18" s="98"/>
      <c r="F18" s="98"/>
      <c r="G18" s="30"/>
      <c r="H18" s="15">
        <v>100</v>
      </c>
      <c r="I18" s="16">
        <v>0.26778999999999997</v>
      </c>
      <c r="J18" s="11">
        <f>I18/M18</f>
        <v>0.95063689727229483</v>
      </c>
      <c r="K18" s="54">
        <v>613996000</v>
      </c>
      <c r="L18" s="54">
        <v>2179645440</v>
      </c>
      <c r="M18" s="47">
        <f>K18/L18</f>
        <v>0.28169535683748637</v>
      </c>
      <c r="N18" s="49">
        <v>68.898880139146584</v>
      </c>
      <c r="O18" s="50">
        <f>N18/10^6</f>
        <v>6.8898880139146585E-5</v>
      </c>
      <c r="P18" s="49">
        <v>49.818111903288226</v>
      </c>
      <c r="Q18" s="48">
        <v>494.49541284403665</v>
      </c>
      <c r="R18" s="48">
        <v>494495412844.03662</v>
      </c>
      <c r="S18" s="48">
        <v>683.68664699488909</v>
      </c>
      <c r="T18" s="48">
        <v>683686646994.88904</v>
      </c>
      <c r="U18" s="67">
        <f>LOG10(T18)</f>
        <v>11.834857097827394</v>
      </c>
      <c r="V18" s="12">
        <v>0.44466401899781177</v>
      </c>
      <c r="W18" s="28"/>
      <c r="X18" s="12">
        <v>1.5004844883137214</v>
      </c>
      <c r="Y18" s="12">
        <v>0.50406582069015637</v>
      </c>
      <c r="Z18" s="12">
        <v>1.5471175869861211</v>
      </c>
      <c r="AA18" s="12">
        <v>0.43948520787166684</v>
      </c>
      <c r="AB18" s="12">
        <v>0.33690092705293156</v>
      </c>
      <c r="AC18" s="12">
        <v>0.19767351040730688</v>
      </c>
    </row>
    <row r="19" spans="2:29" x14ac:dyDescent="0.25">
      <c r="B19" s="21" t="s">
        <v>36</v>
      </c>
      <c r="C19" s="30"/>
      <c r="D19" s="101"/>
      <c r="E19" s="98"/>
      <c r="F19" s="98"/>
      <c r="G19" s="30"/>
      <c r="H19" s="15">
        <v>100</v>
      </c>
      <c r="I19" s="16">
        <v>0.30264400000000002</v>
      </c>
      <c r="J19" s="11">
        <f>I19/M19</f>
        <v>0.95862532674061207</v>
      </c>
      <c r="K19" s="54">
        <v>434014000</v>
      </c>
      <c r="L19" s="54">
        <v>1374740000</v>
      </c>
      <c r="M19" s="47">
        <f>K19/L19</f>
        <v>0.31570624263497099</v>
      </c>
      <c r="N19" s="49">
        <v>65.23159894736844</v>
      </c>
      <c r="O19" s="50">
        <f>N19/10^6</f>
        <v>6.523159894736844E-5</v>
      </c>
      <c r="P19" s="49">
        <v>40.825968414573644</v>
      </c>
      <c r="Q19" s="48">
        <v>656.93430656934299</v>
      </c>
      <c r="R19" s="48">
        <v>656934306569.34302</v>
      </c>
      <c r="S19" s="48">
        <v>1042.6160855545079</v>
      </c>
      <c r="T19" s="48">
        <v>1042616085554.5079</v>
      </c>
      <c r="U19" s="67">
        <f>LOG10(T19)</f>
        <v>12.018124420968586</v>
      </c>
      <c r="V19" s="12">
        <v>0.68146941830033403</v>
      </c>
      <c r="W19" s="28"/>
      <c r="X19" s="12">
        <v>1.4295355251901081</v>
      </c>
      <c r="Y19" s="12">
        <v>0.41335637893504695</v>
      </c>
      <c r="Z19" s="12">
        <v>1.5384210073319646</v>
      </c>
      <c r="AA19" s="12">
        <v>0.4348150709571153</v>
      </c>
      <c r="AB19" s="12">
        <v>0.34852195880317</v>
      </c>
      <c r="AC19" s="12">
        <v>0.18795281739011688</v>
      </c>
    </row>
    <row r="20" spans="2:29" x14ac:dyDescent="0.25">
      <c r="B20" s="22" t="s">
        <v>35</v>
      </c>
      <c r="C20" s="37"/>
      <c r="D20" s="102"/>
      <c r="E20" s="99"/>
      <c r="F20" s="99"/>
      <c r="G20" s="37"/>
      <c r="H20" s="44">
        <v>100</v>
      </c>
      <c r="I20" s="45">
        <v>0.35509499999999999</v>
      </c>
      <c r="J20" s="61">
        <f>I20/M20</f>
        <v>0.94722776369916162</v>
      </c>
      <c r="K20" s="60">
        <v>515360000</v>
      </c>
      <c r="L20" s="60">
        <v>1374740000</v>
      </c>
      <c r="M20" s="59">
        <f>K20/L20</f>
        <v>0.37487815877911462</v>
      </c>
      <c r="N20" s="57">
        <v>67.865395966666668</v>
      </c>
      <c r="O20" s="58">
        <f>N20/10^6</f>
        <v>6.786539596666667E-5</v>
      </c>
      <c r="P20" s="57">
        <v>50.768904435882142</v>
      </c>
      <c r="Q20" s="77">
        <v>832.11678832116786</v>
      </c>
      <c r="R20" s="77">
        <v>832116788321.16785</v>
      </c>
      <c r="S20" s="77">
        <v>1207.3388249845409</v>
      </c>
      <c r="T20" s="77">
        <v>1207338824984.541</v>
      </c>
      <c r="U20" s="59">
        <f>LOG10(T20)</f>
        <v>12.081829166676703</v>
      </c>
      <c r="V20" s="46">
        <v>0.62312481091019112</v>
      </c>
      <c r="W20" s="38"/>
      <c r="X20" s="46">
        <v>1.4851406070474773</v>
      </c>
      <c r="Y20" s="46">
        <v>0.45129642608933029</v>
      </c>
      <c r="Z20" s="46">
        <v>1.6874655392449058</v>
      </c>
      <c r="AA20" s="46">
        <v>0.5256701508968904</v>
      </c>
      <c r="AB20" s="46">
        <v>0.33570208806816754</v>
      </c>
      <c r="AC20" s="46">
        <v>0.20132361235082713</v>
      </c>
    </row>
    <row r="21" spans="2:29" x14ac:dyDescent="0.25">
      <c r="B21" s="29"/>
      <c r="F21" s="30"/>
      <c r="I21" s="4"/>
      <c r="J21" s="4"/>
      <c r="K21" s="4"/>
      <c r="L21" s="4"/>
      <c r="M21" s="4"/>
      <c r="N21" s="55"/>
      <c r="O21" s="56"/>
      <c r="P21" s="55"/>
      <c r="Q21" s="48"/>
      <c r="R21" s="4"/>
      <c r="S21" s="4"/>
      <c r="T21" s="48"/>
      <c r="U21" s="83"/>
      <c r="V21" s="4"/>
      <c r="X21" s="4"/>
      <c r="Y21" s="4"/>
      <c r="Z21" s="4"/>
      <c r="AA21" s="4"/>
      <c r="AB21" s="4"/>
      <c r="AC21" s="4"/>
    </row>
    <row r="22" spans="2:29" x14ac:dyDescent="0.25">
      <c r="B22" s="21" t="s">
        <v>26</v>
      </c>
      <c r="C22" s="30"/>
      <c r="D22" s="36"/>
      <c r="E22" s="43"/>
      <c r="F22" s="43"/>
      <c r="G22" s="30"/>
      <c r="H22" s="15">
        <v>100</v>
      </c>
      <c r="I22" s="16">
        <v>0.38876500000000003</v>
      </c>
      <c r="J22" s="11">
        <f>I22/M22</f>
        <v>0.97347050859890927</v>
      </c>
      <c r="K22" s="54">
        <v>610717000</v>
      </c>
      <c r="L22" s="54">
        <v>1529240000</v>
      </c>
      <c r="M22" s="47">
        <f>K22/L22</f>
        <v>0.39935981271742826</v>
      </c>
      <c r="N22" s="49">
        <v>70.902046498708131</v>
      </c>
      <c r="O22" s="50">
        <f>N22/10^6</f>
        <v>7.0902046498708129E-5</v>
      </c>
      <c r="P22" s="49">
        <v>38.53058516268996</v>
      </c>
      <c r="Q22" s="48">
        <v>1011.7647058823529</v>
      </c>
      <c r="R22" s="48">
        <v>1011764705882.3529</v>
      </c>
      <c r="S22" s="48">
        <v>1663.2861625241828</v>
      </c>
      <c r="T22" s="48">
        <v>1663286162524.1829</v>
      </c>
      <c r="U22" s="47">
        <f>LOG10(T22)</f>
        <v>12.220966974483321</v>
      </c>
      <c r="V22" s="12">
        <v>0.55211355622014913</v>
      </c>
      <c r="W22" s="28"/>
      <c r="X22" s="12">
        <v>1.4928935632246609</v>
      </c>
      <c r="Y22" s="12">
        <v>0.48318753472122389</v>
      </c>
      <c r="Z22" s="12">
        <v>1.7576849499602578</v>
      </c>
      <c r="AA22" s="12">
        <v>0.59690570408219457</v>
      </c>
      <c r="AB22" s="12">
        <v>0.35321828554348411</v>
      </c>
      <c r="AC22" s="12">
        <v>0.17345522434703697</v>
      </c>
    </row>
    <row r="23" spans="2:29" ht="15" customHeight="1" x14ac:dyDescent="0.25">
      <c r="B23" s="21" t="s">
        <v>34</v>
      </c>
      <c r="C23" s="30"/>
      <c r="D23" s="10">
        <v>44485</v>
      </c>
      <c r="E23" s="103" t="s">
        <v>5</v>
      </c>
      <c r="F23" s="84" t="s">
        <v>8</v>
      </c>
      <c r="G23" s="30"/>
      <c r="H23" s="15">
        <v>100</v>
      </c>
      <c r="I23" s="16">
        <v>0.38373200000000002</v>
      </c>
      <c r="J23" s="11">
        <f>I23/M23</f>
        <v>0.97427645565692766</v>
      </c>
      <c r="K23" s="54">
        <v>541460000</v>
      </c>
      <c r="L23" s="54">
        <v>1374740000</v>
      </c>
      <c r="M23" s="47">
        <f>K23/L23</f>
        <v>0.3938635669290193</v>
      </c>
      <c r="N23" s="49">
        <v>70.393600098522242</v>
      </c>
      <c r="O23" s="50">
        <f>N23/10^6</f>
        <v>7.0393600098522241E-5</v>
      </c>
      <c r="P23" s="49">
        <v>37.793804029020833</v>
      </c>
      <c r="Q23" s="48">
        <v>1037.2262773722628</v>
      </c>
      <c r="R23" s="48">
        <v>1037226277372.2628</v>
      </c>
      <c r="S23" s="48">
        <v>1694.4867409890708</v>
      </c>
      <c r="T23" s="48">
        <v>1694486740989.0708</v>
      </c>
      <c r="U23" s="47">
        <f>LOG10(T23)</f>
        <v>12.229038174921516</v>
      </c>
      <c r="V23" s="12">
        <v>0.48658194124423965</v>
      </c>
      <c r="W23" s="28"/>
      <c r="X23" s="12">
        <v>1.4670148532056764</v>
      </c>
      <c r="Y23" s="12">
        <v>0.45059587922563116</v>
      </c>
      <c r="Z23" s="12">
        <v>1.7191938291116884</v>
      </c>
      <c r="AA23" s="12">
        <v>0.56208760913976974</v>
      </c>
      <c r="AB23" s="12">
        <v>0.35659729753040798</v>
      </c>
      <c r="AC23" s="12">
        <v>0.17149192637447908</v>
      </c>
    </row>
    <row r="24" spans="2:29" s="2" customFormat="1" x14ac:dyDescent="0.25">
      <c r="B24" s="21" t="s">
        <v>33</v>
      </c>
      <c r="C24" s="30"/>
      <c r="D24" s="36"/>
      <c r="E24" s="43"/>
      <c r="F24" s="43"/>
      <c r="G24" s="30"/>
      <c r="H24" s="15">
        <v>100</v>
      </c>
      <c r="I24" s="16">
        <v>0.39074599999999998</v>
      </c>
      <c r="J24" s="11">
        <f>I24/M24</f>
        <v>0.97250178505980667</v>
      </c>
      <c r="K24" s="54">
        <v>461654000</v>
      </c>
      <c r="L24" s="54">
        <v>1148980000</v>
      </c>
      <c r="M24" s="47">
        <f>K24/L24</f>
        <v>0.40179463524169262</v>
      </c>
      <c r="N24" s="49">
        <v>70.351134463636313</v>
      </c>
      <c r="O24" s="50">
        <f>N24/10^6</f>
        <v>7.0351134463636316E-5</v>
      </c>
      <c r="P24" s="49">
        <v>39.578655796156582</v>
      </c>
      <c r="Q24" s="48">
        <v>956.52173913043487</v>
      </c>
      <c r="R24" s="48">
        <v>956521739130.43481</v>
      </c>
      <c r="S24" s="48">
        <v>1579.4055264433216</v>
      </c>
      <c r="T24" s="48">
        <v>1579405526443.3215</v>
      </c>
      <c r="U24" s="47">
        <f>LOG10(T24)</f>
        <v>12.198493653304523</v>
      </c>
      <c r="V24" s="12">
        <v>0.68058970561276599</v>
      </c>
      <c r="W24" s="28"/>
      <c r="X24" s="12">
        <v>1.4400360895724809</v>
      </c>
      <c r="Y24" s="12">
        <v>0.40541449133444357</v>
      </c>
      <c r="Z24" s="12">
        <v>1.7031155025648799</v>
      </c>
      <c r="AA24" s="12">
        <v>0.5439245781400095</v>
      </c>
      <c r="AB24" s="12">
        <v>0.35107016912309064</v>
      </c>
      <c r="AC24" s="12">
        <v>0.17518559595872638</v>
      </c>
    </row>
    <row r="25" spans="2:29" x14ac:dyDescent="0.25">
      <c r="B25" s="31"/>
      <c r="C25" s="30"/>
      <c r="D25" s="30"/>
      <c r="E25" s="30"/>
      <c r="F25" s="30"/>
      <c r="G25" s="30"/>
      <c r="H25" s="8"/>
      <c r="I25" s="8"/>
      <c r="J25" s="8"/>
      <c r="K25" s="54"/>
      <c r="L25" s="54"/>
      <c r="M25" s="53"/>
      <c r="N25" s="49"/>
      <c r="O25" s="50"/>
      <c r="P25" s="49"/>
      <c r="Q25" s="48"/>
      <c r="R25" s="18"/>
      <c r="S25" s="18"/>
      <c r="T25" s="48"/>
      <c r="U25" s="18"/>
      <c r="V25" s="4"/>
      <c r="W25" s="30"/>
      <c r="X25" s="8"/>
      <c r="Y25" s="8"/>
      <c r="Z25" s="8"/>
      <c r="AA25" s="8"/>
      <c r="AB25" s="4"/>
      <c r="AC25" s="4"/>
    </row>
    <row r="26" spans="2:29" s="2" customFormat="1" x14ac:dyDescent="0.25">
      <c r="B26" s="21" t="s">
        <v>27</v>
      </c>
      <c r="C26" s="30"/>
      <c r="D26" s="100">
        <v>44515</v>
      </c>
      <c r="E26" s="96" t="s">
        <v>6</v>
      </c>
      <c r="F26" s="97" t="s">
        <v>41</v>
      </c>
      <c r="G26" s="30"/>
      <c r="H26" s="15">
        <v>100</v>
      </c>
      <c r="I26" s="16">
        <v>0.55195300000000003</v>
      </c>
      <c r="J26" s="11">
        <f>I26/M26</f>
        <v>0.9860279419399548</v>
      </c>
      <c r="K26" s="54">
        <v>1385290000</v>
      </c>
      <c r="L26" s="54">
        <v>2474730000</v>
      </c>
      <c r="M26" s="47">
        <f>K26/L26</f>
        <v>0.55977419758923197</v>
      </c>
      <c r="N26" s="49">
        <v>62.09193361581913</v>
      </c>
      <c r="O26" s="50">
        <f>N26/10^6</f>
        <v>6.2091933615819134E-5</v>
      </c>
      <c r="P26" s="49">
        <v>48.081368471082101</v>
      </c>
      <c r="Q26" s="48">
        <v>1003.2388663967611</v>
      </c>
      <c r="R26" s="48">
        <v>1003238866396.7611</v>
      </c>
      <c r="S26" s="48">
        <v>2251.4277034604465</v>
      </c>
      <c r="T26" s="48">
        <v>2251427703460.4468</v>
      </c>
      <c r="U26" s="47">
        <f>LOG10(T26)</f>
        <v>12.352458005710544</v>
      </c>
      <c r="V26" s="12">
        <v>0.47136326920252608</v>
      </c>
      <c r="W26" s="28"/>
      <c r="X26" s="12">
        <v>1.5814521305248108</v>
      </c>
      <c r="Y26" s="12">
        <v>0.57310063491576835</v>
      </c>
      <c r="Z26" s="19">
        <v>2.3675507840132068</v>
      </c>
      <c r="AA26" s="19">
        <v>1.0354583144554823</v>
      </c>
      <c r="AB26" s="12">
        <v>0.28878981528455738</v>
      </c>
      <c r="AC26" s="12">
        <v>0.15820537501632917</v>
      </c>
    </row>
    <row r="27" spans="2:29" x14ac:dyDescent="0.25">
      <c r="B27" s="21" t="s">
        <v>32</v>
      </c>
      <c r="C27" s="30"/>
      <c r="D27" s="100"/>
      <c r="E27" s="96"/>
      <c r="F27" s="97"/>
      <c r="G27" s="30"/>
      <c r="H27" s="15">
        <v>100</v>
      </c>
      <c r="I27" s="16">
        <v>0.55033900000000002</v>
      </c>
      <c r="J27" s="11">
        <f>I27/M27</f>
        <v>0.98648672701506923</v>
      </c>
      <c r="K27" s="54">
        <v>1213730000</v>
      </c>
      <c r="L27" s="54">
        <v>2175620000</v>
      </c>
      <c r="M27" s="47">
        <f>K27/L27</f>
        <v>0.55787775438725518</v>
      </c>
      <c r="N27" s="49">
        <v>63.128621541991684</v>
      </c>
      <c r="O27" s="50">
        <f>N27/10^6</f>
        <v>6.3128621541991685E-5</v>
      </c>
      <c r="P27" s="49">
        <v>48.978460982828807</v>
      </c>
      <c r="Q27" s="48">
        <v>999.54128440366969</v>
      </c>
      <c r="R27" s="48">
        <v>999541284403.66968</v>
      </c>
      <c r="S27" s="48">
        <v>2255.0611991984379</v>
      </c>
      <c r="T27" s="48">
        <v>2255061199198.438</v>
      </c>
      <c r="U27" s="47">
        <f>LOG10(T27)</f>
        <v>12.353158332517093</v>
      </c>
      <c r="V27" s="12">
        <v>0.42098472798344927</v>
      </c>
      <c r="W27" s="28"/>
      <c r="X27" s="12">
        <v>1.5830273555850727</v>
      </c>
      <c r="Y27" s="12">
        <v>0.59924374384706791</v>
      </c>
      <c r="Z27" s="19">
        <v>2.3506126724959571</v>
      </c>
      <c r="AA27" s="19">
        <v>1.060162608089225</v>
      </c>
      <c r="AB27" s="12">
        <v>0.29012383039030737</v>
      </c>
      <c r="AC27" s="12">
        <v>0.15340120912891306</v>
      </c>
    </row>
    <row r="28" spans="2:29" ht="15" customHeight="1" x14ac:dyDescent="0.25">
      <c r="B28" s="21" t="s">
        <v>31</v>
      </c>
      <c r="C28" s="30"/>
      <c r="D28" s="100"/>
      <c r="E28" s="96"/>
      <c r="F28" s="97"/>
      <c r="G28" s="30"/>
      <c r="H28" s="15">
        <v>100</v>
      </c>
      <c r="I28" s="16">
        <v>0.56602399999999997</v>
      </c>
      <c r="J28" s="11">
        <f>I28/M28</f>
        <v>0.98663094449671218</v>
      </c>
      <c r="K28" s="54">
        <v>788674000</v>
      </c>
      <c r="L28" s="54">
        <v>1374730000</v>
      </c>
      <c r="M28" s="47">
        <f>K28/L28</f>
        <v>0.57369374349872337</v>
      </c>
      <c r="N28" s="49">
        <v>61.949029880507823</v>
      </c>
      <c r="O28" s="50">
        <f>N28/10^6</f>
        <v>6.1949029880507817E-5</v>
      </c>
      <c r="P28" s="49">
        <v>50.082503746078274</v>
      </c>
      <c r="Q28" s="48">
        <v>977.37226277372258</v>
      </c>
      <c r="R28" s="79">
        <v>977372262773.72253</v>
      </c>
      <c r="S28" s="79">
        <v>2268.1319742035666</v>
      </c>
      <c r="T28" s="48">
        <v>2268131974203.5664</v>
      </c>
      <c r="U28" s="47">
        <f>LOG10(T28)</f>
        <v>12.355668320944343</v>
      </c>
      <c r="V28" s="12">
        <v>0.52679778041688852</v>
      </c>
      <c r="W28" s="28"/>
      <c r="X28" s="12">
        <v>1.6045610992638204</v>
      </c>
      <c r="Y28" s="12">
        <v>0.65525624368123858</v>
      </c>
      <c r="Z28" s="19">
        <v>2.3955117099610579</v>
      </c>
      <c r="AA28" s="19">
        <v>1.1445073339102114</v>
      </c>
      <c r="AB28" s="12">
        <v>0.27786886876894051</v>
      </c>
      <c r="AC28" s="12">
        <v>0.15390655707882256</v>
      </c>
    </row>
    <row r="29" spans="2:29" s="33" customFormat="1" x14ac:dyDescent="0.25">
      <c r="B29" s="21" t="s">
        <v>30</v>
      </c>
      <c r="C29" s="30"/>
      <c r="D29" s="100"/>
      <c r="E29" s="96"/>
      <c r="F29" s="97"/>
      <c r="G29" s="30"/>
      <c r="H29" s="15">
        <v>100</v>
      </c>
      <c r="I29" s="16">
        <v>0.433417</v>
      </c>
      <c r="J29" s="16">
        <f>I29/M29</f>
        <v>0.96112330985603689</v>
      </c>
      <c r="K29" s="54">
        <v>587234000</v>
      </c>
      <c r="L29" s="54">
        <v>1302220000</v>
      </c>
      <c r="M29" s="47">
        <f>K29/L29</f>
        <v>0.45094838045798713</v>
      </c>
      <c r="N29" s="74">
        <v>59.805455732441573</v>
      </c>
      <c r="O29" s="80">
        <f>N29/10^6</f>
        <v>5.9805455732441572E-5</v>
      </c>
      <c r="P29" s="74">
        <v>42.221417581207604</v>
      </c>
      <c r="Q29" s="48">
        <v>1150</v>
      </c>
      <c r="R29" s="54">
        <v>1150000000000</v>
      </c>
      <c r="S29" s="54">
        <v>2077.1971275144429</v>
      </c>
      <c r="T29" s="54">
        <v>2077197127514.4429</v>
      </c>
      <c r="U29" s="47">
        <f>LOG10(T29)</f>
        <v>12.317477713352304</v>
      </c>
      <c r="V29" s="47">
        <v>0.56676774090681492</v>
      </c>
      <c r="W29" s="32"/>
      <c r="X29" s="47">
        <v>1.6071340692249898</v>
      </c>
      <c r="Y29" s="47">
        <v>0.66728922018599246</v>
      </c>
      <c r="Z29" s="81">
        <v>1.9781302529206517</v>
      </c>
      <c r="AA29" s="81">
        <v>0.81309564642509746</v>
      </c>
      <c r="AB29" s="47">
        <v>0.28810888807256335</v>
      </c>
      <c r="AC29" s="47">
        <v>0.14842964308055462</v>
      </c>
    </row>
    <row r="30" spans="2:29" x14ac:dyDescent="0.25">
      <c r="B30" s="31"/>
      <c r="C30" s="30"/>
      <c r="D30" s="30"/>
      <c r="E30" s="30"/>
      <c r="F30" s="30"/>
      <c r="G30" s="30"/>
      <c r="H30" s="8"/>
      <c r="I30" s="8"/>
      <c r="J30" s="8"/>
      <c r="K30" s="54"/>
      <c r="L30" s="54"/>
      <c r="M30" s="53"/>
      <c r="N30" s="49"/>
      <c r="O30" s="50"/>
      <c r="P30" s="49"/>
      <c r="Q30" s="48"/>
      <c r="R30" s="18"/>
      <c r="S30" s="18"/>
      <c r="T30" s="48"/>
      <c r="U30" s="18"/>
      <c r="V30" s="4"/>
      <c r="W30" s="30"/>
      <c r="X30" s="8"/>
      <c r="Y30" s="8"/>
      <c r="Z30" s="8"/>
      <c r="AA30" s="8"/>
      <c r="AB30" s="4"/>
      <c r="AC30" s="4"/>
    </row>
    <row r="31" spans="2:29" x14ac:dyDescent="0.25">
      <c r="B31" s="21" t="s">
        <v>28</v>
      </c>
      <c r="C31" s="26"/>
      <c r="D31" s="100">
        <v>44543</v>
      </c>
      <c r="E31" s="95" t="s">
        <v>7</v>
      </c>
      <c r="F31" s="96" t="s">
        <v>43</v>
      </c>
      <c r="G31" s="26"/>
      <c r="H31" s="17">
        <v>100</v>
      </c>
      <c r="I31" s="11">
        <v>0.59713099999999997</v>
      </c>
      <c r="J31" s="11">
        <f>I31/M31</f>
        <v>0.9985833533880466</v>
      </c>
      <c r="K31" s="48">
        <v>2114050000</v>
      </c>
      <c r="L31" s="78">
        <v>3535330000</v>
      </c>
      <c r="M31" s="12">
        <f>K31/L31</f>
        <v>0.59797812368293768</v>
      </c>
      <c r="N31" s="49">
        <v>91.668882816057462</v>
      </c>
      <c r="O31" s="50">
        <f>N31/10^6</f>
        <v>9.1668882816057457E-5</v>
      </c>
      <c r="P31" s="49">
        <v>61.643573029577389</v>
      </c>
      <c r="Q31" s="48">
        <v>471.4689265536723</v>
      </c>
      <c r="R31" s="48">
        <v>471468926553.6723</v>
      </c>
      <c r="S31" s="48">
        <v>1139.1968992220759</v>
      </c>
      <c r="T31" s="48">
        <v>1139196899222.0759</v>
      </c>
      <c r="U31" s="47">
        <f>LOG10(T31)</f>
        <v>12.056598794189046</v>
      </c>
      <c r="V31" s="12">
        <v>0.57475655746932341</v>
      </c>
      <c r="W31" s="28"/>
      <c r="X31" s="12">
        <v>1.5633555994769834</v>
      </c>
      <c r="Y31" s="12">
        <v>0.64983796823561779</v>
      </c>
      <c r="Z31" s="12">
        <v>2.4971308357837989</v>
      </c>
      <c r="AA31" s="12">
        <v>1.2598419461351356</v>
      </c>
      <c r="AB31" s="12">
        <v>0.32102854654075724</v>
      </c>
      <c r="AC31" s="12">
        <v>0.18290869951269695</v>
      </c>
    </row>
    <row r="32" spans="2:29" ht="15" customHeight="1" x14ac:dyDescent="0.25">
      <c r="B32" s="21" t="s">
        <v>29</v>
      </c>
      <c r="C32" s="26"/>
      <c r="D32" s="100"/>
      <c r="E32" s="95"/>
      <c r="F32" s="96"/>
      <c r="G32" s="26"/>
      <c r="H32" s="17">
        <v>100</v>
      </c>
      <c r="I32" s="11">
        <v>0.61236000000000002</v>
      </c>
      <c r="J32" s="11">
        <f>I32/M32</f>
        <v>0.99757030152880843</v>
      </c>
      <c r="K32" s="48">
        <v>1606480000</v>
      </c>
      <c r="L32" s="78">
        <v>2617050000</v>
      </c>
      <c r="M32" s="12">
        <f>K32/L32</f>
        <v>0.61385147398788709</v>
      </c>
      <c r="N32" s="49">
        <v>86.933429009977161</v>
      </c>
      <c r="O32" s="50">
        <f>N32/10^6</f>
        <v>8.6933429009977163E-5</v>
      </c>
      <c r="P32" s="49">
        <v>64.361890460187965</v>
      </c>
      <c r="Q32" s="48">
        <v>497.32824427480915</v>
      </c>
      <c r="R32" s="48">
        <v>497328244274.80914</v>
      </c>
      <c r="S32" s="48">
        <v>1250.7684608801692</v>
      </c>
      <c r="T32" s="48">
        <v>1250768460880.1692</v>
      </c>
      <c r="U32" s="47">
        <f>LOG10(T32)</f>
        <v>12.09717692162878</v>
      </c>
      <c r="V32" s="12">
        <v>0.67147352484241563</v>
      </c>
      <c r="W32" s="28"/>
      <c r="X32" s="12">
        <v>1.5480272532037409</v>
      </c>
      <c r="Y32" s="12">
        <v>0.50015540999403219</v>
      </c>
      <c r="Z32" s="12">
        <v>2.600887248687191</v>
      </c>
      <c r="AA32" s="12">
        <v>1.1671425407789433</v>
      </c>
      <c r="AB32" s="12">
        <v>0.31537176164171621</v>
      </c>
      <c r="AC32" s="12">
        <v>0.18669046264152186</v>
      </c>
    </row>
    <row r="33" spans="2:29" ht="15.75" thickBot="1" x14ac:dyDescent="0.3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</row>
    <row r="35" spans="2:29" x14ac:dyDescent="0.25">
      <c r="B35" s="34" t="s">
        <v>50</v>
      </c>
    </row>
    <row r="36" spans="2:29" ht="16.5" x14ac:dyDescent="0.25">
      <c r="B36" s="35" t="s">
        <v>17</v>
      </c>
    </row>
    <row r="37" spans="2:29" ht="16.5" x14ac:dyDescent="0.25">
      <c r="B37" s="35" t="s">
        <v>18</v>
      </c>
    </row>
    <row r="38" spans="2:29" x14ac:dyDescent="0.25">
      <c r="B38" s="35" t="s">
        <v>55</v>
      </c>
    </row>
    <row r="43" spans="2:29" x14ac:dyDescent="0.25">
      <c r="E43" s="6"/>
      <c r="F43" s="25"/>
    </row>
    <row r="45" spans="2:29" x14ac:dyDescent="0.25">
      <c r="E45" s="6"/>
      <c r="F45" s="7"/>
    </row>
    <row r="47" spans="2:29" x14ac:dyDescent="0.25">
      <c r="E47" s="6"/>
      <c r="F47" s="6"/>
    </row>
    <row r="49" spans="5:6" x14ac:dyDescent="0.25">
      <c r="E49" s="6"/>
      <c r="F49" s="6"/>
    </row>
    <row r="51" spans="5:6" x14ac:dyDescent="0.25">
      <c r="E51" s="8"/>
      <c r="F51" s="8"/>
    </row>
    <row r="53" spans="5:6" x14ac:dyDescent="0.25">
      <c r="E53" s="8"/>
      <c r="F53" s="8"/>
    </row>
  </sheetData>
  <mergeCells count="15">
    <mergeCell ref="F17:F20"/>
    <mergeCell ref="D26:D29"/>
    <mergeCell ref="E26:E29"/>
    <mergeCell ref="F26:F29"/>
    <mergeCell ref="D31:D32"/>
    <mergeCell ref="E31:E32"/>
    <mergeCell ref="F31:F32"/>
    <mergeCell ref="D17:D20"/>
    <mergeCell ref="E17:E20"/>
    <mergeCell ref="D13:D15"/>
    <mergeCell ref="E13:E15"/>
    <mergeCell ref="F13:F15"/>
    <mergeCell ref="D8:D11"/>
    <mergeCell ref="E8:E11"/>
    <mergeCell ref="F8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2025-03-14T11:50:41Z</dcterms:modified>
</cp:coreProperties>
</file>