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5"/>
  <workbookPr/>
  <mc:AlternateContent xmlns:mc="http://schemas.openxmlformats.org/markup-compatibility/2006">
    <mc:Choice Requires="x15">
      <x15ac:absPath xmlns:x15ac="http://schemas.microsoft.com/office/spreadsheetml/2010/11/ac" url="/Users/janinekavanagh/Dropbox/1Work Personal/Publications/In progress/BudjBim/Submission/Revision1/Figures/"/>
    </mc:Choice>
  </mc:AlternateContent>
  <xr:revisionPtr revIDLastSave="0" documentId="13_ncr:1_{2070B5DE-D271-3B42-9CA4-124BCA5367C9}" xr6:coauthVersionLast="47" xr6:coauthVersionMax="47" xr10:uidLastSave="{00000000-0000-0000-0000-000000000000}"/>
  <bookViews>
    <workbookView xWindow="0" yWindow="680" windowWidth="30240" windowHeight="17500" xr2:uid="{E9FD39D1-7697-BE4A-A306-393A2A2CB02C}"/>
  </bookViews>
  <sheets>
    <sheet name="Whole rock data" sheetId="1" r:id="rId1"/>
    <sheet name="Isotope standards &amp; methods" sheetId="2" r:id="rId2"/>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8" i="2" l="1"/>
  <c r="I18" i="2"/>
  <c r="H18" i="2"/>
  <c r="BX22" i="1"/>
  <c r="BX16" i="1"/>
  <c r="BX13" i="1"/>
  <c r="BX10" i="1"/>
  <c r="BX9" i="1"/>
  <c r="BX25" i="1"/>
  <c r="AE7" i="1"/>
  <c r="AE6" i="1"/>
  <c r="AE23" i="1"/>
  <c r="AE22" i="1"/>
  <c r="AE21" i="1"/>
  <c r="AE20" i="1"/>
  <c r="AE19" i="1"/>
  <c r="AE18" i="1"/>
  <c r="AE17" i="1"/>
  <c r="AE16" i="1"/>
  <c r="AE15" i="1"/>
  <c r="AE13" i="1"/>
  <c r="AE12" i="1"/>
  <c r="AE11" i="1"/>
  <c r="AE3" i="1"/>
  <c r="AE5" i="1"/>
  <c r="AE4" i="1"/>
  <c r="AE10" i="1"/>
  <c r="AE9" i="1"/>
  <c r="AE8" i="1"/>
  <c r="AE27" i="1"/>
  <c r="AE26" i="1"/>
  <c r="AE25" i="1"/>
  <c r="AE24" i="1"/>
  <c r="AE14" i="1"/>
</calcChain>
</file>

<file path=xl/sharedStrings.xml><?xml version="1.0" encoding="utf-8"?>
<sst xmlns="http://schemas.openxmlformats.org/spreadsheetml/2006/main" count="175" uniqueCount="129">
  <si>
    <t>Raw whole rock major elements (in wt.%)</t>
  </si>
  <si>
    <t>Normalised major elements, volatile free, in wt.%</t>
  </si>
  <si>
    <t>Trace elements (all in ppm)</t>
  </si>
  <si>
    <t>Radiogenic isotope data- University of Melbourne</t>
  </si>
  <si>
    <t>Sample</t>
  </si>
  <si>
    <t>Lab WR data collected</t>
  </si>
  <si>
    <t>Date WR data collected</t>
  </si>
  <si>
    <t xml:space="preserve">  SiO2</t>
  </si>
  <si>
    <t xml:space="preserve">  TiO2</t>
  </si>
  <si>
    <t xml:space="preserve">  Al2O3</t>
  </si>
  <si>
    <t xml:space="preserve">  Fe2O3</t>
  </si>
  <si>
    <t xml:space="preserve">  MnO</t>
  </si>
  <si>
    <t xml:space="preserve">  MgO</t>
  </si>
  <si>
    <t xml:space="preserve">  CaO</t>
  </si>
  <si>
    <t xml:space="preserve">  Na2O</t>
  </si>
  <si>
    <t xml:space="preserve">  K2O</t>
  </si>
  <si>
    <t xml:space="preserve">  P2O5</t>
  </si>
  <si>
    <t>SO3</t>
  </si>
  <si>
    <t>LOI</t>
  </si>
  <si>
    <t xml:space="preserve">Tot. </t>
  </si>
  <si>
    <t>Norm SiO2</t>
  </si>
  <si>
    <t>Norm TiO2</t>
  </si>
  <si>
    <t>Norm Al2O3</t>
  </si>
  <si>
    <t>Norm Fe2O3</t>
    <phoneticPr fontId="0" type="noConversion"/>
  </si>
  <si>
    <t>Norm FeO</t>
  </si>
  <si>
    <t>Norm MnO</t>
  </si>
  <si>
    <t>Norm MgO</t>
  </si>
  <si>
    <t>Norm CaO</t>
  </si>
  <si>
    <t>Norm Na2O</t>
  </si>
  <si>
    <t>Norm K2O</t>
  </si>
  <si>
    <t>Norm P2O5</t>
  </si>
  <si>
    <t>TOTAL</t>
  </si>
  <si>
    <t>Mg#</t>
  </si>
  <si>
    <t>TA</t>
  </si>
  <si>
    <t>Be</t>
  </si>
  <si>
    <t>V</t>
  </si>
  <si>
    <t>Co</t>
  </si>
  <si>
    <t>Ni</t>
  </si>
  <si>
    <t>Cu</t>
  </si>
  <si>
    <t>Zn</t>
  </si>
  <si>
    <t>Ga</t>
  </si>
  <si>
    <t>Rb</t>
  </si>
  <si>
    <t>Sr</t>
  </si>
  <si>
    <t>Y</t>
  </si>
  <si>
    <t>Zr</t>
  </si>
  <si>
    <t>Nb</t>
  </si>
  <si>
    <t>Mo</t>
  </si>
  <si>
    <t>Sn</t>
  </si>
  <si>
    <t>Cs</t>
  </si>
  <si>
    <t>Ba</t>
  </si>
  <si>
    <t>La</t>
  </si>
  <si>
    <t>Ce</t>
  </si>
  <si>
    <t>Pr</t>
  </si>
  <si>
    <t>Nd</t>
  </si>
  <si>
    <t>Sm</t>
  </si>
  <si>
    <t>Eu</t>
  </si>
  <si>
    <t>Gd</t>
  </si>
  <si>
    <t>Tb</t>
  </si>
  <si>
    <t>Dy</t>
  </si>
  <si>
    <t>Ho</t>
  </si>
  <si>
    <t>Er</t>
  </si>
  <si>
    <t>Tm</t>
  </si>
  <si>
    <t>Yb</t>
  </si>
  <si>
    <t>Lu</t>
  </si>
  <si>
    <t>Hf</t>
  </si>
  <si>
    <t>Ta</t>
  </si>
  <si>
    <t>Pb</t>
  </si>
  <si>
    <t>Th</t>
  </si>
  <si>
    <t>U</t>
  </si>
  <si>
    <t>Cr</t>
  </si>
  <si>
    <t>Lab Data Collected</t>
  </si>
  <si>
    <t>Date of analysis</t>
  </si>
  <si>
    <t>87Sr/86Sr</t>
  </si>
  <si>
    <t>2se</t>
  </si>
  <si>
    <t>143/144Nd</t>
  </si>
  <si>
    <t>eNd</t>
  </si>
  <si>
    <t>206Pb/204Pb</t>
  </si>
  <si>
    <t>207Pb/204Pb</t>
  </si>
  <si>
    <t>208Pb/204Pb</t>
  </si>
  <si>
    <t>JCU</t>
  </si>
  <si>
    <t>Oct/Nov 2012</t>
  </si>
  <si>
    <t>39A</t>
  </si>
  <si>
    <t>55F</t>
  </si>
  <si>
    <t>MEC 49C</t>
  </si>
  <si>
    <t>UoLe</t>
  </si>
  <si>
    <t>MEC 53D</t>
  </si>
  <si>
    <t>MEC17</t>
  </si>
  <si>
    <t>MEC18</t>
  </si>
  <si>
    <t>UoM</t>
  </si>
  <si>
    <t>MEC19</t>
  </si>
  <si>
    <t>MEC27</t>
  </si>
  <si>
    <t>&lt;0.003</t>
  </si>
  <si>
    <t>MEC31</t>
  </si>
  <si>
    <t>MEC33</t>
  </si>
  <si>
    <t>MEC4</t>
  </si>
  <si>
    <t>MEC45</t>
  </si>
  <si>
    <t>MEC49</t>
  </si>
  <si>
    <t>MEC51</t>
  </si>
  <si>
    <t>MEC53</t>
  </si>
  <si>
    <t>MEC55</t>
  </si>
  <si>
    <t>MEC55B</t>
  </si>
  <si>
    <t>MEC57</t>
  </si>
  <si>
    <t>MEC59</t>
  </si>
  <si>
    <t>MEC64A</t>
  </si>
  <si>
    <t>MEC7</t>
  </si>
  <si>
    <t>MEC7A</t>
  </si>
  <si>
    <t>MEC7B</t>
  </si>
  <si>
    <t>MEC9</t>
  </si>
  <si>
    <t>Lab identifiers:</t>
  </si>
  <si>
    <t>James Cook University</t>
  </si>
  <si>
    <t>University of Leicester</t>
  </si>
  <si>
    <t>University of Melbourne</t>
  </si>
  <si>
    <r>
      <t>100-150 mg clean chips leached (6M HCl, 100</t>
    </r>
    <r>
      <rPr>
        <vertAlign val="superscript"/>
        <sz val="12"/>
        <rFont val="Aptos Narrow"/>
        <family val="2"/>
        <scheme val="minor"/>
      </rPr>
      <t>o</t>
    </r>
    <r>
      <rPr>
        <sz val="12"/>
        <rFont val="Aptos Narrow"/>
        <family val="2"/>
        <scheme val="minor"/>
      </rPr>
      <t>C, 30 mins) dissolved on hotplate (HF, HNO3); Sr and Nd extraction using EICHROM SR-, RE- and LN-resins</t>
    </r>
  </si>
  <si>
    <t>total blanks &lt;0.1 ng and negligible</t>
  </si>
  <si>
    <t>87Sr/86Sr normalised to 88Sr/86Sr=8.37521 and reported relative to SRM987=0.710230</t>
  </si>
  <si>
    <t>internal precision (2se) as listed; external precision ≤±0.000030 (2 std dev)</t>
  </si>
  <si>
    <t>143Nd/144Nd normalized to 146Nd/144Nd=0.7219 and reported relative to La Jolla = 0.511860</t>
  </si>
  <si>
    <t>internal precision (2se) as listed; external precision ≤±0.000020 (2std dev)</t>
  </si>
  <si>
    <t>MEC33*  the Sr isotope analysis for this sample yielded an 84Sr/86Sr that was outside the normal range; this is often a sign of molecular interference or a spike</t>
  </si>
  <si>
    <t>of the krypton background in the carrier gas; the Sr fraction of this sample was passed over a Sr resin column a second time to remove any residual matrix components</t>
  </si>
  <si>
    <t>that could cause molecular interference (e.g. BaAr++); the second run ** has normal 84/86Sr and is preferred</t>
  </si>
  <si>
    <t xml:space="preserve">Results for standards </t>
  </si>
  <si>
    <t>BCR-2</t>
  </si>
  <si>
    <t>BHVO-2</t>
  </si>
  <si>
    <t>SRM981</t>
  </si>
  <si>
    <t>comments on standard results:</t>
  </si>
  <si>
    <t>all results consistent with TIMS reference values if data are adjusted to common values for SRM987-Sr, La Jolla-Nd and SRM981-Pb</t>
  </si>
  <si>
    <t>87Sr/86Sr normalised to 88/86=8.37521 and reported relative to SRM987=0.710230</t>
  </si>
  <si>
    <r>
      <rPr>
        <b/>
        <sz val="11"/>
        <color theme="1"/>
        <rFont val="Aptos Narrow"/>
        <scheme val="minor"/>
      </rPr>
      <t xml:space="preserve">Table S3: </t>
    </r>
    <r>
      <rPr>
        <sz val="11"/>
        <color theme="1"/>
        <rFont val="Aptos Narrow"/>
        <scheme val="minor"/>
      </rPr>
      <t xml:space="preserve">Spreadsheet detailing geochemical data and methods used on samples from Budj Bim Complex in this study. Data includes whole raw major, normalised major and raw trace element data, with radiogenic isotope analyses on selected samples.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</si>
</sst>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00"/>
  </numFmts>
  <fonts count="13" x14ac:knownFonts="1">
    <font>
      <sz val="12"/>
      <color theme="1"/>
      <name val="Aptos Narrow"/>
      <family val="2"/>
      <scheme val="minor"/>
    </font>
    <font>
      <sz val="11"/>
      <color theme="1"/>
      <name val="Aptos Narrow"/>
      <scheme val="minor"/>
    </font>
    <font>
      <b/>
      <sz val="11"/>
      <name val="Aptos Narrow"/>
      <scheme val="minor"/>
    </font>
    <font>
      <sz val="11"/>
      <name val="Aptos Narrow"/>
      <scheme val="minor"/>
    </font>
    <font>
      <sz val="11"/>
      <color rgb="FF000000"/>
      <name val="Aptos Narrow"/>
      <scheme val="minor"/>
    </font>
    <font>
      <sz val="11"/>
      <color indexed="8"/>
      <name val="Aptos Narrow"/>
      <scheme val="minor"/>
    </font>
    <font>
      <b/>
      <sz val="11"/>
      <color theme="1"/>
      <name val="Aptos Narrow"/>
      <scheme val="minor"/>
    </font>
    <font>
      <sz val="11"/>
      <name val="Aptos Narrow"/>
      <family val="2"/>
      <scheme val="minor"/>
    </font>
    <font>
      <sz val="11"/>
      <color theme="1"/>
      <name val="Aptos Narrow"/>
      <family val="2"/>
      <scheme val="minor"/>
    </font>
    <font>
      <b/>
      <sz val="14"/>
      <color theme="1"/>
      <name val="Aptos Narrow"/>
      <scheme val="minor"/>
    </font>
    <font>
      <sz val="12"/>
      <name val="Aptos Narrow"/>
      <family val="2"/>
      <scheme val="minor"/>
    </font>
    <font>
      <vertAlign val="superscript"/>
      <sz val="12"/>
      <name val="Aptos Narrow"/>
      <family val="2"/>
      <scheme val="minor"/>
    </font>
    <font>
      <i/>
      <sz val="11"/>
      <name val="Aptos Narrow"/>
      <scheme val="minor"/>
    </font>
  </fonts>
  <fills count="4">
    <fill>
      <patternFill patternType="none"/>
    </fill>
    <fill>
      <patternFill patternType="gray125"/>
    </fill>
    <fill>
      <patternFill patternType="solid">
        <fgColor theme="0" tint="-0.14999847407452621"/>
        <bgColor indexed="64"/>
      </patternFill>
    </fill>
    <fill>
      <patternFill patternType="solid">
        <fgColor rgb="FFFACACA"/>
        <bgColor indexed="64"/>
      </patternFill>
    </fill>
  </fills>
  <borders count="2">
    <border>
      <left/>
      <right/>
      <top/>
      <bottom/>
      <diagonal/>
    </border>
    <border>
      <left/>
      <right/>
      <top/>
      <bottom style="medium">
        <color indexed="64"/>
      </bottom>
      <diagonal/>
    </border>
  </borders>
  <cellStyleXfs count="1">
    <xf numFmtId="0" fontId="0" fillId="0" borderId="0"/>
  </cellStyleXfs>
  <cellXfs count="52">
    <xf numFmtId="0" fontId="0" fillId="0" borderId="0" xfId="0"/>
    <xf numFmtId="2" fontId="1" fillId="0" borderId="0" xfId="0" applyNumberFormat="1" applyFont="1" applyAlignment="1">
      <alignment horizontal="center"/>
    </xf>
    <xf numFmtId="0" fontId="3" fillId="0" borderId="0" xfId="0" applyFont="1" applyAlignment="1">
      <alignment horizontal="left"/>
    </xf>
    <xf numFmtId="165" fontId="1" fillId="0" borderId="0" xfId="0" applyNumberFormat="1" applyFont="1" applyAlignment="1">
      <alignment horizontal="center"/>
    </xf>
    <xf numFmtId="0" fontId="1" fillId="0" borderId="0" xfId="0" applyFont="1"/>
    <xf numFmtId="0" fontId="7" fillId="0" borderId="0" xfId="0" applyFont="1"/>
    <xf numFmtId="0" fontId="7" fillId="0" borderId="0" xfId="0" applyFont="1" applyAlignment="1">
      <alignment horizontal="center"/>
    </xf>
    <xf numFmtId="0" fontId="8" fillId="0" borderId="0" xfId="0" applyFont="1"/>
    <xf numFmtId="166" fontId="8" fillId="0" borderId="0" xfId="0" applyNumberFormat="1" applyFont="1"/>
    <xf numFmtId="164" fontId="8" fillId="0" borderId="0" xfId="0" applyNumberFormat="1" applyFont="1"/>
    <xf numFmtId="166" fontId="7" fillId="0" borderId="0" xfId="0" applyNumberFormat="1" applyFont="1" applyAlignment="1">
      <alignment horizontal="center"/>
    </xf>
    <xf numFmtId="2" fontId="7" fillId="0" borderId="0" xfId="0" applyNumberFormat="1" applyFont="1" applyAlignment="1">
      <alignment horizontal="center"/>
    </xf>
    <xf numFmtId="0" fontId="1" fillId="0" borderId="0" xfId="0" applyFont="1" applyAlignment="1">
      <alignment horizontal="center"/>
    </xf>
    <xf numFmtId="0" fontId="3" fillId="0" borderId="0" xfId="0" applyFont="1" applyAlignment="1">
      <alignment horizontal="center" wrapText="1"/>
    </xf>
    <xf numFmtId="0" fontId="3" fillId="0" borderId="0" xfId="0" applyFont="1" applyAlignment="1">
      <alignment horizontal="center"/>
    </xf>
    <xf numFmtId="0" fontId="5" fillId="0" borderId="0" xfId="0" applyFont="1" applyAlignment="1">
      <alignment horizontal="center"/>
    </xf>
    <xf numFmtId="165" fontId="5" fillId="0" borderId="0" xfId="0" applyNumberFormat="1" applyFont="1" applyAlignment="1">
      <alignment horizontal="center"/>
    </xf>
    <xf numFmtId="0" fontId="9" fillId="0" borderId="0" xfId="0" applyFont="1" applyAlignment="1">
      <alignment horizontal="center"/>
    </xf>
    <xf numFmtId="2" fontId="4" fillId="0" borderId="0" xfId="0" applyNumberFormat="1" applyFont="1" applyAlignment="1">
      <alignment horizontal="center" vertical="center" wrapText="1"/>
    </xf>
    <xf numFmtId="2" fontId="3" fillId="0" borderId="0" xfId="0" applyNumberFormat="1" applyFont="1" applyAlignment="1">
      <alignment horizontal="center"/>
    </xf>
    <xf numFmtId="2" fontId="5" fillId="0" borderId="0" xfId="0" applyNumberFormat="1" applyFont="1" applyAlignment="1">
      <alignment horizontal="center"/>
    </xf>
    <xf numFmtId="17" fontId="3" fillId="0" borderId="0" xfId="0" applyNumberFormat="1" applyFont="1" applyAlignment="1">
      <alignment horizontal="left"/>
    </xf>
    <xf numFmtId="0" fontId="9" fillId="2" borderId="0" xfId="0" applyFont="1" applyFill="1" applyAlignment="1">
      <alignment horizontal="center"/>
    </xf>
    <xf numFmtId="2" fontId="4" fillId="2" borderId="0" xfId="0" applyNumberFormat="1" applyFont="1" applyFill="1" applyAlignment="1">
      <alignment horizontal="center" vertical="center" wrapText="1"/>
    </xf>
    <xf numFmtId="2" fontId="3" fillId="2" borderId="0" xfId="0" applyNumberFormat="1" applyFont="1" applyFill="1" applyAlignment="1">
      <alignment horizontal="center"/>
    </xf>
    <xf numFmtId="0" fontId="1" fillId="2" borderId="0" xfId="0" applyFont="1" applyFill="1"/>
    <xf numFmtId="2" fontId="1" fillId="2" borderId="0" xfId="0" applyNumberFormat="1" applyFont="1" applyFill="1" applyAlignment="1">
      <alignment horizontal="left"/>
    </xf>
    <xf numFmtId="165" fontId="1" fillId="2" borderId="0" xfId="0" applyNumberFormat="1" applyFont="1" applyFill="1" applyAlignment="1">
      <alignment horizontal="center"/>
    </xf>
    <xf numFmtId="0" fontId="1" fillId="2" borderId="0" xfId="0" applyFont="1" applyFill="1" applyAlignment="1">
      <alignment horizontal="center"/>
    </xf>
    <xf numFmtId="0" fontId="3" fillId="2" borderId="0" xfId="0" applyFont="1" applyFill="1" applyAlignment="1">
      <alignment horizontal="center"/>
    </xf>
    <xf numFmtId="0" fontId="6" fillId="0" borderId="1" xfId="0" applyFont="1" applyBorder="1"/>
    <xf numFmtId="0" fontId="6" fillId="2" borderId="1" xfId="0" applyFont="1" applyFill="1" applyBorder="1"/>
    <xf numFmtId="0" fontId="2" fillId="0" borderId="1" xfId="0" applyFont="1" applyBorder="1" applyAlignment="1">
      <alignment horizontal="left" wrapText="1"/>
    </xf>
    <xf numFmtId="0" fontId="6" fillId="0" borderId="1" xfId="0" applyFont="1" applyBorder="1" applyAlignment="1">
      <alignment vertical="center"/>
    </xf>
    <xf numFmtId="0" fontId="2" fillId="0" borderId="1" xfId="0" applyFont="1" applyBorder="1" applyAlignment="1">
      <alignment horizontal="center" vertical="center"/>
    </xf>
    <xf numFmtId="0" fontId="2" fillId="2" borderId="1" xfId="0" applyFont="1" applyFill="1" applyBorder="1" applyAlignment="1">
      <alignment horizontal="left" vertical="center"/>
    </xf>
    <xf numFmtId="0" fontId="2" fillId="0" borderId="1" xfId="0" applyFont="1" applyBorder="1" applyAlignment="1">
      <alignment horizontal="center" vertical="center" wrapText="1"/>
    </xf>
    <xf numFmtId="2" fontId="2" fillId="0" borderId="1" xfId="0" applyNumberFormat="1" applyFont="1" applyBorder="1" applyAlignment="1">
      <alignment horizontal="center" vertical="center" wrapText="1"/>
    </xf>
    <xf numFmtId="0" fontId="2" fillId="2" borderId="1" xfId="0" applyFont="1" applyFill="1" applyBorder="1" applyAlignment="1">
      <alignment horizontal="center" vertical="center"/>
    </xf>
    <xf numFmtId="49" fontId="10" fillId="0" borderId="0" xfId="0" applyNumberFormat="1" applyFont="1"/>
    <xf numFmtId="49" fontId="7" fillId="0" borderId="0" xfId="0" applyNumberFormat="1" applyFont="1"/>
    <xf numFmtId="49" fontId="8" fillId="0" borderId="0" xfId="0" applyNumberFormat="1" applyFont="1"/>
    <xf numFmtId="17" fontId="1" fillId="0" borderId="0" xfId="0" applyNumberFormat="1" applyFont="1" applyAlignment="1">
      <alignment horizontal="center"/>
    </xf>
    <xf numFmtId="0" fontId="12" fillId="0" borderId="0" xfId="0" applyFont="1" applyAlignment="1">
      <alignment horizontal="left"/>
    </xf>
    <xf numFmtId="0" fontId="2" fillId="3" borderId="1" xfId="0" applyFont="1" applyFill="1" applyBorder="1" applyAlignment="1">
      <alignment horizontal="center" vertical="center"/>
    </xf>
    <xf numFmtId="165" fontId="1" fillId="3" borderId="0" xfId="0" applyNumberFormat="1" applyFont="1" applyFill="1" applyAlignment="1">
      <alignment horizontal="center"/>
    </xf>
    <xf numFmtId="0" fontId="1" fillId="3" borderId="0" xfId="0" applyFont="1" applyFill="1" applyAlignment="1">
      <alignment horizontal="center"/>
    </xf>
    <xf numFmtId="0" fontId="3" fillId="3" borderId="0" xfId="0" applyFont="1" applyFill="1" applyAlignment="1">
      <alignment horizontal="center"/>
    </xf>
    <xf numFmtId="2" fontId="1" fillId="3" borderId="0" xfId="0" applyNumberFormat="1" applyFont="1" applyFill="1" applyAlignment="1">
      <alignment horizontal="center"/>
    </xf>
    <xf numFmtId="0" fontId="1" fillId="0" borderId="0" xfId="0" applyFont="1" applyAlignment="1">
      <alignment vertical="top" wrapText="1"/>
    </xf>
    <xf numFmtId="0" fontId="9" fillId="0" borderId="0" xfId="0" applyFont="1" applyAlignment="1">
      <alignment horizontal="center"/>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mruColors>
      <color rgb="FFFACA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BCADA-6158-A74A-A1B6-9B42629ACE9B}">
  <dimension ref="A1:CB41"/>
  <sheetViews>
    <sheetView tabSelected="1" zoomScale="110" zoomScaleNormal="110" workbookViewId="0">
      <pane xSplit="2" ySplit="2" topLeftCell="C21" activePane="bottomRight" state="frozen"/>
      <selection pane="topRight" activeCell="C1" sqref="C1"/>
      <selection pane="bottomLeft" activeCell="A3" sqref="A3"/>
      <selection pane="bottomRight" activeCell="A37" sqref="A37"/>
    </sheetView>
  </sheetViews>
  <sheetFormatPr baseColWidth="10" defaultColWidth="10.83203125" defaultRowHeight="15" x14ac:dyDescent="0.2"/>
  <cols>
    <col min="1" max="1" width="12.1640625" style="4" customWidth="1"/>
    <col min="2" max="2" width="10.83203125" style="4"/>
    <col min="3" max="3" width="10.83203125" style="4" customWidth="1"/>
    <col min="4" max="16" width="8.33203125" style="4" customWidth="1"/>
    <col min="17" max="17" width="6" style="25" customWidth="1"/>
    <col min="18" max="29" width="9.1640625" style="4" customWidth="1"/>
    <col min="30" max="30" width="8.33203125" style="4" customWidth="1"/>
    <col min="31" max="31" width="7.1640625" style="4" customWidth="1"/>
    <col min="32" max="32" width="5.5" style="25" customWidth="1"/>
    <col min="33" max="33" width="6.6640625" style="12" customWidth="1"/>
    <col min="34" max="68" width="6.83203125" style="12" customWidth="1"/>
    <col min="69" max="69" width="6.83203125" style="28" customWidth="1"/>
    <col min="70" max="71" width="9.33203125" style="12" customWidth="1"/>
    <col min="72" max="76" width="9.6640625" style="4" customWidth="1"/>
    <col min="77" max="79" width="11" style="4" customWidth="1"/>
    <col min="80" max="80" width="5.83203125" style="25" customWidth="1"/>
    <col min="81" max="16384" width="10.83203125" style="4"/>
  </cols>
  <sheetData>
    <row r="1" spans="1:80" ht="19" x14ac:dyDescent="0.25">
      <c r="D1" s="50" t="s">
        <v>0</v>
      </c>
      <c r="E1" s="50"/>
      <c r="F1" s="50"/>
      <c r="G1" s="50"/>
      <c r="H1" s="50"/>
      <c r="I1" s="50"/>
      <c r="J1" s="50"/>
      <c r="K1" s="50"/>
      <c r="L1" s="50"/>
      <c r="M1" s="50"/>
      <c r="N1" s="50"/>
      <c r="O1" s="50"/>
      <c r="P1" s="50"/>
      <c r="Q1" s="22"/>
      <c r="R1" s="50" t="s">
        <v>1</v>
      </c>
      <c r="S1" s="50"/>
      <c r="T1" s="50"/>
      <c r="U1" s="50"/>
      <c r="V1" s="50"/>
      <c r="W1" s="50"/>
      <c r="X1" s="50"/>
      <c r="Y1" s="50"/>
      <c r="Z1" s="50"/>
      <c r="AA1" s="50"/>
      <c r="AB1" s="50"/>
      <c r="AC1" s="50"/>
      <c r="AG1" s="50" t="s">
        <v>2</v>
      </c>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22"/>
      <c r="BR1" s="17"/>
      <c r="BS1" s="17"/>
      <c r="BT1" s="50" t="s">
        <v>3</v>
      </c>
      <c r="BU1" s="50"/>
      <c r="BV1" s="50"/>
      <c r="BW1" s="50"/>
      <c r="BX1" s="50"/>
      <c r="BY1" s="50"/>
      <c r="BZ1" s="50"/>
      <c r="CA1" s="50"/>
    </row>
    <row r="2" spans="1:80" s="30" customFormat="1" ht="49" thickBot="1" x14ac:dyDescent="0.25">
      <c r="A2" s="33" t="s">
        <v>4</v>
      </c>
      <c r="B2" s="32" t="s">
        <v>5</v>
      </c>
      <c r="C2" s="32" t="s">
        <v>6</v>
      </c>
      <c r="D2" s="34" t="s">
        <v>7</v>
      </c>
      <c r="E2" s="34" t="s">
        <v>8</v>
      </c>
      <c r="F2" s="34" t="s">
        <v>9</v>
      </c>
      <c r="G2" s="34" t="s">
        <v>10</v>
      </c>
      <c r="H2" s="34" t="s">
        <v>11</v>
      </c>
      <c r="I2" s="34" t="s">
        <v>12</v>
      </c>
      <c r="J2" s="34" t="s">
        <v>13</v>
      </c>
      <c r="K2" s="34" t="s">
        <v>14</v>
      </c>
      <c r="L2" s="34" t="s">
        <v>15</v>
      </c>
      <c r="M2" s="34" t="s">
        <v>16</v>
      </c>
      <c r="N2" s="34" t="s">
        <v>17</v>
      </c>
      <c r="O2" s="34" t="s">
        <v>18</v>
      </c>
      <c r="P2" s="34" t="s">
        <v>19</v>
      </c>
      <c r="Q2" s="35"/>
      <c r="R2" s="36" t="s">
        <v>20</v>
      </c>
      <c r="S2" s="36" t="s">
        <v>21</v>
      </c>
      <c r="T2" s="36" t="s">
        <v>22</v>
      </c>
      <c r="U2" s="36" t="s">
        <v>23</v>
      </c>
      <c r="V2" s="36" t="s">
        <v>24</v>
      </c>
      <c r="W2" s="36" t="s">
        <v>25</v>
      </c>
      <c r="X2" s="36" t="s">
        <v>26</v>
      </c>
      <c r="Y2" s="36" t="s">
        <v>27</v>
      </c>
      <c r="Z2" s="36" t="s">
        <v>28</v>
      </c>
      <c r="AA2" s="36" t="s">
        <v>29</v>
      </c>
      <c r="AB2" s="36" t="s">
        <v>30</v>
      </c>
      <c r="AC2" s="36" t="s">
        <v>31</v>
      </c>
      <c r="AD2" s="37" t="s">
        <v>32</v>
      </c>
      <c r="AE2" s="34" t="s">
        <v>33</v>
      </c>
      <c r="AF2" s="35"/>
      <c r="AG2" s="36" t="s">
        <v>34</v>
      </c>
      <c r="AH2" s="36" t="s">
        <v>35</v>
      </c>
      <c r="AI2" s="44" t="s">
        <v>36</v>
      </c>
      <c r="AJ2" s="34" t="s">
        <v>37</v>
      </c>
      <c r="AK2" s="34" t="s">
        <v>38</v>
      </c>
      <c r="AL2" s="34" t="s">
        <v>39</v>
      </c>
      <c r="AM2" s="34" t="s">
        <v>40</v>
      </c>
      <c r="AN2" s="34" t="s">
        <v>41</v>
      </c>
      <c r="AO2" s="34" t="s">
        <v>42</v>
      </c>
      <c r="AP2" s="34" t="s">
        <v>43</v>
      </c>
      <c r="AQ2" s="34" t="s">
        <v>44</v>
      </c>
      <c r="AR2" s="34" t="s">
        <v>45</v>
      </c>
      <c r="AS2" s="34" t="s">
        <v>46</v>
      </c>
      <c r="AT2" s="34" t="s">
        <v>47</v>
      </c>
      <c r="AU2" s="34" t="s">
        <v>48</v>
      </c>
      <c r="AV2" s="34" t="s">
        <v>49</v>
      </c>
      <c r="AW2" s="34" t="s">
        <v>50</v>
      </c>
      <c r="AX2" s="34" t="s">
        <v>51</v>
      </c>
      <c r="AY2" s="34" t="s">
        <v>52</v>
      </c>
      <c r="AZ2" s="34" t="s">
        <v>53</v>
      </c>
      <c r="BA2" s="34" t="s">
        <v>54</v>
      </c>
      <c r="BB2" s="34" t="s">
        <v>55</v>
      </c>
      <c r="BC2" s="34" t="s">
        <v>56</v>
      </c>
      <c r="BD2" s="34" t="s">
        <v>57</v>
      </c>
      <c r="BE2" s="34" t="s">
        <v>58</v>
      </c>
      <c r="BF2" s="34" t="s">
        <v>59</v>
      </c>
      <c r="BG2" s="34" t="s">
        <v>60</v>
      </c>
      <c r="BH2" s="34" t="s">
        <v>61</v>
      </c>
      <c r="BI2" s="34" t="s">
        <v>62</v>
      </c>
      <c r="BJ2" s="34" t="s">
        <v>63</v>
      </c>
      <c r="BK2" s="34" t="s">
        <v>64</v>
      </c>
      <c r="BL2" s="44" t="s">
        <v>65</v>
      </c>
      <c r="BM2" s="34" t="s">
        <v>66</v>
      </c>
      <c r="BN2" s="34" t="s">
        <v>67</v>
      </c>
      <c r="BO2" s="34" t="s">
        <v>68</v>
      </c>
      <c r="BP2" s="34" t="s">
        <v>69</v>
      </c>
      <c r="BQ2" s="38"/>
      <c r="BR2" s="36" t="s">
        <v>70</v>
      </c>
      <c r="BS2" s="36" t="s">
        <v>71</v>
      </c>
      <c r="BT2" s="34" t="s">
        <v>72</v>
      </c>
      <c r="BU2" s="34" t="s">
        <v>73</v>
      </c>
      <c r="BV2" s="34" t="s">
        <v>74</v>
      </c>
      <c r="BW2" s="34" t="s">
        <v>73</v>
      </c>
      <c r="BX2" s="34" t="s">
        <v>75</v>
      </c>
      <c r="BY2" s="34" t="s">
        <v>76</v>
      </c>
      <c r="BZ2" s="34" t="s">
        <v>77</v>
      </c>
      <c r="CA2" s="34" t="s">
        <v>78</v>
      </c>
      <c r="CB2" s="31"/>
    </row>
    <row r="3" spans="1:80" x14ac:dyDescent="0.2">
      <c r="A3" s="43">
        <v>53</v>
      </c>
      <c r="B3" s="2" t="s">
        <v>79</v>
      </c>
      <c r="C3" s="2" t="s">
        <v>80</v>
      </c>
      <c r="D3" s="18">
        <v>46.23</v>
      </c>
      <c r="E3" s="18">
        <v>2.5</v>
      </c>
      <c r="F3" s="18">
        <v>13.63</v>
      </c>
      <c r="G3" s="18">
        <v>13.2</v>
      </c>
      <c r="H3" s="18">
        <v>0.17</v>
      </c>
      <c r="I3" s="18">
        <v>9.4700000000000006</v>
      </c>
      <c r="J3" s="18">
        <v>8.93</v>
      </c>
      <c r="K3" s="18">
        <v>3.68</v>
      </c>
      <c r="L3" s="18">
        <v>1.62</v>
      </c>
      <c r="M3" s="18">
        <v>0.77</v>
      </c>
      <c r="N3" s="18">
        <v>0.03</v>
      </c>
      <c r="O3" s="18">
        <v>0</v>
      </c>
      <c r="P3" s="18">
        <v>100.23</v>
      </c>
      <c r="Q3" s="23"/>
      <c r="R3" s="20">
        <v>46.660207109550036</v>
      </c>
      <c r="S3" s="20">
        <v>2.523264498677809</v>
      </c>
      <c r="T3" s="20">
        <v>13.756838046791414</v>
      </c>
      <c r="U3" s="20">
        <v>1.9984254829528245</v>
      </c>
      <c r="V3" s="20">
        <v>10.191969963059405</v>
      </c>
      <c r="W3" s="20">
        <v>0.17158198591009102</v>
      </c>
      <c r="X3" s="20">
        <v>9.5581259209915412</v>
      </c>
      <c r="Y3" s="20">
        <v>9.0131007892771322</v>
      </c>
      <c r="Z3" s="20">
        <v>3.7142453420537347</v>
      </c>
      <c r="AA3" s="20">
        <v>1.6350753951432202</v>
      </c>
      <c r="AB3" s="20">
        <v>0.77716546559276523</v>
      </c>
      <c r="AC3" s="20">
        <v>99.999999999999972</v>
      </c>
      <c r="AD3" s="1">
        <v>62.563233810806594</v>
      </c>
      <c r="AE3" s="1">
        <f t="shared" ref="AE3:AE27" si="0">AA3+Z3</f>
        <v>5.3493207371969547</v>
      </c>
      <c r="AF3" s="26"/>
      <c r="AG3" s="3"/>
      <c r="AH3" s="3"/>
      <c r="AI3" s="45"/>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45"/>
      <c r="BM3" s="3"/>
      <c r="BN3" s="3"/>
      <c r="BO3" s="3"/>
      <c r="BP3" s="3"/>
      <c r="BQ3" s="27"/>
      <c r="BR3" s="3"/>
      <c r="BS3" s="3"/>
    </row>
    <row r="4" spans="1:80" x14ac:dyDescent="0.2">
      <c r="A4" s="43" t="s">
        <v>81</v>
      </c>
      <c r="B4" s="2" t="s">
        <v>79</v>
      </c>
      <c r="C4" s="2" t="s">
        <v>80</v>
      </c>
      <c r="D4" s="18">
        <v>46.91</v>
      </c>
      <c r="E4" s="18">
        <v>2.35</v>
      </c>
      <c r="F4" s="18">
        <v>13.47</v>
      </c>
      <c r="G4" s="18">
        <v>12.79</v>
      </c>
      <c r="H4" s="18">
        <v>0.16</v>
      </c>
      <c r="I4" s="18">
        <v>9.67</v>
      </c>
      <c r="J4" s="18">
        <v>8.9499999999999993</v>
      </c>
      <c r="K4" s="18">
        <v>3.01</v>
      </c>
      <c r="L4" s="18">
        <v>1.36</v>
      </c>
      <c r="M4" s="18">
        <v>0.57999999999999996</v>
      </c>
      <c r="N4" s="18">
        <v>0.06</v>
      </c>
      <c r="O4" s="18">
        <v>1.41</v>
      </c>
      <c r="P4" s="18">
        <v>100.72</v>
      </c>
      <c r="Q4" s="23"/>
      <c r="R4" s="20">
        <v>47.787936067463399</v>
      </c>
      <c r="S4" s="20">
        <v>2.3939810223521421</v>
      </c>
      <c r="T4" s="20">
        <v>13.722095477056747</v>
      </c>
      <c r="U4" s="20">
        <v>1.9544053580351426</v>
      </c>
      <c r="V4" s="20">
        <v>9.9674673259792268</v>
      </c>
      <c r="W4" s="20">
        <v>0.16299445258567777</v>
      </c>
      <c r="X4" s="20">
        <v>9.850977228146899</v>
      </c>
      <c r="Y4" s="20">
        <v>9.117502191511349</v>
      </c>
      <c r="Z4" s="20">
        <v>3.0663331392680631</v>
      </c>
      <c r="AA4" s="20">
        <v>1.3854528469782612</v>
      </c>
      <c r="AB4" s="20">
        <v>0.59085489062308194</v>
      </c>
      <c r="AC4" s="20">
        <v>100</v>
      </c>
      <c r="AD4" s="1">
        <v>63.783440116761369</v>
      </c>
      <c r="AE4" s="1">
        <f t="shared" si="0"/>
        <v>4.4517859862463247</v>
      </c>
      <c r="AF4" s="26"/>
      <c r="AG4" s="3">
        <v>1.0414695766063875</v>
      </c>
      <c r="AH4" s="3"/>
      <c r="AI4" s="45"/>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45"/>
      <c r="BM4" s="3"/>
      <c r="BN4" s="3"/>
      <c r="BO4" s="3"/>
      <c r="BP4" s="3"/>
      <c r="BQ4" s="27"/>
      <c r="BR4" s="3"/>
      <c r="BS4" s="3"/>
    </row>
    <row r="5" spans="1:80" x14ac:dyDescent="0.2">
      <c r="A5" s="43" t="s">
        <v>82</v>
      </c>
      <c r="B5" s="2" t="s">
        <v>79</v>
      </c>
      <c r="C5" s="2" t="s">
        <v>80</v>
      </c>
      <c r="D5" s="18">
        <v>47.07</v>
      </c>
      <c r="E5" s="18">
        <v>2.46</v>
      </c>
      <c r="F5" s="18">
        <v>13.73</v>
      </c>
      <c r="G5" s="18">
        <v>13.09</v>
      </c>
      <c r="H5" s="18">
        <v>0.17</v>
      </c>
      <c r="I5" s="18">
        <v>9.41</v>
      </c>
      <c r="J5" s="18">
        <v>8.5299999999999994</v>
      </c>
      <c r="K5" s="18">
        <v>3.33</v>
      </c>
      <c r="L5" s="18">
        <v>1.43</v>
      </c>
      <c r="M5" s="18">
        <v>0.66</v>
      </c>
      <c r="N5" s="18">
        <v>0.04</v>
      </c>
      <c r="O5" s="18">
        <v>0.92</v>
      </c>
      <c r="P5" s="18">
        <v>100.84</v>
      </c>
      <c r="Q5" s="23"/>
      <c r="R5" s="20">
        <v>47.657449551901507</v>
      </c>
      <c r="S5" s="20">
        <v>2.4907016336876509</v>
      </c>
      <c r="T5" s="20">
        <v>13.901355053061563</v>
      </c>
      <c r="U5" s="20">
        <v>1.988005145425082</v>
      </c>
      <c r="V5" s="20">
        <v>10.138826241667918</v>
      </c>
      <c r="W5" s="20">
        <v>0.17212165761256124</v>
      </c>
      <c r="X5" s="20">
        <v>9.5274399890247121</v>
      </c>
      <c r="Y5" s="20">
        <v>8.6364572907949828</v>
      </c>
      <c r="Z5" s="20">
        <v>3.3715595285284055</v>
      </c>
      <c r="AA5" s="20">
        <v>1.447846884623309</v>
      </c>
      <c r="AB5" s="20">
        <v>0.66823702367229654</v>
      </c>
      <c r="AC5" s="20">
        <v>99.999999999999972</v>
      </c>
      <c r="AD5" s="1">
        <v>62.610353180071264</v>
      </c>
      <c r="AE5" s="1">
        <f t="shared" si="0"/>
        <v>4.8194064131517145</v>
      </c>
      <c r="AF5" s="26"/>
      <c r="AG5" s="3"/>
      <c r="AH5" s="3"/>
      <c r="AI5" s="45"/>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45"/>
      <c r="BM5" s="3"/>
      <c r="BN5" s="3"/>
      <c r="BO5" s="3"/>
      <c r="BP5" s="3"/>
      <c r="BQ5" s="27"/>
      <c r="BR5" s="3"/>
      <c r="BS5" s="3"/>
    </row>
    <row r="6" spans="1:80" x14ac:dyDescent="0.2">
      <c r="A6" s="43" t="s">
        <v>83</v>
      </c>
      <c r="B6" s="2" t="s">
        <v>84</v>
      </c>
      <c r="C6" s="21">
        <v>41852</v>
      </c>
      <c r="D6" s="19">
        <v>66.91</v>
      </c>
      <c r="E6" s="19">
        <v>0.88</v>
      </c>
      <c r="F6" s="19">
        <v>16.66</v>
      </c>
      <c r="G6" s="19">
        <v>4.6900000000000004</v>
      </c>
      <c r="H6" s="19">
        <v>4.2000000000000003E-2</v>
      </c>
      <c r="I6" s="19">
        <v>1.55</v>
      </c>
      <c r="J6" s="19">
        <v>1.36</v>
      </c>
      <c r="K6" s="19">
        <v>2.48</v>
      </c>
      <c r="L6" s="19">
        <v>3.78</v>
      </c>
      <c r="M6" s="19">
        <v>0.19</v>
      </c>
      <c r="N6" s="19">
        <v>2.4E-2</v>
      </c>
      <c r="O6" s="19">
        <v>1.78</v>
      </c>
      <c r="P6" s="19">
        <v>100.35</v>
      </c>
      <c r="Q6" s="24"/>
      <c r="R6" s="20">
        <v>68.16892013292393</v>
      </c>
      <c r="S6" s="20">
        <v>0.89920590676916612</v>
      </c>
      <c r="T6" s="20">
        <v>16.977066272942441</v>
      </c>
      <c r="U6" s="20">
        <v>0.71699353575318581</v>
      </c>
      <c r="V6" s="20">
        <v>3.6566670323412471</v>
      </c>
      <c r="W6" s="20">
        <v>4.3092291096117195E-2</v>
      </c>
      <c r="X6" s="20">
        <v>1.580734004008177</v>
      </c>
      <c r="Y6" s="20">
        <v>1.3838089898713222</v>
      </c>
      <c r="Z6" s="20">
        <v>2.5285083672778841</v>
      </c>
      <c r="AA6" s="20">
        <v>3.8511624521638503</v>
      </c>
      <c r="AB6" s="20">
        <v>0.19384101485270289</v>
      </c>
      <c r="AC6" s="20">
        <v>100.00000000000003</v>
      </c>
      <c r="AD6" s="1">
        <v>43.513515695769065</v>
      </c>
      <c r="AE6" s="1">
        <f t="shared" si="0"/>
        <v>6.3796708194417349</v>
      </c>
      <c r="AF6" s="26"/>
      <c r="AH6" s="3"/>
      <c r="AI6" s="48"/>
      <c r="AJ6" s="15"/>
      <c r="BL6" s="46"/>
    </row>
    <row r="7" spans="1:80" x14ac:dyDescent="0.2">
      <c r="A7" s="43" t="s">
        <v>85</v>
      </c>
      <c r="B7" s="2" t="s">
        <v>84</v>
      </c>
      <c r="C7" s="21">
        <v>41852</v>
      </c>
      <c r="D7" s="19">
        <v>58.98</v>
      </c>
      <c r="E7" s="19">
        <v>1.06</v>
      </c>
      <c r="F7" s="19">
        <v>13.03</v>
      </c>
      <c r="G7" s="19">
        <v>8.52</v>
      </c>
      <c r="H7" s="19">
        <v>9.6000000000000002E-2</v>
      </c>
      <c r="I7" s="19">
        <v>3.99</v>
      </c>
      <c r="J7" s="19">
        <v>3.62</v>
      </c>
      <c r="K7" s="19">
        <v>0.97</v>
      </c>
      <c r="L7" s="19">
        <v>1.4</v>
      </c>
      <c r="M7" s="19">
        <v>0.65700000000000003</v>
      </c>
      <c r="N7" s="19">
        <v>0.11799999999999999</v>
      </c>
      <c r="O7" s="19">
        <v>7.66</v>
      </c>
      <c r="P7" s="19">
        <v>100.11</v>
      </c>
      <c r="Q7" s="24"/>
      <c r="R7" s="1">
        <v>64.38447080956918</v>
      </c>
      <c r="S7" s="1">
        <v>1.1596187134494707</v>
      </c>
      <c r="T7" s="1">
        <v>14.222433107359105</v>
      </c>
      <c r="U7" s="1">
        <v>1.3958554504832799</v>
      </c>
      <c r="V7" s="1">
        <v>7.1188627974647281</v>
      </c>
      <c r="W7" s="1">
        <v>0.10481314613313823</v>
      </c>
      <c r="X7" s="19">
        <v>4.3592348440017448</v>
      </c>
      <c r="Y7" s="1">
        <v>3.9505854195259267</v>
      </c>
      <c r="Z7" s="1">
        <v>1.058817254330773</v>
      </c>
      <c r="AA7" s="1">
        <v>1.5286324794771675</v>
      </c>
      <c r="AB7" s="1">
        <v>0.71667597820546858</v>
      </c>
      <c r="AC7" s="1">
        <v>100</v>
      </c>
      <c r="AD7" s="1">
        <v>52.18065438675071</v>
      </c>
      <c r="AE7" s="1">
        <f t="shared" si="0"/>
        <v>2.5874497338079405</v>
      </c>
      <c r="AF7" s="26"/>
      <c r="AG7" s="13"/>
      <c r="AH7" s="13"/>
      <c r="AI7" s="47"/>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47"/>
      <c r="BM7" s="14"/>
      <c r="BN7" s="14"/>
      <c r="BO7" s="14"/>
      <c r="BP7" s="14"/>
      <c r="BQ7" s="29"/>
      <c r="BR7" s="14"/>
      <c r="BS7" s="14"/>
    </row>
    <row r="8" spans="1:80" x14ac:dyDescent="0.2">
      <c r="A8" s="43" t="s">
        <v>86</v>
      </c>
      <c r="B8" s="2" t="s">
        <v>79</v>
      </c>
      <c r="C8" s="2" t="s">
        <v>80</v>
      </c>
      <c r="D8" s="19">
        <v>46.4</v>
      </c>
      <c r="E8" s="19">
        <v>2.5099999999999998</v>
      </c>
      <c r="F8" s="19">
        <v>13.71</v>
      </c>
      <c r="G8" s="19">
        <v>13.16</v>
      </c>
      <c r="H8" s="19">
        <v>0.17</v>
      </c>
      <c r="I8" s="19">
        <v>9.5399999999999991</v>
      </c>
      <c r="J8" s="19">
        <v>8.98</v>
      </c>
      <c r="K8" s="19">
        <v>3.87</v>
      </c>
      <c r="L8" s="19">
        <v>1.55</v>
      </c>
      <c r="M8" s="19">
        <v>0.75</v>
      </c>
      <c r="N8" s="19">
        <v>0</v>
      </c>
      <c r="O8" s="19">
        <v>0</v>
      </c>
      <c r="P8" s="19">
        <v>100.64</v>
      </c>
      <c r="Q8" s="24"/>
      <c r="R8" s="19">
        <v>46.6231383400957</v>
      </c>
      <c r="S8" s="19">
        <v>2.522070630035349</v>
      </c>
      <c r="T8" s="19">
        <v>13.775931608679141</v>
      </c>
      <c r="U8" s="19">
        <v>1.9834929974859676</v>
      </c>
      <c r="V8" s="19">
        <v>10.115814287178438</v>
      </c>
      <c r="W8" s="19">
        <v>0.17081753271155753</v>
      </c>
      <c r="X8" s="19">
        <v>9.5858780121662264</v>
      </c>
      <c r="Y8" s="19">
        <v>9.0231849632340388</v>
      </c>
      <c r="Z8" s="19">
        <v>3.8886108917278097</v>
      </c>
      <c r="AA8" s="19">
        <v>1.5574539747230245</v>
      </c>
      <c r="AB8" s="1">
        <v>0.75360676196275378</v>
      </c>
      <c r="AC8" s="19">
        <v>100</v>
      </c>
      <c r="AD8" s="1">
        <v>62.806486848514119</v>
      </c>
      <c r="AE8" s="1">
        <f t="shared" si="0"/>
        <v>5.4460648664508344</v>
      </c>
      <c r="AF8" s="26"/>
      <c r="AG8" s="3">
        <v>1.6095805267133108</v>
      </c>
      <c r="AH8" s="3">
        <v>203.37216739136099</v>
      </c>
      <c r="AI8" s="45">
        <v>111.43747505364477</v>
      </c>
      <c r="AJ8" s="16">
        <v>213.60004976506815</v>
      </c>
      <c r="AK8" s="3">
        <v>55.563639427690973</v>
      </c>
      <c r="AL8" s="3">
        <v>134.03885867255985</v>
      </c>
      <c r="AM8" s="3">
        <v>39.92118534604537</v>
      </c>
      <c r="AN8" s="3">
        <v>29.978235002411729</v>
      </c>
      <c r="AO8" s="3">
        <v>843.2159916289462</v>
      </c>
      <c r="AP8" s="3">
        <v>23.147895703427817</v>
      </c>
      <c r="AQ8" s="3">
        <v>226.70445390572178</v>
      </c>
      <c r="AR8" s="3">
        <v>52.582187880609077</v>
      </c>
      <c r="AS8" s="3">
        <v>3.2716588942743647</v>
      </c>
      <c r="AT8" s="3">
        <v>0.95834689011379448</v>
      </c>
      <c r="AU8" s="3">
        <v>0.39508235043976808</v>
      </c>
      <c r="AV8" s="3">
        <v>410.77274102985399</v>
      </c>
      <c r="AW8" s="3">
        <v>37.942200742655018</v>
      </c>
      <c r="AX8" s="3">
        <v>76.891983341466229</v>
      </c>
      <c r="AY8" s="3">
        <v>9.5114724549040659</v>
      </c>
      <c r="AZ8" s="3">
        <v>37.937515569915604</v>
      </c>
      <c r="BA8" s="3">
        <v>8.118116114071471</v>
      </c>
      <c r="BB8" s="3">
        <v>2.8254149371273716</v>
      </c>
      <c r="BC8" s="3">
        <v>8.066186634480017</v>
      </c>
      <c r="BD8" s="3">
        <v>1.068610946929953</v>
      </c>
      <c r="BE8" s="3">
        <v>5.4255186940685673</v>
      </c>
      <c r="BF8" s="3">
        <v>0.91626996114514536</v>
      </c>
      <c r="BG8" s="3">
        <v>2.2602919943539579</v>
      </c>
      <c r="BH8" s="3">
        <v>0.26673570395962887</v>
      </c>
      <c r="BI8" s="3">
        <v>1.5402070295827082</v>
      </c>
      <c r="BJ8" s="3">
        <v>0.21466541235561179</v>
      </c>
      <c r="BK8" s="3">
        <v>5.2784053199439933</v>
      </c>
      <c r="BL8" s="45">
        <v>4.3114992902596851</v>
      </c>
      <c r="BM8" s="3">
        <v>1.943768596350284</v>
      </c>
      <c r="BN8" s="3">
        <v>3.8653342214820388</v>
      </c>
      <c r="BO8" s="3">
        <v>0.97964954437571738</v>
      </c>
      <c r="BP8" s="3">
        <v>263.94306027791134</v>
      </c>
      <c r="BQ8" s="27"/>
      <c r="BR8" s="3"/>
      <c r="BS8" s="3"/>
    </row>
    <row r="9" spans="1:80" x14ac:dyDescent="0.2">
      <c r="A9" s="43" t="s">
        <v>87</v>
      </c>
      <c r="B9" s="2" t="s">
        <v>79</v>
      </c>
      <c r="C9" s="2" t="s">
        <v>80</v>
      </c>
      <c r="D9" s="19">
        <v>46.11</v>
      </c>
      <c r="E9" s="19">
        <v>2.5099999999999998</v>
      </c>
      <c r="F9" s="19">
        <v>13.55</v>
      </c>
      <c r="G9" s="19">
        <v>13.2</v>
      </c>
      <c r="H9" s="19">
        <v>0.17</v>
      </c>
      <c r="I9" s="19">
        <v>9.4</v>
      </c>
      <c r="J9" s="19">
        <v>9</v>
      </c>
      <c r="K9" s="19">
        <v>3.75</v>
      </c>
      <c r="L9" s="19">
        <v>1.58</v>
      </c>
      <c r="M9" s="19">
        <v>0.78</v>
      </c>
      <c r="N9" s="19">
        <v>0.01</v>
      </c>
      <c r="O9" s="19">
        <v>0</v>
      </c>
      <c r="P9" s="19">
        <v>100.06</v>
      </c>
      <c r="Q9" s="24"/>
      <c r="R9" s="19">
        <v>46.609655507035413</v>
      </c>
      <c r="S9" s="19">
        <v>2.5371987708232244</v>
      </c>
      <c r="T9" s="19">
        <v>13.696830017790715</v>
      </c>
      <c r="U9" s="19">
        <v>2.0014556040756912</v>
      </c>
      <c r="V9" s="19">
        <v>10.207423580786024</v>
      </c>
      <c r="W9" s="19">
        <v>0.17184214782468055</v>
      </c>
      <c r="X9" s="19">
        <v>9.5018599385411608</v>
      </c>
      <c r="Y9" s="19">
        <v>9.0975254730713235</v>
      </c>
      <c r="Z9" s="19">
        <v>3.7906356137797177</v>
      </c>
      <c r="AA9" s="19">
        <v>1.5971211386058546</v>
      </c>
      <c r="AB9" s="1">
        <v>0.7884522076661814</v>
      </c>
      <c r="AC9" s="19">
        <v>99.999999999999986</v>
      </c>
      <c r="AD9" s="1">
        <v>62.389302151005118</v>
      </c>
      <c r="AE9" s="1">
        <f t="shared" si="0"/>
        <v>5.3877567523855721</v>
      </c>
      <c r="AF9" s="26"/>
      <c r="AG9" s="3">
        <v>1.5085001409783854</v>
      </c>
      <c r="AH9" s="3">
        <v>203.94678095298346</v>
      </c>
      <c r="AI9" s="45">
        <v>63.800207967216636</v>
      </c>
      <c r="AJ9" s="16">
        <v>217.11679341387767</v>
      </c>
      <c r="AK9" s="3">
        <v>53.687048222430668</v>
      </c>
      <c r="AL9" s="3">
        <v>132.91173091106938</v>
      </c>
      <c r="AM9" s="3">
        <v>39.268884868202932</v>
      </c>
      <c r="AN9" s="3">
        <v>30.957420222472148</v>
      </c>
      <c r="AO9" s="3">
        <v>831.6764124106794</v>
      </c>
      <c r="AP9" s="3">
        <v>23.44028943798892</v>
      </c>
      <c r="AQ9" s="3">
        <v>227.23672359828507</v>
      </c>
      <c r="AR9" s="3">
        <v>51.917130887835363</v>
      </c>
      <c r="AS9" s="3">
        <v>3.268674496072959</v>
      </c>
      <c r="AT9" s="3">
        <v>0</v>
      </c>
      <c r="AU9" s="3">
        <v>0.38582014168113843</v>
      </c>
      <c r="AV9" s="3">
        <v>409.32048445258829</v>
      </c>
      <c r="AW9" s="3">
        <v>38.140016863539856</v>
      </c>
      <c r="AX9" s="3">
        <v>76.497878822285173</v>
      </c>
      <c r="AY9" s="3">
        <v>9.4194323215038107</v>
      </c>
      <c r="AZ9" s="3">
        <v>38.361604364695751</v>
      </c>
      <c r="BA9" s="3">
        <v>8.1306391783031007</v>
      </c>
      <c r="BB9" s="3">
        <v>2.8241780931367928</v>
      </c>
      <c r="BC9" s="3">
        <v>8.0747530692976266</v>
      </c>
      <c r="BD9" s="3">
        <v>1.0722569804874911</v>
      </c>
      <c r="BE9" s="3">
        <v>5.4461056853331424</v>
      </c>
      <c r="BF9" s="3">
        <v>0.91739858452039291</v>
      </c>
      <c r="BG9" s="3">
        <v>2.2734125826728544</v>
      </c>
      <c r="BH9" s="3">
        <v>0.26764722827340609</v>
      </c>
      <c r="BI9" s="3">
        <v>1.5590309705545857</v>
      </c>
      <c r="BJ9" s="3">
        <v>0.21357426001599339</v>
      </c>
      <c r="BK9" s="3">
        <v>5.2457240300406669</v>
      </c>
      <c r="BL9" s="45">
        <v>3.7734396941081605</v>
      </c>
      <c r="BM9" s="3">
        <v>2.335342433296522</v>
      </c>
      <c r="BN9" s="3">
        <v>3.7201708006535137</v>
      </c>
      <c r="BO9" s="3">
        <v>0.93563209767662869</v>
      </c>
      <c r="BP9" s="3">
        <v>270.38017845019704</v>
      </c>
      <c r="BQ9" s="27"/>
      <c r="BR9" s="3" t="s">
        <v>88</v>
      </c>
      <c r="BS9" s="42">
        <v>41944</v>
      </c>
      <c r="BT9" s="7">
        <v>0.70385600000000004</v>
      </c>
      <c r="BU9" s="7">
        <v>17</v>
      </c>
      <c r="BV9" s="8">
        <v>0.51287339999999992</v>
      </c>
      <c r="BW9" s="7">
        <v>7</v>
      </c>
      <c r="BX9" s="6">
        <f>((BV9/0.512638)-1)*1000</f>
        <v>0.45919342694045184</v>
      </c>
      <c r="BY9" s="9">
        <v>18.474816505881254</v>
      </c>
      <c r="BZ9" s="9">
        <v>15.548646556414143</v>
      </c>
      <c r="CA9" s="9">
        <v>38.487601111550596</v>
      </c>
    </row>
    <row r="10" spans="1:80" x14ac:dyDescent="0.2">
      <c r="A10" s="43" t="s">
        <v>89</v>
      </c>
      <c r="B10" s="2" t="s">
        <v>79</v>
      </c>
      <c r="C10" s="2" t="s">
        <v>80</v>
      </c>
      <c r="D10" s="19">
        <v>47.91</v>
      </c>
      <c r="E10" s="19">
        <v>2.09</v>
      </c>
      <c r="F10" s="19">
        <v>13.69</v>
      </c>
      <c r="G10" s="19">
        <v>12.54</v>
      </c>
      <c r="H10" s="19">
        <v>0.16</v>
      </c>
      <c r="I10" s="19">
        <v>10.07</v>
      </c>
      <c r="J10" s="19">
        <v>9.26</v>
      </c>
      <c r="K10" s="19">
        <v>3.44</v>
      </c>
      <c r="L10" s="19">
        <v>1.26</v>
      </c>
      <c r="M10" s="19">
        <v>0.47</v>
      </c>
      <c r="N10" s="19">
        <v>0.03</v>
      </c>
      <c r="O10" s="19">
        <v>0</v>
      </c>
      <c r="P10" s="19">
        <v>100.92</v>
      </c>
      <c r="Q10" s="24"/>
      <c r="R10" s="20">
        <v>47.994422188629805</v>
      </c>
      <c r="S10" s="20">
        <v>2.0936827880241347</v>
      </c>
      <c r="T10" s="20">
        <v>13.714123142607848</v>
      </c>
      <c r="U10" s="20">
        <v>1.8843145092217211</v>
      </c>
      <c r="V10" s="20">
        <v>9.6100039970307769</v>
      </c>
      <c r="W10" s="20">
        <v>0.16028193592529261</v>
      </c>
      <c r="X10" s="20">
        <v>10.087744342298103</v>
      </c>
      <c r="Y10" s="20">
        <v>9.276317041676311</v>
      </c>
      <c r="Z10" s="20">
        <v>3.446061622393791</v>
      </c>
      <c r="AA10" s="20">
        <v>1.2622202454116793</v>
      </c>
      <c r="AB10" s="20">
        <v>0.470828186780547</v>
      </c>
      <c r="AC10" s="20">
        <v>100.00000000000001</v>
      </c>
      <c r="AD10" s="1">
        <v>65.163858599842825</v>
      </c>
      <c r="AE10" s="1">
        <f t="shared" si="0"/>
        <v>4.7082818678054705</v>
      </c>
      <c r="AF10" s="26"/>
      <c r="AG10" s="3">
        <v>1.1233801289144303</v>
      </c>
      <c r="AH10" s="3">
        <v>208.75226010604993</v>
      </c>
      <c r="AI10" s="45">
        <v>76.415006203889092</v>
      </c>
      <c r="AJ10" s="16">
        <v>237.64966802766412</v>
      </c>
      <c r="AK10" s="3">
        <v>54.974725192976209</v>
      </c>
      <c r="AL10" s="3">
        <v>121.18929459105239</v>
      </c>
      <c r="AM10" s="3">
        <v>36.329054197305368</v>
      </c>
      <c r="AN10" s="3">
        <v>29.685992057173305</v>
      </c>
      <c r="AO10" s="3">
        <v>579.66974031071379</v>
      </c>
      <c r="AP10" s="3">
        <v>20.35979106930829</v>
      </c>
      <c r="AQ10" s="3">
        <v>160.4679283472762</v>
      </c>
      <c r="AR10" s="3">
        <v>37.832171897835806</v>
      </c>
      <c r="AS10" s="3">
        <v>2.6081822649946789</v>
      </c>
      <c r="AT10" s="3">
        <v>0</v>
      </c>
      <c r="AU10" s="3">
        <v>0.39290391983099832</v>
      </c>
      <c r="AV10" s="3">
        <v>369.45038376705793</v>
      </c>
      <c r="AW10" s="3">
        <v>25.656684657354489</v>
      </c>
      <c r="AX10" s="3">
        <v>50.395784528728107</v>
      </c>
      <c r="AY10" s="3">
        <v>6.1242452885875354</v>
      </c>
      <c r="AZ10" s="3">
        <v>24.994111961126737</v>
      </c>
      <c r="BA10" s="3">
        <v>5.7490810262939718</v>
      </c>
      <c r="BB10" s="3">
        <v>2.053606815377448</v>
      </c>
      <c r="BC10" s="3">
        <v>5.984333137740558</v>
      </c>
      <c r="BD10" s="3">
        <v>0.83967706998994018</v>
      </c>
      <c r="BE10" s="3">
        <v>4.5190398550043875</v>
      </c>
      <c r="BF10" s="3">
        <v>0.80049624144591691</v>
      </c>
      <c r="BG10" s="3">
        <v>2.0676208833751217</v>
      </c>
      <c r="BH10" s="3">
        <v>0.26016668173211049</v>
      </c>
      <c r="BI10" s="3">
        <v>1.5235755504962119</v>
      </c>
      <c r="BJ10" s="3">
        <v>0.21209025956631083</v>
      </c>
      <c r="BK10" s="3">
        <v>3.8776983000005942</v>
      </c>
      <c r="BL10" s="45">
        <v>2.9241500606199713</v>
      </c>
      <c r="BM10" s="3">
        <v>1.8759807620253171</v>
      </c>
      <c r="BN10" s="3">
        <v>3.0000974060303061</v>
      </c>
      <c r="BO10" s="3">
        <v>0.67715751970533267</v>
      </c>
      <c r="BP10" s="3">
        <v>296.16618789314469</v>
      </c>
      <c r="BQ10" s="27"/>
      <c r="BR10" s="3" t="s">
        <v>88</v>
      </c>
      <c r="BS10" s="42">
        <v>41944</v>
      </c>
      <c r="BT10" s="7">
        <v>0.703928</v>
      </c>
      <c r="BU10" s="7">
        <v>18</v>
      </c>
      <c r="BV10" s="8">
        <v>0.51283460000000003</v>
      </c>
      <c r="BW10" s="7">
        <v>5</v>
      </c>
      <c r="BX10" s="6">
        <f>((BV10/0.512638)-1)*1000</f>
        <v>0.38350648995977288</v>
      </c>
      <c r="BY10" s="9">
        <v>18.463975899705797</v>
      </c>
      <c r="BZ10" s="9">
        <v>15.562373705989149</v>
      </c>
      <c r="CA10" s="9">
        <v>38.58071425755891</v>
      </c>
    </row>
    <row r="11" spans="1:80" x14ac:dyDescent="0.2">
      <c r="A11" s="43" t="s">
        <v>90</v>
      </c>
      <c r="B11" s="4" t="s">
        <v>84</v>
      </c>
      <c r="C11" s="21">
        <v>41671</v>
      </c>
      <c r="D11" s="19">
        <v>47.64</v>
      </c>
      <c r="E11" s="19">
        <v>2.04</v>
      </c>
      <c r="F11" s="19">
        <v>13.74</v>
      </c>
      <c r="G11" s="19">
        <v>12.81</v>
      </c>
      <c r="H11" s="19">
        <v>0.17199999999999999</v>
      </c>
      <c r="I11" s="19">
        <v>9.31</v>
      </c>
      <c r="J11" s="19">
        <v>8.81</v>
      </c>
      <c r="K11" s="19">
        <v>3</v>
      </c>
      <c r="L11" s="19">
        <v>1.119</v>
      </c>
      <c r="M11" s="19">
        <v>0.40899999999999997</v>
      </c>
      <c r="N11" s="19" t="s">
        <v>91</v>
      </c>
      <c r="O11" s="19">
        <v>-0.45</v>
      </c>
      <c r="P11" s="19">
        <v>99.06</v>
      </c>
      <c r="Q11" s="24"/>
      <c r="R11" s="20">
        <v>48.627362486062694</v>
      </c>
      <c r="S11" s="20">
        <v>2.0819145539496882</v>
      </c>
      <c r="T11" s="20">
        <v>14.024050158432274</v>
      </c>
      <c r="U11" s="20">
        <v>1.9615102442020054</v>
      </c>
      <c r="V11" s="20">
        <v>10.003702245430228</v>
      </c>
      <c r="W11" s="20">
        <v>0.17533279327648357</v>
      </c>
      <c r="X11" s="20">
        <v>9.5065021476746399</v>
      </c>
      <c r="Y11" s="20">
        <v>8.9951969284046491</v>
      </c>
      <c r="Z11" s="20">
        <v>3.0648656713673139</v>
      </c>
      <c r="AA11" s="20">
        <v>1.1422987814076839</v>
      </c>
      <c r="AB11" s="20">
        <v>0.41726398979234608</v>
      </c>
      <c r="AC11" s="20">
        <v>100.00000000000001</v>
      </c>
      <c r="AD11" s="1">
        <v>62.872565583265335</v>
      </c>
      <c r="AE11" s="1">
        <f t="shared" si="0"/>
        <v>4.2071644527749976</v>
      </c>
      <c r="AF11" s="26"/>
      <c r="AG11" s="3"/>
      <c r="AH11" s="3">
        <v>202.86572756899923</v>
      </c>
      <c r="AI11" s="45">
        <v>89.469342148003818</v>
      </c>
      <c r="AJ11" s="16">
        <v>220.63749455296946</v>
      </c>
      <c r="AK11" s="3">
        <v>45.716333214384598</v>
      </c>
      <c r="AL11" s="3">
        <v>119.52763009135337</v>
      </c>
      <c r="AM11" s="3">
        <v>33.951090654617339</v>
      </c>
      <c r="AN11" s="3">
        <v>23.269349518850309</v>
      </c>
      <c r="AO11" s="3">
        <v>536.96640858570561</v>
      </c>
      <c r="AP11" s="3">
        <v>20.098306325438184</v>
      </c>
      <c r="AQ11" s="3">
        <v>156.59424502717692</v>
      </c>
      <c r="AR11" s="3">
        <v>32.076600436134264</v>
      </c>
      <c r="AS11" s="3">
        <v>1.8963585661104752</v>
      </c>
      <c r="AT11" s="3">
        <v>0</v>
      </c>
      <c r="AU11" s="3">
        <v>0.30448278892260083</v>
      </c>
      <c r="AV11" s="3">
        <v>317.95108436825745</v>
      </c>
      <c r="AW11" s="3">
        <v>22.548836963348943</v>
      </c>
      <c r="AX11" s="3">
        <v>45.129426074933171</v>
      </c>
      <c r="AY11" s="3">
        <v>5.5276850123365948</v>
      </c>
      <c r="AZ11" s="3">
        <v>23.012973259885662</v>
      </c>
      <c r="BA11" s="3">
        <v>5.3569519095628682</v>
      </c>
      <c r="BB11" s="3">
        <v>1.9704556053567495</v>
      </c>
      <c r="BC11" s="3">
        <v>5.7713380767794815</v>
      </c>
      <c r="BD11" s="3">
        <v>0.82327113898519522</v>
      </c>
      <c r="BE11" s="3">
        <v>4.4639444041513494</v>
      </c>
      <c r="BF11" s="3">
        <v>0.79559592142354052</v>
      </c>
      <c r="BG11" s="3">
        <v>2.0566971362009943</v>
      </c>
      <c r="BH11" s="3">
        <v>0.25874145474758259</v>
      </c>
      <c r="BI11" s="3">
        <v>1.5465150514526502</v>
      </c>
      <c r="BJ11" s="3">
        <v>0.21209181685917236</v>
      </c>
      <c r="BK11" s="3">
        <v>3.8655236588881765</v>
      </c>
      <c r="BL11" s="45">
        <v>3.3705753817032806</v>
      </c>
      <c r="BM11" s="3">
        <v>2.3013671072255759</v>
      </c>
      <c r="BN11" s="3">
        <v>2.5459567981519866</v>
      </c>
      <c r="BO11" s="3">
        <v>0.54787862099765305</v>
      </c>
      <c r="BP11" s="3">
        <v>290.45300241230711</v>
      </c>
      <c r="BQ11" s="27"/>
      <c r="BR11" s="3"/>
      <c r="BS11" s="3"/>
    </row>
    <row r="12" spans="1:80" x14ac:dyDescent="0.2">
      <c r="A12" s="43" t="s">
        <v>92</v>
      </c>
      <c r="B12" s="4" t="s">
        <v>84</v>
      </c>
      <c r="C12" s="21">
        <v>41671</v>
      </c>
      <c r="D12" s="19">
        <v>46.66</v>
      </c>
      <c r="E12" s="19">
        <v>2.04</v>
      </c>
      <c r="F12" s="19">
        <v>13.56</v>
      </c>
      <c r="G12" s="19">
        <v>12.66</v>
      </c>
      <c r="H12" s="19">
        <v>0.16500000000000001</v>
      </c>
      <c r="I12" s="19">
        <v>9.9</v>
      </c>
      <c r="J12" s="19">
        <v>9.26</v>
      </c>
      <c r="K12" s="19">
        <v>3.11</v>
      </c>
      <c r="L12" s="19">
        <v>1.2350000000000001</v>
      </c>
      <c r="M12" s="19">
        <v>0.46400000000000002</v>
      </c>
      <c r="N12" s="19">
        <v>0.02</v>
      </c>
      <c r="O12" s="19">
        <v>-0.56000000000000005</v>
      </c>
      <c r="P12" s="19">
        <v>99.08</v>
      </c>
      <c r="Q12" s="24"/>
      <c r="R12" s="20">
        <v>47.623403873873208</v>
      </c>
      <c r="S12" s="20">
        <v>2.0808155572570706</v>
      </c>
      <c r="T12" s="20">
        <v>13.840695528528846</v>
      </c>
      <c r="U12" s="20">
        <v>1.9386161004001681</v>
      </c>
      <c r="V12" s="20">
        <v>9.8869421120408578</v>
      </c>
      <c r="W12" s="20">
        <v>0.16888127734545944</v>
      </c>
      <c r="X12" s="20">
        <v>10.100469292157428</v>
      </c>
      <c r="Y12" s="20">
        <v>9.4483329099016942</v>
      </c>
      <c r="Z12" s="20">
        <v>3.1779525973214913</v>
      </c>
      <c r="AA12" s="20">
        <v>1.2601683369557757</v>
      </c>
      <c r="AB12" s="20">
        <v>0.47372241421800509</v>
      </c>
      <c r="AC12" s="20">
        <v>100</v>
      </c>
      <c r="AD12" s="1">
        <v>64.545036614074263</v>
      </c>
      <c r="AE12" s="1">
        <f t="shared" si="0"/>
        <v>4.4381209342772667</v>
      </c>
      <c r="AF12" s="26"/>
      <c r="AG12" s="3">
        <v>1.0686364145895202</v>
      </c>
      <c r="AH12" s="3">
        <v>211.13761096680793</v>
      </c>
      <c r="AI12" s="45">
        <v>71.49406051856036</v>
      </c>
      <c r="AJ12" s="16">
        <v>231.95339933026781</v>
      </c>
      <c r="AK12" s="3">
        <v>46.659536895484834</v>
      </c>
      <c r="AL12" s="3">
        <v>121.10230234599189</v>
      </c>
      <c r="AM12" s="3">
        <v>35.361651444998209</v>
      </c>
      <c r="AN12" s="3">
        <v>27.778075309723633</v>
      </c>
      <c r="AO12" s="3">
        <v>581.50466531535585</v>
      </c>
      <c r="AP12" s="3">
        <v>20.529434123449672</v>
      </c>
      <c r="AQ12" s="3">
        <v>160.98969833326296</v>
      </c>
      <c r="AR12" s="3">
        <v>37.01071387685387</v>
      </c>
      <c r="AS12" s="3">
        <v>2.2885180334891739</v>
      </c>
      <c r="AT12" s="3">
        <v>0</v>
      </c>
      <c r="AU12" s="3">
        <v>0.37150297714591712</v>
      </c>
      <c r="AV12" s="3">
        <v>358.81259474603962</v>
      </c>
      <c r="AW12" s="3">
        <v>25.345703790509134</v>
      </c>
      <c r="AX12" s="3">
        <v>50.628689325745235</v>
      </c>
      <c r="AY12" s="3">
        <v>6.1330206518195478</v>
      </c>
      <c r="AZ12" s="3">
        <v>25.219383276891939</v>
      </c>
      <c r="BA12" s="3">
        <v>5.7398806823384003</v>
      </c>
      <c r="BB12" s="3">
        <v>2.0628897183116659</v>
      </c>
      <c r="BC12" s="3">
        <v>6.0000711368967314</v>
      </c>
      <c r="BD12" s="3">
        <v>0.83689250356459932</v>
      </c>
      <c r="BE12" s="3">
        <v>4.4992777709836931</v>
      </c>
      <c r="BF12" s="3">
        <v>0.79794780651775321</v>
      </c>
      <c r="BG12" s="3">
        <v>2.041078124548295</v>
      </c>
      <c r="BH12" s="3">
        <v>0.25317805310735569</v>
      </c>
      <c r="BI12" s="3">
        <v>1.4950354424154935</v>
      </c>
      <c r="BJ12" s="3">
        <v>0.2130047014023006</v>
      </c>
      <c r="BK12" s="3">
        <v>3.9197203723612875</v>
      </c>
      <c r="BL12" s="45">
        <v>3.181746432728243</v>
      </c>
      <c r="BM12" s="3">
        <v>1.7776845722898442</v>
      </c>
      <c r="BN12" s="3">
        <v>2.9090329394993097</v>
      </c>
      <c r="BO12" s="3">
        <v>0.63041056164041509</v>
      </c>
      <c r="BP12" s="3">
        <v>294.72795166544472</v>
      </c>
      <c r="BQ12" s="27"/>
      <c r="BR12" s="3"/>
      <c r="BS12" s="3"/>
    </row>
    <row r="13" spans="1:80" x14ac:dyDescent="0.2">
      <c r="A13" s="43" t="s">
        <v>93</v>
      </c>
      <c r="B13" s="4" t="s">
        <v>84</v>
      </c>
      <c r="C13" s="21">
        <v>41671</v>
      </c>
      <c r="D13" s="19">
        <v>46.21</v>
      </c>
      <c r="E13" s="19">
        <v>2.09</v>
      </c>
      <c r="F13" s="19">
        <v>13.88</v>
      </c>
      <c r="G13" s="19">
        <v>12.82</v>
      </c>
      <c r="H13" s="19">
        <v>0.16600000000000001</v>
      </c>
      <c r="I13" s="19">
        <v>10.3</v>
      </c>
      <c r="J13" s="19">
        <v>9.6199999999999992</v>
      </c>
      <c r="K13" s="19">
        <v>2.72</v>
      </c>
      <c r="L13" s="19">
        <v>0.92400000000000004</v>
      </c>
      <c r="M13" s="19">
        <v>0.504</v>
      </c>
      <c r="N13" s="19">
        <v>5.0000000000000001E-3</v>
      </c>
      <c r="O13" s="19">
        <v>0.46</v>
      </c>
      <c r="P13" s="19">
        <v>99.7</v>
      </c>
      <c r="Q13" s="24"/>
      <c r="R13" s="20">
        <v>47.087147511299762</v>
      </c>
      <c r="S13" s="20">
        <v>2.1273762592410432</v>
      </c>
      <c r="T13" s="20">
        <v>14.13937596188447</v>
      </c>
      <c r="U13" s="20">
        <v>1.9591853029562016</v>
      </c>
      <c r="V13" s="20">
        <v>9.9918450450766265</v>
      </c>
      <c r="W13" s="20">
        <v>0.1687147480768714</v>
      </c>
      <c r="X13" s="20">
        <v>10.498504945279171</v>
      </c>
      <c r="Y13" s="20">
        <v>9.7998537100262926</v>
      </c>
      <c r="Z13" s="20">
        <v>2.7724094849373433</v>
      </c>
      <c r="AA13" s="20">
        <v>0.94155439934851226</v>
      </c>
      <c r="AB13" s="20">
        <v>0.51403263187369519</v>
      </c>
      <c r="AC13" s="20">
        <v>99.999999999999986</v>
      </c>
      <c r="AD13" s="1">
        <v>65.185352487074312</v>
      </c>
      <c r="AE13" s="1">
        <f t="shared" si="0"/>
        <v>3.7139638842858558</v>
      </c>
      <c r="AF13" s="26"/>
      <c r="AG13" s="3">
        <v>1.0132630058130208</v>
      </c>
      <c r="AH13" s="3">
        <v>213.01344777355553</v>
      </c>
      <c r="AI13" s="45">
        <v>72.096033415277589</v>
      </c>
      <c r="AJ13" s="16">
        <v>242.16158213124214</v>
      </c>
      <c r="AK13" s="3">
        <v>43.433989769408747</v>
      </c>
      <c r="AL13" s="3">
        <v>117.79716626913232</v>
      </c>
      <c r="AM13" s="3">
        <v>38.08607193956761</v>
      </c>
      <c r="AN13" s="3">
        <v>19.047686581895224</v>
      </c>
      <c r="AO13" s="3">
        <v>796.61841270655771</v>
      </c>
      <c r="AP13" s="3">
        <v>20.73876463239942</v>
      </c>
      <c r="AQ13" s="3">
        <v>165.52444733473428</v>
      </c>
      <c r="AR13" s="3">
        <v>41.076125769691828</v>
      </c>
      <c r="AS13" s="3">
        <v>1.9374003713912005</v>
      </c>
      <c r="AT13" s="3">
        <v>0</v>
      </c>
      <c r="AU13" s="3">
        <v>0.30434924132940017</v>
      </c>
      <c r="AV13" s="3">
        <v>418.17281867468637</v>
      </c>
      <c r="AW13" s="3">
        <v>27.741165248919426</v>
      </c>
      <c r="AX13" s="3">
        <v>54.257253835863438</v>
      </c>
      <c r="AY13" s="3">
        <v>6.579379153726844</v>
      </c>
      <c r="AZ13" s="3">
        <v>26.671517780310026</v>
      </c>
      <c r="BA13" s="3">
        <v>5.9773183710611733</v>
      </c>
      <c r="BB13" s="3">
        <v>2.1632787505961137</v>
      </c>
      <c r="BC13" s="3">
        <v>6.2823430121513599</v>
      </c>
      <c r="BD13" s="3">
        <v>0.86176178602935727</v>
      </c>
      <c r="BE13" s="3">
        <v>4.6266702930391146</v>
      </c>
      <c r="BF13" s="3">
        <v>0.80782027899544384</v>
      </c>
      <c r="BG13" s="3">
        <v>2.0800963962563088</v>
      </c>
      <c r="BH13" s="3">
        <v>0.25657306997617479</v>
      </c>
      <c r="BI13" s="3">
        <v>1.5469793230484059</v>
      </c>
      <c r="BJ13" s="3">
        <v>0.21416666329548362</v>
      </c>
      <c r="BK13" s="3">
        <v>4.0216886293761887</v>
      </c>
      <c r="BL13" s="45">
        <v>3.3889055342302292</v>
      </c>
      <c r="BM13" s="3">
        <v>2.0656036779845866</v>
      </c>
      <c r="BN13" s="3">
        <v>3.2569851172000699</v>
      </c>
      <c r="BO13" s="3">
        <v>0.67776544566357133</v>
      </c>
      <c r="BP13" s="3">
        <v>335.1913685541644</v>
      </c>
      <c r="BQ13" s="27"/>
      <c r="BR13" s="3" t="s">
        <v>88</v>
      </c>
      <c r="BS13" s="42">
        <v>41944</v>
      </c>
      <c r="BT13" s="7">
        <v>0.70419500000000002</v>
      </c>
      <c r="BU13" s="7">
        <v>17</v>
      </c>
      <c r="BV13" s="8">
        <v>0.51283069999999997</v>
      </c>
      <c r="BW13" s="7">
        <v>7</v>
      </c>
      <c r="BX13" s="6">
        <f>((BV13/0.512638)-1)*1000</f>
        <v>0.37589878237653807</v>
      </c>
      <c r="BY13" s="9">
        <v>18.450840539535776</v>
      </c>
      <c r="BZ13" s="9">
        <v>15.56589147227673</v>
      </c>
      <c r="CA13" s="9">
        <v>38.602946531656514</v>
      </c>
    </row>
    <row r="14" spans="1:80" x14ac:dyDescent="0.2">
      <c r="A14" s="43" t="s">
        <v>94</v>
      </c>
      <c r="B14" s="2" t="s">
        <v>79</v>
      </c>
      <c r="C14" s="2" t="s">
        <v>80</v>
      </c>
      <c r="D14" s="19">
        <v>49.64</v>
      </c>
      <c r="E14" s="19">
        <v>2.2200000000000002</v>
      </c>
      <c r="F14" s="19">
        <v>13.52</v>
      </c>
      <c r="G14" s="19">
        <v>12.38</v>
      </c>
      <c r="H14" s="19">
        <v>0.16</v>
      </c>
      <c r="I14" s="19">
        <v>9.1</v>
      </c>
      <c r="J14" s="19">
        <v>8.74</v>
      </c>
      <c r="K14" s="19">
        <v>2.99</v>
      </c>
      <c r="L14" s="19">
        <v>1.25</v>
      </c>
      <c r="M14" s="19">
        <v>0.51</v>
      </c>
      <c r="N14" s="19">
        <v>0.09</v>
      </c>
      <c r="O14" s="19">
        <v>0.23</v>
      </c>
      <c r="P14" s="19">
        <v>100.83</v>
      </c>
      <c r="Q14" s="24"/>
      <c r="R14" s="19">
        <v>49.910665539219202</v>
      </c>
      <c r="S14" s="19">
        <v>2.2321047038087558</v>
      </c>
      <c r="T14" s="19">
        <v>13.593718736709176</v>
      </c>
      <c r="U14" s="19">
        <v>1.8671254211589452</v>
      </c>
      <c r="V14" s="19">
        <v>9.5223396479106235</v>
      </c>
      <c r="W14" s="19">
        <v>0.16087241108531572</v>
      </c>
      <c r="X14" s="19">
        <v>9.1496183804773317</v>
      </c>
      <c r="Y14" s="19">
        <v>8.7876554555353703</v>
      </c>
      <c r="Z14" s="19">
        <v>3.0063031821568376</v>
      </c>
      <c r="AA14" s="19">
        <v>1.2568157116040291</v>
      </c>
      <c r="AB14" s="1">
        <v>0.51278081033444378</v>
      </c>
      <c r="AC14" s="19">
        <v>100.00000000000006</v>
      </c>
      <c r="AD14" s="1">
        <v>63.130155950443509</v>
      </c>
      <c r="AE14" s="1">
        <f t="shared" si="0"/>
        <v>4.2631188937608666</v>
      </c>
      <c r="AF14" s="26"/>
      <c r="AG14" s="3">
        <v>1.3772962023262929</v>
      </c>
      <c r="AH14" s="3">
        <v>203.65289492661833</v>
      </c>
      <c r="AI14" s="45">
        <v>67.17438253991638</v>
      </c>
      <c r="AJ14" s="16">
        <v>216.94590563628208</v>
      </c>
      <c r="AK14" s="3">
        <v>53.993726663567159</v>
      </c>
      <c r="AL14" s="3">
        <v>122.5638722342793</v>
      </c>
      <c r="AM14" s="3">
        <v>34.992745447984042</v>
      </c>
      <c r="AN14" s="3">
        <v>27.051597790883331</v>
      </c>
      <c r="AO14" s="3">
        <v>602.67200775538356</v>
      </c>
      <c r="AP14" s="3">
        <v>20.620983554348925</v>
      </c>
      <c r="AQ14" s="3">
        <v>174.35757961387614</v>
      </c>
      <c r="AR14" s="3">
        <v>36.486085142767806</v>
      </c>
      <c r="AS14" s="3">
        <v>2.5359602601965703</v>
      </c>
      <c r="AT14" s="3">
        <v>0</v>
      </c>
      <c r="AU14" s="3">
        <v>0.56045995308364149</v>
      </c>
      <c r="AV14" s="3">
        <v>316.22795371087756</v>
      </c>
      <c r="AW14" s="3">
        <v>26.538012593576518</v>
      </c>
      <c r="AX14" s="3">
        <v>54.677189431624441</v>
      </c>
      <c r="AY14" s="3">
        <v>6.8168031977400547</v>
      </c>
      <c r="AZ14" s="3">
        <v>27.709057708339053</v>
      </c>
      <c r="BA14" s="3">
        <v>6.280426467941103</v>
      </c>
      <c r="BB14" s="3">
        <v>2.2219122853333162</v>
      </c>
      <c r="BC14" s="3">
        <v>6.5085583102279152</v>
      </c>
      <c r="BD14" s="3">
        <v>0.90621869096062491</v>
      </c>
      <c r="BE14" s="3">
        <v>4.7725942022054282</v>
      </c>
      <c r="BF14" s="3">
        <v>0.83519003817933846</v>
      </c>
      <c r="BG14" s="3">
        <v>2.1332466836368029</v>
      </c>
      <c r="BH14" s="3">
        <v>0.26682042316981469</v>
      </c>
      <c r="BI14" s="3">
        <v>1.5586489851609435</v>
      </c>
      <c r="BJ14" s="3">
        <v>0.22244754133643621</v>
      </c>
      <c r="BK14" s="3">
        <v>4.8281831611929711</v>
      </c>
      <c r="BL14" s="45">
        <v>3.327580166815213</v>
      </c>
      <c r="BM14" s="3">
        <v>2.5970975161896672</v>
      </c>
      <c r="BN14" s="3">
        <v>4.8845124254006489</v>
      </c>
      <c r="BO14" s="3">
        <v>0.74439031403767819</v>
      </c>
      <c r="BP14" s="3">
        <v>271.96197540334606</v>
      </c>
      <c r="BQ14" s="27"/>
      <c r="BR14" s="3"/>
      <c r="BS14" s="3"/>
    </row>
    <row r="15" spans="1:80" x14ac:dyDescent="0.2">
      <c r="A15" s="43" t="s">
        <v>95</v>
      </c>
      <c r="B15" s="4" t="s">
        <v>84</v>
      </c>
      <c r="C15" s="21">
        <v>41671</v>
      </c>
      <c r="D15" s="19">
        <v>46.24</v>
      </c>
      <c r="E15" s="19">
        <v>2.38</v>
      </c>
      <c r="F15" s="19">
        <v>13.65</v>
      </c>
      <c r="G15" s="19">
        <v>12.98</v>
      </c>
      <c r="H15" s="19">
        <v>0.16400000000000001</v>
      </c>
      <c r="I15" s="19">
        <v>9.57</v>
      </c>
      <c r="J15" s="19">
        <v>9</v>
      </c>
      <c r="K15" s="19">
        <v>3.6</v>
      </c>
      <c r="L15" s="19">
        <v>1.4570000000000001</v>
      </c>
      <c r="M15" s="19">
        <v>0.622</v>
      </c>
      <c r="N15" s="19" t="s">
        <v>91</v>
      </c>
      <c r="O15" s="19">
        <v>-0.45</v>
      </c>
      <c r="P15" s="19">
        <v>99.66</v>
      </c>
      <c r="Q15" s="24"/>
      <c r="R15" s="20">
        <v>46.91792351532299</v>
      </c>
      <c r="S15" s="20">
        <v>2.4110466548460487</v>
      </c>
      <c r="T15" s="20">
        <v>13.847371230673172</v>
      </c>
      <c r="U15" s="20">
        <v>1.9753498099502074</v>
      </c>
      <c r="V15" s="20">
        <v>10.074284030746059</v>
      </c>
      <c r="W15" s="20">
        <v>0.16666994853221359</v>
      </c>
      <c r="X15" s="20">
        <v>9.7134781088641091</v>
      </c>
      <c r="Y15" s="20">
        <v>9.1310780613319036</v>
      </c>
      <c r="Z15" s="20">
        <v>3.6530778384104998</v>
      </c>
      <c r="AA15" s="20">
        <v>1.4785694759042383</v>
      </c>
      <c r="AB15" s="20">
        <v>0.63115132541855723</v>
      </c>
      <c r="AC15" s="20">
        <v>99.999999999999986</v>
      </c>
      <c r="AD15" s="1">
        <v>63.210579438306382</v>
      </c>
      <c r="AE15" s="1">
        <f t="shared" si="0"/>
        <v>5.1316473143147379</v>
      </c>
      <c r="AF15" s="26"/>
      <c r="AG15" s="3">
        <v>1.2481571421412001</v>
      </c>
      <c r="AH15" s="3">
        <v>213.78662882201976</v>
      </c>
      <c r="AI15" s="45">
        <v>83.080397247406125</v>
      </c>
      <c r="AJ15" s="16">
        <v>230.28697258666932</v>
      </c>
      <c r="AK15" s="3">
        <v>44.638932201844554</v>
      </c>
      <c r="AL15" s="3">
        <v>129.79393339329536</v>
      </c>
      <c r="AM15" s="3">
        <v>36.403479400383759</v>
      </c>
      <c r="AN15" s="3">
        <v>28.4798803729221</v>
      </c>
      <c r="AO15" s="3">
        <v>717.10224027040806</v>
      </c>
      <c r="AP15" s="3">
        <v>21.887911826871779</v>
      </c>
      <c r="AQ15" s="3">
        <v>196.11698291103662</v>
      </c>
      <c r="AR15" s="3">
        <v>42.994985760684237</v>
      </c>
      <c r="AS15" s="3">
        <v>2.3576902519657104</v>
      </c>
      <c r="AT15" s="3">
        <v>0</v>
      </c>
      <c r="AU15" s="3">
        <v>0.33031742476807413</v>
      </c>
      <c r="AV15" s="3">
        <v>360.39323451702995</v>
      </c>
      <c r="AW15" s="3">
        <v>30.613888396691454</v>
      </c>
      <c r="AX15" s="3">
        <v>61.870186655563288</v>
      </c>
      <c r="AY15" s="3">
        <v>7.7936612533003489</v>
      </c>
      <c r="AZ15" s="3">
        <v>31.16813637390489</v>
      </c>
      <c r="BA15" s="3">
        <v>6.957879006095105</v>
      </c>
      <c r="BB15" s="3">
        <v>2.4171100328630621</v>
      </c>
      <c r="BC15" s="3">
        <v>7.1040372516613655</v>
      </c>
      <c r="BD15" s="3">
        <v>0.96270819059601209</v>
      </c>
      <c r="BE15" s="3">
        <v>4.9388767299380856</v>
      </c>
      <c r="BF15" s="3">
        <v>0.85314125993845458</v>
      </c>
      <c r="BG15" s="3">
        <v>2.1256703455891865</v>
      </c>
      <c r="BH15" s="3">
        <v>0.25793486947121103</v>
      </c>
      <c r="BI15" s="3">
        <v>1.5056759833137117</v>
      </c>
      <c r="BJ15" s="3">
        <v>0.20930966579774377</v>
      </c>
      <c r="BK15" s="3">
        <v>4.5887163662980077</v>
      </c>
      <c r="BL15" s="45">
        <v>3.8656715132469559</v>
      </c>
      <c r="BM15" s="3">
        <v>2.0039696796293462</v>
      </c>
      <c r="BN15" s="3">
        <v>2.9528051539113425</v>
      </c>
      <c r="BO15" s="3">
        <v>0.77415403038320107</v>
      </c>
      <c r="BP15" s="3">
        <v>281.22075716642445</v>
      </c>
      <c r="BQ15" s="27"/>
      <c r="BR15" s="3"/>
      <c r="BS15" s="3"/>
    </row>
    <row r="16" spans="1:80" x14ac:dyDescent="0.2">
      <c r="A16" s="43" t="s">
        <v>96</v>
      </c>
      <c r="B16" s="4" t="s">
        <v>84</v>
      </c>
      <c r="C16" s="21">
        <v>41671</v>
      </c>
      <c r="D16" s="19">
        <v>46.16</v>
      </c>
      <c r="E16" s="19">
        <v>2.44</v>
      </c>
      <c r="F16" s="19">
        <v>13.63</v>
      </c>
      <c r="G16" s="19">
        <v>13.13</v>
      </c>
      <c r="H16" s="19">
        <v>0.16500000000000001</v>
      </c>
      <c r="I16" s="19">
        <v>9.58</v>
      </c>
      <c r="J16" s="19">
        <v>8.9</v>
      </c>
      <c r="K16" s="19">
        <v>3.41</v>
      </c>
      <c r="L16" s="19">
        <v>1.5569999999999999</v>
      </c>
      <c r="M16" s="19">
        <v>0.68899999999999995</v>
      </c>
      <c r="N16" s="19">
        <v>5.2999999999999999E-2</v>
      </c>
      <c r="O16" s="19">
        <v>-0.67</v>
      </c>
      <c r="P16" s="19">
        <v>99.72</v>
      </c>
      <c r="Q16" s="24"/>
      <c r="R16" s="20">
        <v>46.837920023565367</v>
      </c>
      <c r="S16" s="20">
        <v>2.4739005287235218</v>
      </c>
      <c r="T16" s="20">
        <v>13.828656135653949</v>
      </c>
      <c r="U16" s="20">
        <v>1.9990664548444559</v>
      </c>
      <c r="V16" s="20">
        <v>10.195238919706725</v>
      </c>
      <c r="W16" s="20">
        <v>0.1677422443169867</v>
      </c>
      <c r="X16" s="20">
        <v>9.721919307517469</v>
      </c>
      <c r="Y16" s="20">
        <v>9.0343058280081276</v>
      </c>
      <c r="Z16" s="20">
        <v>3.4621291294315961</v>
      </c>
      <c r="AA16" s="20">
        <v>1.5800238511713056</v>
      </c>
      <c r="AB16" s="20">
        <v>0.69909757706050413</v>
      </c>
      <c r="AC16" s="20">
        <v>100</v>
      </c>
      <c r="AD16" s="1">
        <v>62.952864012850426</v>
      </c>
      <c r="AE16" s="1">
        <f t="shared" si="0"/>
        <v>5.0421529806029017</v>
      </c>
      <c r="AF16" s="26"/>
      <c r="AG16" s="3">
        <v>1.3705197193628791</v>
      </c>
      <c r="AH16" s="3">
        <v>210.5854930783706</v>
      </c>
      <c r="AI16" s="45">
        <v>70.41102583793581</v>
      </c>
      <c r="AJ16" s="16">
        <v>224.44113860696285</v>
      </c>
      <c r="AK16" s="3">
        <v>51.618822840413969</v>
      </c>
      <c r="AL16" s="3">
        <v>130.28400260367124</v>
      </c>
      <c r="AM16" s="3">
        <v>37.496587525928923</v>
      </c>
      <c r="AN16" s="3">
        <v>30.596046423650893</v>
      </c>
      <c r="AO16" s="3">
        <v>767.21500305923701</v>
      </c>
      <c r="AP16" s="3">
        <v>22.824249300246525</v>
      </c>
      <c r="AQ16" s="3">
        <v>213.25902205283796</v>
      </c>
      <c r="AR16" s="3">
        <v>47.751836609049853</v>
      </c>
      <c r="AS16" s="3">
        <v>3.316096476413529</v>
      </c>
      <c r="AT16" s="3">
        <v>7.5715720427906877E-2</v>
      </c>
      <c r="AU16" s="3">
        <v>0.411602806203403</v>
      </c>
      <c r="AV16" s="3">
        <v>382.5782993745994</v>
      </c>
      <c r="AW16" s="3">
        <v>33.675417018787904</v>
      </c>
      <c r="AX16" s="3">
        <v>67.859211157560807</v>
      </c>
      <c r="AY16" s="3">
        <v>8.4508929807987734</v>
      </c>
      <c r="AZ16" s="3">
        <v>33.704184990139758</v>
      </c>
      <c r="BA16" s="3">
        <v>7.4363384951760212</v>
      </c>
      <c r="BB16" s="3">
        <v>2.572743646524283</v>
      </c>
      <c r="BC16" s="3">
        <v>7.465482124431893</v>
      </c>
      <c r="BD16" s="3">
        <v>1.0039852461153067</v>
      </c>
      <c r="BE16" s="3">
        <v>5.169266836714316</v>
      </c>
      <c r="BF16" s="3">
        <v>0.87997233732877089</v>
      </c>
      <c r="BG16" s="3">
        <v>2.2030192043449364</v>
      </c>
      <c r="BH16" s="3">
        <v>0.25902349061643365</v>
      </c>
      <c r="BI16" s="3">
        <v>1.527384259223135</v>
      </c>
      <c r="BJ16" s="3">
        <v>0.20877940358722089</v>
      </c>
      <c r="BK16" s="3">
        <v>4.8528394121069498</v>
      </c>
      <c r="BL16" s="45">
        <v>3.7573281217148362</v>
      </c>
      <c r="BM16" s="3">
        <v>2.0895303856666656</v>
      </c>
      <c r="BN16" s="3">
        <v>3.2480902356246819</v>
      </c>
      <c r="BO16" s="3">
        <v>0.83018203800463986</v>
      </c>
      <c r="BP16" s="3">
        <v>275.39677746245064</v>
      </c>
      <c r="BQ16" s="27"/>
      <c r="BR16" s="3" t="s">
        <v>88</v>
      </c>
      <c r="BS16" s="42">
        <v>41944</v>
      </c>
      <c r="BT16" s="7">
        <v>0.70394400000000001</v>
      </c>
      <c r="BU16" s="7">
        <v>19</v>
      </c>
      <c r="BV16" s="8">
        <v>0.51286379999999998</v>
      </c>
      <c r="BW16" s="7">
        <v>6</v>
      </c>
      <c r="BX16" s="6">
        <f>((BV16/0.512638)-1)*1000</f>
        <v>0.44046676212050606</v>
      </c>
      <c r="BY16" s="9">
        <v>18.480890112001934</v>
      </c>
      <c r="BZ16" s="9">
        <v>15.557450968823549</v>
      </c>
      <c r="CA16" s="9">
        <v>38.50581439350961</v>
      </c>
    </row>
    <row r="17" spans="1:79" x14ac:dyDescent="0.2">
      <c r="A17" s="43" t="s">
        <v>97</v>
      </c>
      <c r="B17" s="4" t="s">
        <v>84</v>
      </c>
      <c r="C17" s="21">
        <v>41671</v>
      </c>
      <c r="D17" s="19">
        <v>46.39</v>
      </c>
      <c r="E17" s="19">
        <v>2.39</v>
      </c>
      <c r="F17" s="19">
        <v>13.62</v>
      </c>
      <c r="G17" s="19">
        <v>13.05</v>
      </c>
      <c r="H17" s="19">
        <v>0.16500000000000001</v>
      </c>
      <c r="I17" s="19">
        <v>9.57</v>
      </c>
      <c r="J17" s="19">
        <v>8.9700000000000006</v>
      </c>
      <c r="K17" s="19">
        <v>3.49</v>
      </c>
      <c r="L17" s="19">
        <v>1.4770000000000001</v>
      </c>
      <c r="M17" s="19">
        <v>0.629</v>
      </c>
      <c r="N17" s="19">
        <v>2.4E-2</v>
      </c>
      <c r="O17" s="19">
        <v>-0.47</v>
      </c>
      <c r="P17" s="19">
        <v>99.77</v>
      </c>
      <c r="Q17" s="24"/>
      <c r="R17" s="20">
        <v>47.02885890934656</v>
      </c>
      <c r="S17" s="20">
        <v>2.4255512174436555</v>
      </c>
      <c r="T17" s="20">
        <v>13.807198513530249</v>
      </c>
      <c r="U17" s="20">
        <v>1.98456899381216</v>
      </c>
      <c r="V17" s="20">
        <v>10.121301868442018</v>
      </c>
      <c r="W17" s="20">
        <v>0.16759373809113548</v>
      </c>
      <c r="X17" s="20">
        <v>9.6999161272449559</v>
      </c>
      <c r="Y17" s="20">
        <v>9.0923113290150841</v>
      </c>
      <c r="Z17" s="20">
        <v>3.5377843561368456</v>
      </c>
      <c r="AA17" s="20">
        <v>1.4976087908686209</v>
      </c>
      <c r="AB17" s="20">
        <v>0.63730615606869456</v>
      </c>
      <c r="AC17" s="20">
        <v>99.999999999999986</v>
      </c>
      <c r="AD17" s="1">
        <v>63.069695740148376</v>
      </c>
      <c r="AE17" s="1">
        <f t="shared" si="0"/>
        <v>5.0353931470054665</v>
      </c>
      <c r="AF17" s="26"/>
      <c r="AG17" s="3">
        <v>1.2581435479000964</v>
      </c>
      <c r="AH17" s="3">
        <v>208.34870762261042</v>
      </c>
      <c r="AI17" s="45">
        <v>78.650073044680013</v>
      </c>
      <c r="AJ17" s="16">
        <v>227.13484071989012</v>
      </c>
      <c r="AK17" s="3">
        <v>61.289526132439988</v>
      </c>
      <c r="AL17" s="3">
        <v>126.92611304332299</v>
      </c>
      <c r="AM17" s="3">
        <v>36.376827818617038</v>
      </c>
      <c r="AN17" s="3">
        <v>28.884162976454778</v>
      </c>
      <c r="AO17" s="3">
        <v>718.78905852602554</v>
      </c>
      <c r="AP17" s="3">
        <v>22.06244676268356</v>
      </c>
      <c r="AQ17" s="3">
        <v>201.12636543670618</v>
      </c>
      <c r="AR17" s="3">
        <v>44.052279105435723</v>
      </c>
      <c r="AS17" s="3">
        <v>3.1079878892575903</v>
      </c>
      <c r="AT17" s="3">
        <v>0</v>
      </c>
      <c r="AU17" s="3">
        <v>0.37391723644144276</v>
      </c>
      <c r="AV17" s="3">
        <v>368.13866209870412</v>
      </c>
      <c r="AW17" s="3">
        <v>31.052247675232501</v>
      </c>
      <c r="AX17" s="3">
        <v>63.03210971378077</v>
      </c>
      <c r="AY17" s="3">
        <v>7.8671902162997176</v>
      </c>
      <c r="AZ17" s="3">
        <v>31.372589725011551</v>
      </c>
      <c r="BA17" s="3">
        <v>6.9988115566729849</v>
      </c>
      <c r="BB17" s="3">
        <v>2.4716311074659352</v>
      </c>
      <c r="BC17" s="3">
        <v>7.1242151685767956</v>
      </c>
      <c r="BD17" s="3">
        <v>0.96601848097346865</v>
      </c>
      <c r="BE17" s="3">
        <v>5.0152985491091746</v>
      </c>
      <c r="BF17" s="3">
        <v>0.85741899029724844</v>
      </c>
      <c r="BG17" s="3">
        <v>2.1523646856570076</v>
      </c>
      <c r="BH17" s="3">
        <v>0.2560977578591217</v>
      </c>
      <c r="BI17" s="3">
        <v>1.5106235283377429</v>
      </c>
      <c r="BJ17" s="3">
        <v>0.21002176671383987</v>
      </c>
      <c r="BK17" s="3">
        <v>4.610698721261854</v>
      </c>
      <c r="BL17" s="45">
        <v>3.9039757641418977</v>
      </c>
      <c r="BM17" s="3">
        <v>1.9622825168916678</v>
      </c>
      <c r="BN17" s="3">
        <v>2.9728993973571516</v>
      </c>
      <c r="BO17" s="3">
        <v>0.75157325824277466</v>
      </c>
      <c r="BP17" s="3">
        <v>274.20588678212192</v>
      </c>
      <c r="BQ17" s="27"/>
      <c r="BR17" s="3"/>
      <c r="BS17" s="3"/>
    </row>
    <row r="18" spans="1:79" x14ac:dyDescent="0.2">
      <c r="A18" s="43" t="s">
        <v>98</v>
      </c>
      <c r="B18" s="4" t="s">
        <v>84</v>
      </c>
      <c r="C18" s="21">
        <v>41671</v>
      </c>
      <c r="D18" s="19">
        <v>46.34</v>
      </c>
      <c r="E18" s="19">
        <v>2.44</v>
      </c>
      <c r="F18" s="19">
        <v>13.64</v>
      </c>
      <c r="G18" s="19">
        <v>13.11</v>
      </c>
      <c r="H18" s="19">
        <v>0.16600000000000001</v>
      </c>
      <c r="I18" s="19">
        <v>9.52</v>
      </c>
      <c r="J18" s="19">
        <v>8.9700000000000006</v>
      </c>
      <c r="K18" s="19">
        <v>3.44</v>
      </c>
      <c r="L18" s="19">
        <v>1.5720000000000001</v>
      </c>
      <c r="M18" s="19">
        <v>0.69599999999999995</v>
      </c>
      <c r="N18" s="19">
        <v>6.0999999999999999E-2</v>
      </c>
      <c r="O18" s="19">
        <v>-0.62</v>
      </c>
      <c r="P18" s="19">
        <v>99.95</v>
      </c>
      <c r="Q18" s="24"/>
      <c r="R18" s="20">
        <v>46.90890747468621</v>
      </c>
      <c r="S18" s="20">
        <v>2.4669998844348848</v>
      </c>
      <c r="T18" s="20">
        <v>13.808868965665063</v>
      </c>
      <c r="U18" s="20">
        <v>1.9902976429926906</v>
      </c>
      <c r="V18" s="20">
        <v>10.150517979262723</v>
      </c>
      <c r="W18" s="20">
        <v>0.16840792740349828</v>
      </c>
      <c r="X18" s="20">
        <v>9.6389193541007003</v>
      </c>
      <c r="Y18" s="20">
        <v>9.0836457227841603</v>
      </c>
      <c r="Z18" s="20">
        <v>3.4875305717282292</v>
      </c>
      <c r="AA18" s="20">
        <v>1.5917832203319253</v>
      </c>
      <c r="AB18" s="20">
        <v>0.70412125660990255</v>
      </c>
      <c r="AC18" s="20">
        <v>99.999999999999986</v>
      </c>
      <c r="AD18" s="1">
        <v>62.855372170254185</v>
      </c>
      <c r="AE18" s="1">
        <f t="shared" si="0"/>
        <v>5.0793137920601543</v>
      </c>
      <c r="AF18" s="26"/>
      <c r="AG18" s="3">
        <v>1.3367855176689765</v>
      </c>
      <c r="AH18" s="3">
        <v>208.50638937303182</v>
      </c>
      <c r="AI18" s="45">
        <v>70.449481732497318</v>
      </c>
      <c r="AJ18" s="16">
        <v>220.55616107876165</v>
      </c>
      <c r="AK18" s="3">
        <v>46.506886495443148</v>
      </c>
      <c r="AL18" s="3">
        <v>131.01870050384127</v>
      </c>
      <c r="AM18" s="3">
        <v>37.959536663376298</v>
      </c>
      <c r="AN18" s="3">
        <v>30.744394630938597</v>
      </c>
      <c r="AO18" s="3">
        <v>779.08350084613255</v>
      </c>
      <c r="AP18" s="3">
        <v>22.648625746636501</v>
      </c>
      <c r="AQ18" s="3">
        <v>213.967771018326</v>
      </c>
      <c r="AR18" s="3">
        <v>47.603734193415455</v>
      </c>
      <c r="AS18" s="3">
        <v>3.3831636589607905</v>
      </c>
      <c r="AT18" s="3">
        <v>8.8771538909080006E-3</v>
      </c>
      <c r="AU18" s="3">
        <v>0.42787562813331148</v>
      </c>
      <c r="AV18" s="3">
        <v>386.85842845631601</v>
      </c>
      <c r="AW18" s="3">
        <v>34.499229699934332</v>
      </c>
      <c r="AX18" s="3">
        <v>69.310016029558682</v>
      </c>
      <c r="AY18" s="3">
        <v>8.5932508748724459</v>
      </c>
      <c r="AZ18" s="3">
        <v>34.561386090348797</v>
      </c>
      <c r="BA18" s="3">
        <v>7.530975507004567</v>
      </c>
      <c r="BB18" s="3">
        <v>2.6084442255676992</v>
      </c>
      <c r="BC18" s="3">
        <v>7.5074699739729729</v>
      </c>
      <c r="BD18" s="3">
        <v>1.0098057338218085</v>
      </c>
      <c r="BE18" s="3">
        <v>5.1920749078528923</v>
      </c>
      <c r="BF18" s="3">
        <v>0.88530897532529551</v>
      </c>
      <c r="BG18" s="3">
        <v>2.1952889116777761</v>
      </c>
      <c r="BH18" s="3">
        <v>0.26438457913258923</v>
      </c>
      <c r="BI18" s="3">
        <v>1.5477307279865939</v>
      </c>
      <c r="BJ18" s="3">
        <v>0.20665689752695221</v>
      </c>
      <c r="BK18" s="3">
        <v>4.8580778881197704</v>
      </c>
      <c r="BL18" s="45">
        <v>3.8316679299964953</v>
      </c>
      <c r="BM18" s="3">
        <v>2.1621661758756838</v>
      </c>
      <c r="BN18" s="3">
        <v>3.2534690144210399</v>
      </c>
      <c r="BO18" s="3">
        <v>0.84013673320872573</v>
      </c>
      <c r="BP18" s="3">
        <v>264.0400894233444</v>
      </c>
      <c r="BQ18" s="27"/>
      <c r="BR18" s="3"/>
      <c r="BS18" s="3"/>
    </row>
    <row r="19" spans="1:79" x14ac:dyDescent="0.2">
      <c r="A19" s="43" t="s">
        <v>99</v>
      </c>
      <c r="B19" s="4" t="s">
        <v>84</v>
      </c>
      <c r="C19" s="21">
        <v>41671</v>
      </c>
      <c r="D19" s="19">
        <v>46.36</v>
      </c>
      <c r="E19" s="19">
        <v>2.44</v>
      </c>
      <c r="F19" s="19">
        <v>13.71</v>
      </c>
      <c r="G19" s="19">
        <v>13.12</v>
      </c>
      <c r="H19" s="19">
        <v>0.16400000000000001</v>
      </c>
      <c r="I19" s="19">
        <v>9.49</v>
      </c>
      <c r="J19" s="19">
        <v>8.8800000000000008</v>
      </c>
      <c r="K19" s="19">
        <v>3.47</v>
      </c>
      <c r="L19" s="19">
        <v>1.577</v>
      </c>
      <c r="M19" s="19">
        <v>0.7</v>
      </c>
      <c r="N19" s="19">
        <v>5.2999999999999999E-2</v>
      </c>
      <c r="O19" s="19">
        <v>-0.61</v>
      </c>
      <c r="P19" s="19">
        <v>99.95</v>
      </c>
      <c r="Q19" s="24"/>
      <c r="R19" s="20">
        <v>46.927957685408991</v>
      </c>
      <c r="S19" s="20">
        <v>2.466913120628532</v>
      </c>
      <c r="T19" s="20">
        <v>13.873940353193806</v>
      </c>
      <c r="U19" s="20">
        <v>1.9917966061779404</v>
      </c>
      <c r="V19" s="20">
        <v>10.158162691507494</v>
      </c>
      <c r="W19" s="20">
        <v>0.1662837403282531</v>
      </c>
      <c r="X19" s="20">
        <v>9.6062548287632055</v>
      </c>
      <c r="Y19" s="20">
        <v>8.99198425029841</v>
      </c>
      <c r="Z19" s="20">
        <v>3.5116822171374835</v>
      </c>
      <c r="AA19" s="20">
        <v>1.5964857645590593</v>
      </c>
      <c r="AB19" s="20">
        <v>0.7085387419968544</v>
      </c>
      <c r="AC19" s="20">
        <v>100.00000000000006</v>
      </c>
      <c r="AD19" s="1">
        <v>62.758489137764748</v>
      </c>
      <c r="AE19" s="1">
        <f t="shared" si="0"/>
        <v>5.1081679816965426</v>
      </c>
      <c r="AF19" s="26"/>
      <c r="AG19" s="3">
        <v>1.3757857278940024</v>
      </c>
      <c r="AH19" s="3">
        <v>208.26763798695265</v>
      </c>
      <c r="AI19" s="45">
        <v>75.688562818180159</v>
      </c>
      <c r="AJ19" s="16">
        <v>218.55471349952674</v>
      </c>
      <c r="AK19" s="3">
        <v>45.533320957933377</v>
      </c>
      <c r="AL19" s="3">
        <v>129.92428283555449</v>
      </c>
      <c r="AM19" s="3">
        <v>37.847175494379819</v>
      </c>
      <c r="AN19" s="3">
        <v>30.835453180221084</v>
      </c>
      <c r="AO19" s="3">
        <v>777.10515792511512</v>
      </c>
      <c r="AP19" s="3">
        <v>22.885972778770984</v>
      </c>
      <c r="AQ19" s="3">
        <v>215.25291066964257</v>
      </c>
      <c r="AR19" s="3">
        <v>47.330459639794839</v>
      </c>
      <c r="AS19" s="3">
        <v>3.3756405363632731</v>
      </c>
      <c r="AT19" s="3">
        <v>2.2384570443891968E-2</v>
      </c>
      <c r="AU19" s="3">
        <v>0.42021164058650751</v>
      </c>
      <c r="AV19" s="3">
        <v>391.82787670733336</v>
      </c>
      <c r="AW19" s="3">
        <v>34.587844741292201</v>
      </c>
      <c r="AX19" s="3">
        <v>69.585248947729795</v>
      </c>
      <c r="AY19" s="3">
        <v>8.5897134497148961</v>
      </c>
      <c r="AZ19" s="3">
        <v>34.334092915325208</v>
      </c>
      <c r="BA19" s="3">
        <v>7.5401876249254283</v>
      </c>
      <c r="BB19" s="3">
        <v>2.6007556112586134</v>
      </c>
      <c r="BC19" s="3">
        <v>7.5622605438490202</v>
      </c>
      <c r="BD19" s="3">
        <v>1.0072742254668059</v>
      </c>
      <c r="BE19" s="3">
        <v>5.2069178600332746</v>
      </c>
      <c r="BF19" s="3">
        <v>0.88114200660763309</v>
      </c>
      <c r="BG19" s="3">
        <v>2.1764447730501564</v>
      </c>
      <c r="BH19" s="3">
        <v>0.26087270066640789</v>
      </c>
      <c r="BI19" s="3">
        <v>1.5367063655967008</v>
      </c>
      <c r="BJ19" s="3">
        <v>0.20986106236764279</v>
      </c>
      <c r="BK19" s="3">
        <v>4.8479630637271089</v>
      </c>
      <c r="BL19" s="45">
        <v>3.879393442519012</v>
      </c>
      <c r="BM19" s="3">
        <v>2.0722530586644021</v>
      </c>
      <c r="BN19" s="3">
        <v>3.2402604919890265</v>
      </c>
      <c r="BO19" s="3">
        <v>0.84138180892987813</v>
      </c>
      <c r="BP19" s="3">
        <v>264.39247083552544</v>
      </c>
      <c r="BQ19" s="27"/>
      <c r="BR19" s="3"/>
      <c r="BS19" s="3"/>
    </row>
    <row r="20" spans="1:79" x14ac:dyDescent="0.2">
      <c r="A20" s="43" t="s">
        <v>100</v>
      </c>
      <c r="B20" s="4" t="s">
        <v>84</v>
      </c>
      <c r="C20" s="21">
        <v>41671</v>
      </c>
      <c r="D20" s="19">
        <v>45.68</v>
      </c>
      <c r="E20" s="19">
        <v>2.4300000000000002</v>
      </c>
      <c r="F20" s="19">
        <v>13.61</v>
      </c>
      <c r="G20" s="19">
        <v>13.04</v>
      </c>
      <c r="H20" s="19">
        <v>0.16500000000000001</v>
      </c>
      <c r="I20" s="19">
        <v>9.42</v>
      </c>
      <c r="J20" s="19">
        <v>8.86</v>
      </c>
      <c r="K20" s="19">
        <v>3.58</v>
      </c>
      <c r="L20" s="19">
        <v>1.583</v>
      </c>
      <c r="M20" s="19">
        <v>0.69899999999999995</v>
      </c>
      <c r="N20" s="19">
        <v>5.8999999999999997E-2</v>
      </c>
      <c r="O20" s="19">
        <v>-0.75</v>
      </c>
      <c r="P20" s="19">
        <v>99.12</v>
      </c>
      <c r="Q20" s="24"/>
      <c r="R20" s="20">
        <v>46.631694839602218</v>
      </c>
      <c r="S20" s="20">
        <v>2.4812016718847159</v>
      </c>
      <c r="T20" s="20">
        <v>13.893053653024708</v>
      </c>
      <c r="U20" s="20">
        <v>1.9968274888971984</v>
      </c>
      <c r="V20" s="20">
        <v>10.183820193375711</v>
      </c>
      <c r="W20" s="20">
        <v>0.16876256917281074</v>
      </c>
      <c r="X20" s="20">
        <v>9.6191800601805681</v>
      </c>
      <c r="Y20" s="20">
        <v>9.0414512331637358</v>
      </c>
      <c r="Z20" s="20">
        <v>3.6545498725048593</v>
      </c>
      <c r="AA20" s="20">
        <v>1.6160285877078697</v>
      </c>
      <c r="AB20" s="20">
        <v>0.71342983048559017</v>
      </c>
      <c r="AC20" s="20">
        <v>100</v>
      </c>
      <c r="AD20" s="1">
        <v>62.730952078585304</v>
      </c>
      <c r="AE20" s="1">
        <f t="shared" si="0"/>
        <v>5.2705784602127288</v>
      </c>
      <c r="AF20" s="26"/>
      <c r="AG20" s="3">
        <v>1.3081078317852892</v>
      </c>
      <c r="AH20" s="3">
        <v>206.44217919347656</v>
      </c>
      <c r="AI20" s="45">
        <v>93.142449009665341</v>
      </c>
      <c r="AJ20" s="16">
        <v>216.72819806954774</v>
      </c>
      <c r="AK20" s="3">
        <v>51.653465953131068</v>
      </c>
      <c r="AL20" s="3">
        <v>129.53580202378129</v>
      </c>
      <c r="AM20" s="3">
        <v>37.457134927474435</v>
      </c>
      <c r="AN20" s="3">
        <v>30.90770306504222</v>
      </c>
      <c r="AO20" s="3">
        <v>777.75451919166574</v>
      </c>
      <c r="AP20" s="3">
        <v>22.681928923222895</v>
      </c>
      <c r="AQ20" s="3">
        <v>214.22682448143706</v>
      </c>
      <c r="AR20" s="3">
        <v>48.466351498507294</v>
      </c>
      <c r="AS20" s="3">
        <v>3.4780478172127265</v>
      </c>
      <c r="AT20" s="3">
        <v>9.7656003969386132E-2</v>
      </c>
      <c r="AU20" s="3">
        <v>0.40755344593257437</v>
      </c>
      <c r="AV20" s="3">
        <v>390.77631216202684</v>
      </c>
      <c r="AW20" s="3">
        <v>34.441447012123035</v>
      </c>
      <c r="AX20" s="3">
        <v>70.022380505480157</v>
      </c>
      <c r="AY20" s="3">
        <v>8.5618757655631086</v>
      </c>
      <c r="AZ20" s="3">
        <v>33.985818311071171</v>
      </c>
      <c r="BA20" s="3">
        <v>7.4601262406432181</v>
      </c>
      <c r="BB20" s="3">
        <v>2.621420694876174</v>
      </c>
      <c r="BC20" s="3">
        <v>7.5102212030694098</v>
      </c>
      <c r="BD20" s="3">
        <v>1.0072827617541018</v>
      </c>
      <c r="BE20" s="3">
        <v>5.1362459884474454</v>
      </c>
      <c r="BF20" s="3">
        <v>0.87059663443724244</v>
      </c>
      <c r="BG20" s="3">
        <v>2.163745640983584</v>
      </c>
      <c r="BH20" s="3">
        <v>0.25997309246646905</v>
      </c>
      <c r="BI20" s="3">
        <v>1.520262808873899</v>
      </c>
      <c r="BJ20" s="3">
        <v>0.20583214763733326</v>
      </c>
      <c r="BK20" s="3">
        <v>4.8693945513163346</v>
      </c>
      <c r="BL20" s="45">
        <v>4.7734161241180146</v>
      </c>
      <c r="BM20" s="3">
        <v>2.0914850900252868</v>
      </c>
      <c r="BN20" s="3">
        <v>3.2485061700718636</v>
      </c>
      <c r="BO20" s="3">
        <v>0.82821359696564301</v>
      </c>
      <c r="BP20" s="3">
        <v>267.6230857299667</v>
      </c>
      <c r="BQ20" s="27"/>
      <c r="BR20" s="3"/>
      <c r="BS20" s="3"/>
    </row>
    <row r="21" spans="1:79" x14ac:dyDescent="0.2">
      <c r="A21" s="43" t="s">
        <v>101</v>
      </c>
      <c r="B21" s="4" t="s">
        <v>84</v>
      </c>
      <c r="C21" s="21">
        <v>41671</v>
      </c>
      <c r="D21" s="19">
        <v>45.56</v>
      </c>
      <c r="E21" s="19">
        <v>2.4900000000000002</v>
      </c>
      <c r="F21" s="19">
        <v>14.01</v>
      </c>
      <c r="G21" s="19">
        <v>13.25</v>
      </c>
      <c r="H21" s="19">
        <v>0.16900000000000001</v>
      </c>
      <c r="I21" s="19">
        <v>9.6199999999999992</v>
      </c>
      <c r="J21" s="19">
        <v>8.9499999999999993</v>
      </c>
      <c r="K21" s="19">
        <v>2.99</v>
      </c>
      <c r="L21" s="19">
        <v>1.427</v>
      </c>
      <c r="M21" s="19">
        <v>0.77200000000000002</v>
      </c>
      <c r="N21" s="19">
        <v>8.0000000000000002E-3</v>
      </c>
      <c r="O21" s="19">
        <v>0.88</v>
      </c>
      <c r="P21" s="19">
        <v>100.13</v>
      </c>
      <c r="Q21" s="24"/>
      <c r="R21" s="20">
        <v>46.433392699296292</v>
      </c>
      <c r="S21" s="20">
        <v>2.5423801160336468</v>
      </c>
      <c r="T21" s="20">
        <v>14.279781001131376</v>
      </c>
      <c r="U21" s="20">
        <v>2.0255488103708537</v>
      </c>
      <c r="V21" s="20">
        <v>10.330298932891354</v>
      </c>
      <c r="W21" s="20">
        <v>0.17204683748447411</v>
      </c>
      <c r="X21" s="20">
        <v>9.8086418423451995</v>
      </c>
      <c r="Y21" s="20">
        <v>9.119538640343908</v>
      </c>
      <c r="Z21" s="20">
        <v>3.0478122024139589</v>
      </c>
      <c r="AA21" s="20">
        <v>1.4540535725061345</v>
      </c>
      <c r="AB21" s="20">
        <v>0.78650534518277593</v>
      </c>
      <c r="AC21" s="20">
        <v>99.999999999999972</v>
      </c>
      <c r="AD21" s="1">
        <v>62.852998437576154</v>
      </c>
      <c r="AE21" s="1">
        <f t="shared" si="0"/>
        <v>4.501865774920093</v>
      </c>
      <c r="AF21" s="26"/>
      <c r="AG21" s="3">
        <v>1.3895450471219746</v>
      </c>
      <c r="AH21" s="3">
        <v>198.01399439161514</v>
      </c>
      <c r="AI21" s="45">
        <v>93.324613312988987</v>
      </c>
      <c r="AJ21" s="16">
        <v>218.17398006116764</v>
      </c>
      <c r="AK21" s="3">
        <v>53.291071027603628</v>
      </c>
      <c r="AL21" s="3">
        <v>126.95576376422592</v>
      </c>
      <c r="AM21" s="3">
        <v>38.349233256207853</v>
      </c>
      <c r="AN21" s="3">
        <v>28.418227720449803</v>
      </c>
      <c r="AO21" s="3">
        <v>822.69547944258318</v>
      </c>
      <c r="AP21" s="3">
        <v>22.872195480676041</v>
      </c>
      <c r="AQ21" s="3">
        <v>220.50159970045624</v>
      </c>
      <c r="AR21" s="3">
        <v>49.139805274092701</v>
      </c>
      <c r="AS21" s="3">
        <v>2.7749814166827433</v>
      </c>
      <c r="AT21" s="3">
        <v>0.34019745232867399</v>
      </c>
      <c r="AU21" s="3">
        <v>0.36439027772011479</v>
      </c>
      <c r="AV21" s="3">
        <v>420.52929329654472</v>
      </c>
      <c r="AW21" s="3">
        <v>36.081832644348438</v>
      </c>
      <c r="AX21" s="3">
        <v>72.958530624735374</v>
      </c>
      <c r="AY21" s="3">
        <v>9.0611841677220628</v>
      </c>
      <c r="AZ21" s="3">
        <v>36.134779419048613</v>
      </c>
      <c r="BA21" s="3">
        <v>7.838290160969172</v>
      </c>
      <c r="BB21" s="3">
        <v>2.7032801157352875</v>
      </c>
      <c r="BC21" s="3">
        <v>7.7903949343448451</v>
      </c>
      <c r="BD21" s="3">
        <v>1.0357947232098594</v>
      </c>
      <c r="BE21" s="3">
        <v>5.2450680912100918</v>
      </c>
      <c r="BF21" s="3">
        <v>0.89013562278341596</v>
      </c>
      <c r="BG21" s="3">
        <v>2.2127632434283657</v>
      </c>
      <c r="BH21" s="3">
        <v>0.25724973580197041</v>
      </c>
      <c r="BI21" s="3">
        <v>1.4819764753779863</v>
      </c>
      <c r="BJ21" s="3">
        <v>0.2073935348179396</v>
      </c>
      <c r="BK21" s="3">
        <v>4.9691057167198913</v>
      </c>
      <c r="BL21" s="45">
        <v>4.4497691012455522</v>
      </c>
      <c r="BM21" s="3">
        <v>1.8444064425143183</v>
      </c>
      <c r="BN21" s="3">
        <v>3.4171768477175348</v>
      </c>
      <c r="BO21" s="3">
        <v>0.86596842471587243</v>
      </c>
      <c r="BP21" s="3">
        <v>282.56232236100232</v>
      </c>
      <c r="BQ21" s="27"/>
      <c r="BR21" s="3"/>
      <c r="BS21" s="3"/>
    </row>
    <row r="22" spans="1:79" x14ac:dyDescent="0.2">
      <c r="A22" s="43" t="s">
        <v>102</v>
      </c>
      <c r="B22" s="4" t="s">
        <v>84</v>
      </c>
      <c r="C22" s="21">
        <v>41671</v>
      </c>
      <c r="D22" s="19">
        <v>45.31</v>
      </c>
      <c r="E22" s="19">
        <v>2.4700000000000002</v>
      </c>
      <c r="F22" s="19">
        <v>13.54</v>
      </c>
      <c r="G22" s="19">
        <v>13.07</v>
      </c>
      <c r="H22" s="19">
        <v>0.16800000000000001</v>
      </c>
      <c r="I22" s="19">
        <v>9.6</v>
      </c>
      <c r="J22" s="19">
        <v>8.98</v>
      </c>
      <c r="K22" s="19">
        <v>3.77</v>
      </c>
      <c r="L22" s="19">
        <v>1.679</v>
      </c>
      <c r="M22" s="19">
        <v>0.80100000000000005</v>
      </c>
      <c r="N22" s="19">
        <v>0.40500000000000003</v>
      </c>
      <c r="O22" s="19">
        <v>0.27</v>
      </c>
      <c r="P22" s="19">
        <v>100.06</v>
      </c>
      <c r="Q22" s="24"/>
      <c r="R22" s="20">
        <v>46.102878733167451</v>
      </c>
      <c r="S22" s="20">
        <v>2.509393601042591</v>
      </c>
      <c r="T22" s="20">
        <v>13.776080190542597</v>
      </c>
      <c r="U22" s="20">
        <v>1.9947385674961946</v>
      </c>
      <c r="V22" s="20">
        <v>10.173166694230593</v>
      </c>
      <c r="W22" s="20">
        <v>0.17094718806544584</v>
      </c>
      <c r="X22" s="20">
        <v>9.7699883256297824</v>
      </c>
      <c r="Y22" s="20">
        <v>9.1385229572795179</v>
      </c>
      <c r="Z22" s="20">
        <v>3.8403065755478445</v>
      </c>
      <c r="AA22" s="20">
        <v>1.7090102912793188</v>
      </c>
      <c r="AB22" s="20">
        <v>0.81496687571865367</v>
      </c>
      <c r="AC22" s="20">
        <v>99.999999999999972</v>
      </c>
      <c r="AD22" s="1">
        <v>63.118287708500894</v>
      </c>
      <c r="AE22" s="1">
        <f t="shared" si="0"/>
        <v>5.5493168668271631</v>
      </c>
      <c r="AF22" s="26"/>
      <c r="AG22" s="3"/>
      <c r="AH22" s="3"/>
      <c r="AI22" s="45"/>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45"/>
      <c r="BM22" s="3"/>
      <c r="BN22" s="3"/>
      <c r="BO22" s="3"/>
      <c r="BP22" s="3"/>
      <c r="BQ22" s="27"/>
      <c r="BR22" s="3" t="s">
        <v>88</v>
      </c>
      <c r="BS22" s="42">
        <v>41944</v>
      </c>
      <c r="BT22" s="8">
        <v>0.70396000000000003</v>
      </c>
      <c r="BU22" s="7">
        <v>18</v>
      </c>
      <c r="BV22" s="8">
        <v>0.51286600000000004</v>
      </c>
      <c r="BW22" s="7">
        <v>8</v>
      </c>
      <c r="BX22" s="6">
        <f>((BV22/0.512638)-1)*1000</f>
        <v>0.44475828947532214</v>
      </c>
      <c r="BY22" s="9">
        <v>18.476137537062936</v>
      </c>
      <c r="BZ22" s="9">
        <v>15.551230432711211</v>
      </c>
      <c r="CA22" s="9">
        <v>38.490834845078275</v>
      </c>
    </row>
    <row r="23" spans="1:79" x14ac:dyDescent="0.2">
      <c r="A23" s="43" t="s">
        <v>103</v>
      </c>
      <c r="B23" s="4" t="s">
        <v>84</v>
      </c>
      <c r="C23" s="21">
        <v>41671</v>
      </c>
      <c r="D23" s="19">
        <v>45.93</v>
      </c>
      <c r="E23" s="19">
        <v>2.4500000000000002</v>
      </c>
      <c r="F23" s="19">
        <v>13.64</v>
      </c>
      <c r="G23" s="19">
        <v>13.24</v>
      </c>
      <c r="H23" s="19">
        <v>0.16600000000000001</v>
      </c>
      <c r="I23" s="19">
        <v>9.77</v>
      </c>
      <c r="J23" s="19">
        <v>8.8800000000000008</v>
      </c>
      <c r="K23" s="19">
        <v>3.64</v>
      </c>
      <c r="L23" s="19">
        <v>1.6160000000000001</v>
      </c>
      <c r="M23" s="19">
        <v>0.748</v>
      </c>
      <c r="N23" s="19">
        <v>3.0000000000000001E-3</v>
      </c>
      <c r="O23" s="19">
        <v>-0.42</v>
      </c>
      <c r="P23" s="19">
        <v>100.08</v>
      </c>
      <c r="Q23" s="24"/>
      <c r="R23" s="20">
        <v>46.413998718285512</v>
      </c>
      <c r="S23" s="20">
        <v>2.4715296562039493</v>
      </c>
      <c r="T23" s="20">
        <v>13.78861110126352</v>
      </c>
      <c r="U23" s="20">
        <v>2.0067736762180299</v>
      </c>
      <c r="V23" s="20">
        <v>10.234545748711952</v>
      </c>
      <c r="W23" s="20">
        <v>0.16811886116989472</v>
      </c>
      <c r="X23" s="20">
        <v>9.8738671051382063</v>
      </c>
      <c r="Y23" s="20">
        <v>8.976865542549584</v>
      </c>
      <c r="Z23" s="20">
        <v>3.6765662235960215</v>
      </c>
      <c r="AA23" s="20">
        <v>1.6329933473355274</v>
      </c>
      <c r="AB23" s="20">
        <v>0.75613001952780134</v>
      </c>
      <c r="AC23" s="20">
        <v>100.00000000000001</v>
      </c>
      <c r="AD23" s="1">
        <v>63.22440029411738</v>
      </c>
      <c r="AE23" s="1">
        <f t="shared" si="0"/>
        <v>5.3095595709315493</v>
      </c>
      <c r="AF23" s="26"/>
      <c r="AG23" s="3">
        <v>1.4343063029602148</v>
      </c>
      <c r="AH23" s="3">
        <v>205.86431766977168</v>
      </c>
      <c r="AI23" s="45">
        <v>101.4423086080965</v>
      </c>
      <c r="AJ23" s="16">
        <v>224.32840829777686</v>
      </c>
      <c r="AK23" s="3">
        <v>46.088604462316901</v>
      </c>
      <c r="AL23" s="3">
        <v>131.93759587759337</v>
      </c>
      <c r="AM23" s="3">
        <v>39.879240507800333</v>
      </c>
      <c r="AN23" s="3">
        <v>32.373240993420133</v>
      </c>
      <c r="AO23" s="3">
        <v>892.13980134656788</v>
      </c>
      <c r="AP23" s="3">
        <v>24.200558574553142</v>
      </c>
      <c r="AQ23" s="3">
        <v>244.8746282309888</v>
      </c>
      <c r="AR23" s="3">
        <v>54.430874740932708</v>
      </c>
      <c r="AS23" s="3">
        <v>3.5141753464364296</v>
      </c>
      <c r="AT23" s="3">
        <v>0.15493546350277421</v>
      </c>
      <c r="AU23" s="3">
        <v>0.40237028243564604</v>
      </c>
      <c r="AV23" s="3">
        <v>427.05372637784927</v>
      </c>
      <c r="AW23" s="3">
        <v>38.963382512142651</v>
      </c>
      <c r="AX23" s="3">
        <v>78.371346633381776</v>
      </c>
      <c r="AY23" s="3">
        <v>9.6943291560423521</v>
      </c>
      <c r="AZ23" s="3">
        <v>38.874044189216868</v>
      </c>
      <c r="BA23" s="3">
        <v>8.3328054759822621</v>
      </c>
      <c r="BB23" s="3">
        <v>2.8868932749966865</v>
      </c>
      <c r="BC23" s="3">
        <v>8.3299086979844219</v>
      </c>
      <c r="BD23" s="3">
        <v>1.097750872632985</v>
      </c>
      <c r="BE23" s="3">
        <v>5.5751408153326683</v>
      </c>
      <c r="BF23" s="3">
        <v>0.9360649624603028</v>
      </c>
      <c r="BG23" s="3">
        <v>2.3316176394199921</v>
      </c>
      <c r="BH23" s="3">
        <v>0.27542640350254233</v>
      </c>
      <c r="BI23" s="3">
        <v>1.5858806790826703</v>
      </c>
      <c r="BJ23" s="3">
        <v>0.21932091983738716</v>
      </c>
      <c r="BK23" s="3">
        <v>5.280557280622479</v>
      </c>
      <c r="BL23" s="45">
        <v>4.9579351383915897</v>
      </c>
      <c r="BM23" s="3">
        <v>2.1695653488929727</v>
      </c>
      <c r="BN23" s="3">
        <v>3.6216234508259908</v>
      </c>
      <c r="BO23" s="3">
        <v>0.91894856343565323</v>
      </c>
      <c r="BP23" s="3">
        <v>281.72125514148257</v>
      </c>
      <c r="BQ23" s="27"/>
      <c r="BR23" s="3"/>
      <c r="BS23" s="3"/>
    </row>
    <row r="24" spans="1:79" x14ac:dyDescent="0.2">
      <c r="A24" s="43" t="s">
        <v>104</v>
      </c>
      <c r="B24" s="2" t="s">
        <v>79</v>
      </c>
      <c r="C24" s="2" t="s">
        <v>80</v>
      </c>
      <c r="D24" s="19">
        <v>51.34</v>
      </c>
      <c r="E24" s="19">
        <v>1.89</v>
      </c>
      <c r="F24" s="19">
        <v>14.76</v>
      </c>
      <c r="G24" s="19">
        <v>10.8</v>
      </c>
      <c r="H24" s="19">
        <v>0.14000000000000001</v>
      </c>
      <c r="I24" s="19">
        <v>7.45</v>
      </c>
      <c r="J24" s="19">
        <v>8.9</v>
      </c>
      <c r="K24" s="19">
        <v>3.43</v>
      </c>
      <c r="L24" s="19">
        <v>0.76</v>
      </c>
      <c r="M24" s="19">
        <v>0.34</v>
      </c>
      <c r="N24" s="19">
        <v>0.02</v>
      </c>
      <c r="O24" s="19">
        <v>1.1000000000000001</v>
      </c>
      <c r="P24" s="19">
        <v>100.93</v>
      </c>
      <c r="Q24" s="24"/>
      <c r="R24" s="19">
        <v>51.915220644743741</v>
      </c>
      <c r="S24" s="19">
        <v>1.9111758281761912</v>
      </c>
      <c r="T24" s="19">
        <v>14.925373134328352</v>
      </c>
      <c r="U24" s="19">
        <v>1.6381507098653072</v>
      </c>
      <c r="V24" s="19">
        <v>8.3545686203130654</v>
      </c>
      <c r="W24" s="19">
        <v>0.14156857986490309</v>
      </c>
      <c r="X24" s="19">
        <v>7.5334708570966278</v>
      </c>
      <c r="Y24" s="19">
        <v>8.9997168628402662</v>
      </c>
      <c r="Z24" s="19">
        <v>3.4684302066901256</v>
      </c>
      <c r="AA24" s="19">
        <v>0.76851514783804531</v>
      </c>
      <c r="AB24" s="1">
        <v>0.34380940824333606</v>
      </c>
      <c r="AC24" s="19">
        <v>99.999999999999943</v>
      </c>
      <c r="AD24" s="1">
        <v>61.6396351965832</v>
      </c>
      <c r="AE24" s="1">
        <f t="shared" si="0"/>
        <v>4.2369453545281708</v>
      </c>
      <c r="AF24" s="26"/>
      <c r="AG24" s="3"/>
      <c r="AH24" s="3"/>
      <c r="AI24" s="45"/>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45"/>
      <c r="BM24" s="3"/>
      <c r="BN24" s="3"/>
      <c r="BO24" s="3"/>
      <c r="BP24" s="3"/>
      <c r="BQ24" s="27"/>
      <c r="BR24" s="3"/>
      <c r="BS24" s="3"/>
    </row>
    <row r="25" spans="1:79" x14ac:dyDescent="0.2">
      <c r="A25" s="43" t="s">
        <v>105</v>
      </c>
      <c r="B25" s="2" t="s">
        <v>79</v>
      </c>
      <c r="C25" s="2" t="s">
        <v>80</v>
      </c>
      <c r="D25" s="19">
        <v>47.39</v>
      </c>
      <c r="E25" s="19">
        <v>2.4</v>
      </c>
      <c r="F25" s="19">
        <v>13.65</v>
      </c>
      <c r="G25" s="19">
        <v>13.06</v>
      </c>
      <c r="H25" s="19">
        <v>0.17</v>
      </c>
      <c r="I25" s="19">
        <v>10.01</v>
      </c>
      <c r="J25" s="19">
        <v>8.91</v>
      </c>
      <c r="K25" s="19">
        <v>3.49</v>
      </c>
      <c r="L25" s="19">
        <v>1.41</v>
      </c>
      <c r="M25" s="19">
        <v>0.59</v>
      </c>
      <c r="N25" s="19">
        <v>0.05</v>
      </c>
      <c r="O25" s="19">
        <v>0</v>
      </c>
      <c r="P25" s="19">
        <v>101.13</v>
      </c>
      <c r="Q25" s="24"/>
      <c r="R25" s="19">
        <v>47.404268684874154</v>
      </c>
      <c r="S25" s="19">
        <v>2.4007226175078697</v>
      </c>
      <c r="T25" s="19">
        <v>13.654109887076011</v>
      </c>
      <c r="U25" s="19">
        <v>1.9595898365407989</v>
      </c>
      <c r="V25" s="19">
        <v>9.9939081663580751</v>
      </c>
      <c r="W25" s="19">
        <v>0.17005118540680747</v>
      </c>
      <c r="X25" s="19">
        <v>10.013013917189074</v>
      </c>
      <c r="Y25" s="19">
        <v>8.912682717497967</v>
      </c>
      <c r="Z25" s="19">
        <v>3.4910508062926939</v>
      </c>
      <c r="AA25" s="19">
        <v>1.4104245377858735</v>
      </c>
      <c r="AB25" s="1">
        <v>0.59017764347068469</v>
      </c>
      <c r="AC25" s="19">
        <v>100</v>
      </c>
      <c r="AD25" s="1">
        <v>64.098523427249035</v>
      </c>
      <c r="AE25" s="1">
        <f t="shared" si="0"/>
        <v>4.9014753440785679</v>
      </c>
      <c r="AF25" s="26"/>
      <c r="AG25" s="3">
        <v>1.4941487051282618</v>
      </c>
      <c r="AH25" s="3">
        <v>205.50627004074445</v>
      </c>
      <c r="AI25" s="45">
        <v>79.990424638833503</v>
      </c>
      <c r="AJ25" s="16">
        <v>245.92486286953877</v>
      </c>
      <c r="AK25" s="3">
        <v>57.600539651265493</v>
      </c>
      <c r="AL25" s="3">
        <v>127.72953729687089</v>
      </c>
      <c r="AM25" s="3">
        <v>37.287765687550106</v>
      </c>
      <c r="AN25" s="3">
        <v>28.035905296404504</v>
      </c>
      <c r="AO25" s="3">
        <v>669.4530735961971</v>
      </c>
      <c r="AP25" s="3">
        <v>21.547708454879352</v>
      </c>
      <c r="AQ25" s="3">
        <v>191.76714858945462</v>
      </c>
      <c r="AR25" s="3">
        <v>42.193716282986173</v>
      </c>
      <c r="AS25" s="3">
        <v>3.1300201155057663</v>
      </c>
      <c r="AT25" s="3">
        <v>0</v>
      </c>
      <c r="AU25" s="3">
        <v>0.39061437191603188</v>
      </c>
      <c r="AV25" s="3">
        <v>356.3110079687321</v>
      </c>
      <c r="AW25" s="3">
        <v>29.357307465326958</v>
      </c>
      <c r="AX25" s="3">
        <v>59.022373061008224</v>
      </c>
      <c r="AY25" s="3">
        <v>7.4108398052983775</v>
      </c>
      <c r="AZ25" s="3">
        <v>30.04952973881143</v>
      </c>
      <c r="BA25" s="3">
        <v>6.8078275566884052</v>
      </c>
      <c r="BB25" s="3">
        <v>2.3802918958561476</v>
      </c>
      <c r="BC25" s="3">
        <v>6.9907791525014824</v>
      </c>
      <c r="BD25" s="3">
        <v>0.9590973266407512</v>
      </c>
      <c r="BE25" s="3">
        <v>4.9696586763354027</v>
      </c>
      <c r="BF25" s="3">
        <v>0.85188154444844477</v>
      </c>
      <c r="BG25" s="3">
        <v>2.1529912292433746</v>
      </c>
      <c r="BH25" s="3">
        <v>0.25827080166605376</v>
      </c>
      <c r="BI25" s="3">
        <v>1.5509511194287422</v>
      </c>
      <c r="BJ25" s="3">
        <v>0.21586684961576297</v>
      </c>
      <c r="BK25" s="3">
        <v>4.6565099885588355</v>
      </c>
      <c r="BL25" s="45">
        <v>3.4098467503339056</v>
      </c>
      <c r="BM25" s="3">
        <v>2.0742768613060973</v>
      </c>
      <c r="BN25" s="3">
        <v>3.2167024937237776</v>
      </c>
      <c r="BO25" s="3">
        <v>0.75710056125635405</v>
      </c>
      <c r="BP25" s="3">
        <v>281.61058642093826</v>
      </c>
      <c r="BQ25" s="27"/>
      <c r="BR25" s="3" t="s">
        <v>88</v>
      </c>
      <c r="BS25" s="42">
        <v>41944</v>
      </c>
      <c r="BT25" s="7">
        <v>0.70392900000000003</v>
      </c>
      <c r="BU25" s="7">
        <v>13</v>
      </c>
      <c r="BV25" s="8">
        <v>0.51286429999999994</v>
      </c>
      <c r="BW25" s="7">
        <v>6</v>
      </c>
      <c r="BX25" s="6">
        <f>((BV25/0.512638)-1)*1000</f>
        <v>0.44144210924645932</v>
      </c>
      <c r="BY25" s="9">
        <v>18.483497614509218</v>
      </c>
      <c r="BZ25" s="9">
        <v>15.559553827528038</v>
      </c>
      <c r="CA25" s="9">
        <v>38.51406951254495</v>
      </c>
    </row>
    <row r="26" spans="1:79" x14ac:dyDescent="0.2">
      <c r="A26" s="43" t="s">
        <v>106</v>
      </c>
      <c r="B26" s="2" t="s">
        <v>79</v>
      </c>
      <c r="C26" s="2" t="s">
        <v>80</v>
      </c>
      <c r="D26" s="19">
        <v>47.31</v>
      </c>
      <c r="E26" s="19">
        <v>2.41</v>
      </c>
      <c r="F26" s="19">
        <v>13.79</v>
      </c>
      <c r="G26" s="19">
        <v>13.04</v>
      </c>
      <c r="H26" s="19">
        <v>0.17</v>
      </c>
      <c r="I26" s="19">
        <v>9.82</v>
      </c>
      <c r="J26" s="19">
        <v>9</v>
      </c>
      <c r="K26" s="19">
        <v>3.42</v>
      </c>
      <c r="L26" s="19">
        <v>1.37</v>
      </c>
      <c r="M26" s="19">
        <v>0.61</v>
      </c>
      <c r="N26" s="19">
        <v>0.03</v>
      </c>
      <c r="O26" s="19">
        <v>0</v>
      </c>
      <c r="P26" s="19">
        <v>100.97</v>
      </c>
      <c r="Q26" s="24"/>
      <c r="R26" s="19">
        <v>47.389804430661229</v>
      </c>
      <c r="S26" s="19">
        <v>2.4140652859415255</v>
      </c>
      <c r="T26" s="19">
        <v>13.813261532420595</v>
      </c>
      <c r="U26" s="19">
        <v>1.95929946029113</v>
      </c>
      <c r="V26" s="19">
        <v>9.9924272474847626</v>
      </c>
      <c r="W26" s="19">
        <v>0.17028676290873832</v>
      </c>
      <c r="X26" s="19">
        <v>9.8365647750812357</v>
      </c>
      <c r="Y26" s="19">
        <v>9.0151815657567322</v>
      </c>
      <c r="Z26" s="19">
        <v>3.4257689949875587</v>
      </c>
      <c r="AA26" s="19">
        <v>1.3723109716763029</v>
      </c>
      <c r="AB26" s="1">
        <v>0.61102897279017865</v>
      </c>
      <c r="AC26" s="19">
        <v>99.999999999999986</v>
      </c>
      <c r="AD26" s="1">
        <v>63.691795027704302</v>
      </c>
      <c r="AE26" s="1">
        <f t="shared" si="0"/>
        <v>4.7980799666638614</v>
      </c>
      <c r="AF26" s="26"/>
      <c r="AG26" s="3">
        <v>1.4466062000610729</v>
      </c>
      <c r="AH26" s="3">
        <v>206.71780675840324</v>
      </c>
      <c r="AI26" s="45">
        <v>68.188364515910393</v>
      </c>
      <c r="AJ26" s="16">
        <v>235.9614927112421</v>
      </c>
      <c r="AK26" s="3">
        <v>64.362752485460916</v>
      </c>
      <c r="AL26" s="3">
        <v>132.36763504026186</v>
      </c>
      <c r="AM26" s="3">
        <v>37.241150672104425</v>
      </c>
      <c r="AN26" s="3">
        <v>28.435681858517903</v>
      </c>
      <c r="AO26" s="3">
        <v>675.50216439015151</v>
      </c>
      <c r="AP26" s="3">
        <v>21.596732235644467</v>
      </c>
      <c r="AQ26" s="3">
        <v>194.30046787913682</v>
      </c>
      <c r="AR26" s="3">
        <v>41.988545609657805</v>
      </c>
      <c r="AS26" s="3">
        <v>3.0762191284901013</v>
      </c>
      <c r="AT26" s="3">
        <v>0</v>
      </c>
      <c r="AU26" s="3">
        <v>0.39277622202064844</v>
      </c>
      <c r="AV26" s="3">
        <v>352.59132587596582</v>
      </c>
      <c r="AW26" s="3">
        <v>29.841000441637359</v>
      </c>
      <c r="AX26" s="3">
        <v>60.283523598775943</v>
      </c>
      <c r="AY26" s="3">
        <v>7.5545880434848272</v>
      </c>
      <c r="AZ26" s="3">
        <v>30.423934148428977</v>
      </c>
      <c r="BA26" s="3">
        <v>6.8888682022389096</v>
      </c>
      <c r="BB26" s="3">
        <v>2.4285914762059653</v>
      </c>
      <c r="BC26" s="3">
        <v>6.9850911772750832</v>
      </c>
      <c r="BD26" s="3">
        <v>0.95027572729306398</v>
      </c>
      <c r="BE26" s="3">
        <v>4.9146345395264301</v>
      </c>
      <c r="BF26" s="3">
        <v>0.85890956891052672</v>
      </c>
      <c r="BG26" s="3">
        <v>2.1383386549197745</v>
      </c>
      <c r="BH26" s="3">
        <v>0.26132557388901634</v>
      </c>
      <c r="BI26" s="3">
        <v>1.5491470496177306</v>
      </c>
      <c r="BJ26" s="3">
        <v>0.212236679404466</v>
      </c>
      <c r="BK26" s="3">
        <v>4.6531687721127675</v>
      </c>
      <c r="BL26" s="45">
        <v>3.1782443524646737</v>
      </c>
      <c r="BM26" s="3">
        <v>1.9913211623518272</v>
      </c>
      <c r="BN26" s="3">
        <v>3.1240098422041047</v>
      </c>
      <c r="BO26" s="3">
        <v>0.76931401762945339</v>
      </c>
      <c r="BP26" s="3">
        <v>288.63447361143693</v>
      </c>
      <c r="BQ26" s="27"/>
      <c r="BR26" s="3"/>
      <c r="BS26" s="3"/>
    </row>
    <row r="27" spans="1:79" x14ac:dyDescent="0.2">
      <c r="A27" s="43" t="s">
        <v>107</v>
      </c>
      <c r="B27" s="2" t="s">
        <v>79</v>
      </c>
      <c r="C27" s="2" t="s">
        <v>80</v>
      </c>
      <c r="D27" s="19">
        <v>46.66</v>
      </c>
      <c r="E27" s="19">
        <v>2.46</v>
      </c>
      <c r="F27" s="19">
        <v>13.72</v>
      </c>
      <c r="G27" s="19">
        <v>13.07</v>
      </c>
      <c r="H27" s="19">
        <v>0.17</v>
      </c>
      <c r="I27" s="19">
        <v>9.33</v>
      </c>
      <c r="J27" s="19">
        <v>8.34</v>
      </c>
      <c r="K27" s="19">
        <v>3.06</v>
      </c>
      <c r="L27" s="19">
        <v>1.35</v>
      </c>
      <c r="M27" s="19">
        <v>0.65</v>
      </c>
      <c r="N27" s="19">
        <v>0.03</v>
      </c>
      <c r="O27" s="19">
        <v>1.8</v>
      </c>
      <c r="P27" s="19">
        <v>100.64</v>
      </c>
      <c r="Q27" s="24"/>
      <c r="R27" s="19">
        <v>47.758908607606728</v>
      </c>
      <c r="S27" s="19">
        <v>2.5179364589522621</v>
      </c>
      <c r="T27" s="19">
        <v>14.043125291392291</v>
      </c>
      <c r="U27" s="19">
        <v>2.0066725316162231</v>
      </c>
      <c r="V27" s="19">
        <v>10.234029911242741</v>
      </c>
      <c r="W27" s="19">
        <v>0.17400373903328642</v>
      </c>
      <c r="X27" s="19">
        <v>9.5497346187091896</v>
      </c>
      <c r="Y27" s="19">
        <v>8.5364187266918155</v>
      </c>
      <c r="Z27" s="19">
        <v>3.1320673025991557</v>
      </c>
      <c r="AA27" s="19">
        <v>1.3817943982055099</v>
      </c>
      <c r="AB27" s="1">
        <v>0.66530841395080098</v>
      </c>
      <c r="AC27" s="19">
        <v>100</v>
      </c>
      <c r="AD27" s="1">
        <v>62.446132146879307</v>
      </c>
      <c r="AE27" s="1">
        <f t="shared" si="0"/>
        <v>4.5138617008046653</v>
      </c>
      <c r="AF27" s="26"/>
      <c r="AG27" s="3">
        <v>1.523072539942838</v>
      </c>
      <c r="AH27" s="3">
        <v>192.32819141249084</v>
      </c>
      <c r="AI27" s="45">
        <v>65.539293781876538</v>
      </c>
      <c r="AJ27" s="16">
        <v>225.10626199272829</v>
      </c>
      <c r="AK27" s="3">
        <v>60.20513872162055</v>
      </c>
      <c r="AL27" s="3">
        <v>130.94054446710291</v>
      </c>
      <c r="AM27" s="3">
        <v>38.058508012497605</v>
      </c>
      <c r="AN27" s="3">
        <v>27.765703102987615</v>
      </c>
      <c r="AO27" s="3">
        <v>726.24051847091198</v>
      </c>
      <c r="AP27" s="3">
        <v>22.103375532384085</v>
      </c>
      <c r="AQ27" s="3">
        <v>208.99448754710261</v>
      </c>
      <c r="AR27" s="3">
        <v>46.667688070130644</v>
      </c>
      <c r="AS27" s="3">
        <v>2.940139964977706</v>
      </c>
      <c r="AT27" s="3">
        <v>6.2980167390332464E-2</v>
      </c>
      <c r="AU27" s="3">
        <v>0.37479591549088503</v>
      </c>
      <c r="AV27" s="3">
        <v>373.31535872428213</v>
      </c>
      <c r="AW27" s="3">
        <v>32.948650958673248</v>
      </c>
      <c r="AX27" s="3">
        <v>67.255654819403233</v>
      </c>
      <c r="AY27" s="3">
        <v>8.3502961651356404</v>
      </c>
      <c r="AZ27" s="3">
        <v>33.375987330923927</v>
      </c>
      <c r="BA27" s="3">
        <v>7.3800923715401723</v>
      </c>
      <c r="BB27" s="3">
        <v>2.575089476920057</v>
      </c>
      <c r="BC27" s="3">
        <v>7.4651834912216177</v>
      </c>
      <c r="BD27" s="3">
        <v>1.0055306781963442</v>
      </c>
      <c r="BE27" s="3">
        <v>5.1768009605586274</v>
      </c>
      <c r="BF27" s="3">
        <v>0.87925821951035088</v>
      </c>
      <c r="BG27" s="3">
        <v>2.1829558819656012</v>
      </c>
      <c r="BH27" s="3">
        <v>0.2591396004085485</v>
      </c>
      <c r="BI27" s="3">
        <v>1.5344516402267012</v>
      </c>
      <c r="BJ27" s="3">
        <v>0.20923419555930231</v>
      </c>
      <c r="BK27" s="3">
        <v>4.954103151225989</v>
      </c>
      <c r="BL27" s="45">
        <v>3.4770651472978682</v>
      </c>
      <c r="BM27" s="3">
        <v>2.1386677083877701</v>
      </c>
      <c r="BN27" s="3">
        <v>3.4251443163638076</v>
      </c>
      <c r="BO27" s="3">
        <v>0.77590941703298189</v>
      </c>
      <c r="BP27" s="3">
        <v>265.32583803698725</v>
      </c>
      <c r="BQ27" s="27"/>
      <c r="BR27" s="3"/>
      <c r="BS27" s="3"/>
    </row>
    <row r="31" spans="1:79" x14ac:dyDescent="0.2">
      <c r="A31" s="4" t="s">
        <v>108</v>
      </c>
      <c r="B31" s="4" t="s">
        <v>79</v>
      </c>
      <c r="C31" s="4" t="s">
        <v>109</v>
      </c>
    </row>
    <row r="32" spans="1:79" x14ac:dyDescent="0.2">
      <c r="B32" s="4" t="s">
        <v>84</v>
      </c>
      <c r="C32" s="4" t="s">
        <v>110</v>
      </c>
    </row>
    <row r="33" spans="1:8" x14ac:dyDescent="0.2">
      <c r="B33" s="4" t="s">
        <v>88</v>
      </c>
      <c r="C33" s="4" t="s">
        <v>111</v>
      </c>
    </row>
    <row r="36" spans="1:8" ht="36" customHeight="1" x14ac:dyDescent="0.2">
      <c r="A36" s="51" t="s">
        <v>128</v>
      </c>
      <c r="B36" s="51"/>
      <c r="C36" s="51"/>
      <c r="D36" s="51"/>
      <c r="E36" s="51"/>
      <c r="F36" s="51"/>
      <c r="G36" s="51"/>
      <c r="H36" s="51"/>
    </row>
    <row r="37" spans="1:8" x14ac:dyDescent="0.2">
      <c r="A37" s="49"/>
      <c r="B37" s="49"/>
    </row>
    <row r="38" spans="1:8" x14ac:dyDescent="0.2">
      <c r="A38" s="49"/>
      <c r="B38" s="49"/>
    </row>
    <row r="39" spans="1:8" x14ac:dyDescent="0.2">
      <c r="A39" s="49"/>
      <c r="B39" s="49"/>
    </row>
    <row r="40" spans="1:8" x14ac:dyDescent="0.2">
      <c r="A40" s="49"/>
      <c r="B40" s="49"/>
    </row>
    <row r="41" spans="1:8" x14ac:dyDescent="0.2">
      <c r="A41" s="49"/>
      <c r="B41" s="49"/>
    </row>
  </sheetData>
  <mergeCells count="5">
    <mergeCell ref="D1:P1"/>
    <mergeCell ref="R1:AC1"/>
    <mergeCell ref="BT1:CA1"/>
    <mergeCell ref="AG1:BP1"/>
    <mergeCell ref="A36:H3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8E24E-2E94-A649-9F5B-CCFDC15DD6D6}">
  <dimension ref="A1:L25"/>
  <sheetViews>
    <sheetView workbookViewId="0">
      <selection sqref="A1:L25"/>
    </sheetView>
  </sheetViews>
  <sheetFormatPr baseColWidth="10" defaultColWidth="11" defaultRowHeight="16" x14ac:dyDescent="0.2"/>
  <sheetData>
    <row r="1" spans="1:12" ht="19" x14ac:dyDescent="0.2">
      <c r="A1" s="39" t="s">
        <v>112</v>
      </c>
      <c r="B1" s="5"/>
      <c r="C1" s="6"/>
      <c r="D1" s="6"/>
      <c r="E1" s="6"/>
      <c r="F1" s="6"/>
      <c r="G1" s="11"/>
      <c r="H1" s="10"/>
      <c r="I1" s="6"/>
    </row>
    <row r="2" spans="1:12" x14ac:dyDescent="0.2">
      <c r="A2" s="40" t="s">
        <v>113</v>
      </c>
      <c r="B2" s="5"/>
      <c r="C2" s="6"/>
      <c r="D2" s="6"/>
      <c r="E2" s="6"/>
      <c r="F2" s="6"/>
      <c r="G2" s="11"/>
      <c r="H2" s="10"/>
      <c r="I2" s="6"/>
    </row>
    <row r="3" spans="1:12" x14ac:dyDescent="0.2">
      <c r="A3" s="40" t="s">
        <v>114</v>
      </c>
      <c r="B3" s="5"/>
      <c r="C3" s="6"/>
      <c r="D3" s="6"/>
      <c r="E3" s="6"/>
      <c r="F3" s="6"/>
      <c r="G3" s="11"/>
      <c r="H3" s="10"/>
      <c r="I3" s="6"/>
    </row>
    <row r="4" spans="1:12" x14ac:dyDescent="0.2">
      <c r="A4" s="40" t="s">
        <v>115</v>
      </c>
      <c r="B4" s="5"/>
      <c r="C4" s="6"/>
      <c r="D4" s="6"/>
      <c r="E4" s="6"/>
      <c r="F4" s="6"/>
      <c r="G4" s="11"/>
      <c r="H4" s="10"/>
      <c r="I4" s="6"/>
      <c r="J4" s="11"/>
      <c r="K4" s="5"/>
      <c r="L4" s="6"/>
    </row>
    <row r="5" spans="1:12" x14ac:dyDescent="0.2">
      <c r="A5" s="5" t="s">
        <v>116</v>
      </c>
      <c r="B5" s="5"/>
      <c r="C5" s="6"/>
      <c r="D5" s="6"/>
      <c r="E5" s="6"/>
      <c r="F5" s="6"/>
      <c r="G5" s="11"/>
      <c r="H5" s="10"/>
      <c r="I5" s="6"/>
      <c r="J5" s="11"/>
      <c r="K5" s="5"/>
      <c r="L5" s="6"/>
    </row>
    <row r="6" spans="1:12" x14ac:dyDescent="0.2">
      <c r="A6" s="40" t="s">
        <v>117</v>
      </c>
      <c r="B6" s="5"/>
      <c r="C6" s="6"/>
      <c r="D6" s="6"/>
      <c r="E6" s="6"/>
      <c r="F6" s="6"/>
      <c r="G6" s="11"/>
      <c r="H6" s="10"/>
      <c r="I6" s="6"/>
      <c r="J6" s="11"/>
      <c r="K6" s="5"/>
      <c r="L6" s="6"/>
    </row>
    <row r="7" spans="1:12" x14ac:dyDescent="0.2">
      <c r="A7" s="40" t="s">
        <v>118</v>
      </c>
      <c r="B7" s="5"/>
      <c r="C7" s="6"/>
      <c r="D7" s="6"/>
      <c r="E7" s="6"/>
      <c r="F7" s="6"/>
      <c r="G7" s="11"/>
      <c r="H7" s="10"/>
      <c r="I7" s="6"/>
      <c r="J7" s="11"/>
      <c r="K7" s="5"/>
      <c r="L7" s="6"/>
    </row>
    <row r="8" spans="1:12" x14ac:dyDescent="0.2">
      <c r="A8" s="40" t="s">
        <v>119</v>
      </c>
      <c r="B8" s="5"/>
      <c r="C8" s="6"/>
      <c r="D8" s="6"/>
      <c r="E8" s="6"/>
      <c r="F8" s="6"/>
      <c r="G8" s="11"/>
      <c r="H8" s="10"/>
      <c r="I8" s="6"/>
      <c r="J8" s="11"/>
      <c r="K8" s="5"/>
      <c r="L8" s="6"/>
    </row>
    <row r="9" spans="1:12" x14ac:dyDescent="0.2">
      <c r="A9" s="40" t="s">
        <v>120</v>
      </c>
      <c r="B9" s="5"/>
      <c r="C9" s="6"/>
      <c r="D9" s="6"/>
      <c r="E9" s="6"/>
      <c r="F9" s="6"/>
      <c r="G9" s="11"/>
      <c r="H9" s="10"/>
      <c r="I9" s="6"/>
      <c r="J9" s="11"/>
      <c r="K9" s="5"/>
      <c r="L9" s="6"/>
    </row>
    <row r="10" spans="1:12" x14ac:dyDescent="0.2">
      <c r="A10" s="40"/>
      <c r="B10" s="5"/>
      <c r="C10" s="6"/>
      <c r="D10" s="6"/>
      <c r="E10" s="6"/>
      <c r="F10" s="6"/>
      <c r="G10" s="11"/>
      <c r="H10" s="10"/>
      <c r="I10" s="6"/>
      <c r="J10" s="11"/>
      <c r="K10" s="5"/>
      <c r="L10" s="6"/>
    </row>
    <row r="11" spans="1:12" x14ac:dyDescent="0.2">
      <c r="A11" s="5"/>
      <c r="B11" s="5"/>
      <c r="C11" s="5"/>
      <c r="D11" s="5"/>
      <c r="E11" s="5"/>
      <c r="F11" s="5"/>
      <c r="G11" s="11"/>
      <c r="H11" s="10"/>
      <c r="I11" s="6"/>
      <c r="J11" s="11"/>
      <c r="K11" s="5"/>
      <c r="L11" s="6"/>
    </row>
    <row r="12" spans="1:12" x14ac:dyDescent="0.2">
      <c r="A12" s="40" t="s">
        <v>121</v>
      </c>
      <c r="B12" s="5"/>
      <c r="C12" s="5"/>
      <c r="D12" s="5"/>
      <c r="E12" s="5"/>
      <c r="F12" s="5"/>
      <c r="G12" s="11"/>
      <c r="H12" s="10"/>
      <c r="I12" s="6"/>
      <c r="J12" s="11"/>
      <c r="K12" s="5"/>
      <c r="L12" s="6"/>
    </row>
    <row r="13" spans="1:12" x14ac:dyDescent="0.2">
      <c r="A13" s="40" t="s">
        <v>122</v>
      </c>
      <c r="B13" s="5"/>
      <c r="C13" s="7">
        <v>0.70498899999999998</v>
      </c>
      <c r="D13" s="7">
        <v>21</v>
      </c>
      <c r="E13" s="8">
        <v>0.51264809999999994</v>
      </c>
      <c r="F13" s="7">
        <v>8</v>
      </c>
      <c r="G13" s="11"/>
      <c r="H13" s="9">
        <v>18.743798649364237</v>
      </c>
      <c r="I13" s="9">
        <v>15.618604408554068</v>
      </c>
      <c r="J13" s="9">
        <v>38.713150933555895</v>
      </c>
      <c r="K13" s="5"/>
      <c r="L13" s="6"/>
    </row>
    <row r="14" spans="1:12" x14ac:dyDescent="0.2">
      <c r="A14" s="40" t="s">
        <v>123</v>
      </c>
      <c r="B14" s="5"/>
      <c r="C14" s="7">
        <v>0.70345299999999999</v>
      </c>
      <c r="D14" s="7">
        <v>21</v>
      </c>
      <c r="E14" s="8">
        <v>0.51300319999999999</v>
      </c>
      <c r="F14" s="7">
        <v>6</v>
      </c>
      <c r="G14" s="11"/>
      <c r="H14" s="10"/>
      <c r="I14" s="6"/>
      <c r="J14" s="11"/>
      <c r="K14" s="5"/>
      <c r="L14" s="6"/>
    </row>
    <row r="15" spans="1:12" x14ac:dyDescent="0.2">
      <c r="A15" s="41" t="s">
        <v>124</v>
      </c>
      <c r="E15" s="10"/>
      <c r="F15" s="6"/>
      <c r="G15" s="11"/>
      <c r="H15" s="9">
        <v>16.931663410438354</v>
      </c>
      <c r="I15" s="9">
        <v>15.485410183521752</v>
      </c>
      <c r="J15" s="9">
        <v>36.699680417070596</v>
      </c>
      <c r="K15" s="5"/>
      <c r="L15" s="6"/>
    </row>
    <row r="16" spans="1:12" x14ac:dyDescent="0.2">
      <c r="A16" s="41" t="s">
        <v>124</v>
      </c>
      <c r="E16" s="6"/>
      <c r="F16" s="6"/>
      <c r="G16" s="6"/>
      <c r="H16" s="9">
        <v>16.930921212669684</v>
      </c>
      <c r="I16" s="9">
        <v>15.483845959080066</v>
      </c>
      <c r="J16" s="9">
        <v>36.691201245249665</v>
      </c>
      <c r="K16" s="5"/>
      <c r="L16" s="6"/>
    </row>
    <row r="17" spans="1:12" x14ac:dyDescent="0.2">
      <c r="A17" s="41" t="s">
        <v>124</v>
      </c>
      <c r="E17" s="5"/>
      <c r="F17" s="5"/>
      <c r="G17" s="6"/>
      <c r="H17" s="9">
        <v>16.930515834703865</v>
      </c>
      <c r="I17" s="9">
        <v>15.484707797888195</v>
      </c>
      <c r="J17" s="9">
        <v>36.692390403211213</v>
      </c>
      <c r="K17" s="5"/>
      <c r="L17" s="6"/>
    </row>
    <row r="18" spans="1:12" x14ac:dyDescent="0.2">
      <c r="B18" s="5"/>
      <c r="C18" s="5"/>
      <c r="D18" s="5"/>
      <c r="E18" s="5"/>
      <c r="F18" s="5"/>
      <c r="G18" s="6"/>
      <c r="H18" s="10">
        <f>AVERAGE(H15:H17)</f>
        <v>16.931033485937302</v>
      </c>
      <c r="I18" s="10">
        <f t="shared" ref="I18:J18" si="0">AVERAGE(I15:I17)</f>
        <v>15.484654646830004</v>
      </c>
      <c r="J18" s="10">
        <f t="shared" si="0"/>
        <v>36.694424021843822</v>
      </c>
      <c r="K18" s="5"/>
      <c r="L18" s="6"/>
    </row>
    <row r="19" spans="1:12" x14ac:dyDescent="0.2">
      <c r="B19" s="5"/>
      <c r="C19" s="5"/>
      <c r="D19" s="5"/>
      <c r="E19" s="5"/>
      <c r="F19" s="5"/>
      <c r="G19" s="6"/>
      <c r="H19" s="10"/>
      <c r="I19" s="6"/>
      <c r="J19" s="11"/>
      <c r="K19" s="5"/>
      <c r="L19" s="6"/>
    </row>
    <row r="20" spans="1:12" x14ac:dyDescent="0.2">
      <c r="B20" s="5"/>
      <c r="C20" s="10"/>
      <c r="D20" s="6"/>
      <c r="E20" s="5"/>
      <c r="F20" s="5"/>
      <c r="G20" s="6"/>
      <c r="H20" s="10"/>
      <c r="I20" s="6"/>
      <c r="J20" s="11"/>
      <c r="K20" s="5"/>
      <c r="L20" s="6"/>
    </row>
    <row r="21" spans="1:12" x14ac:dyDescent="0.2">
      <c r="A21" s="5" t="s">
        <v>125</v>
      </c>
      <c r="B21" s="5"/>
      <c r="C21" s="6"/>
      <c r="D21" s="6"/>
      <c r="E21" s="5"/>
      <c r="F21" s="5"/>
      <c r="G21" s="6"/>
      <c r="H21" s="10"/>
      <c r="I21" s="6"/>
      <c r="J21" s="11"/>
      <c r="K21" s="5"/>
      <c r="L21" s="5"/>
    </row>
    <row r="22" spans="1:12" x14ac:dyDescent="0.2">
      <c r="A22" s="5" t="s">
        <v>126</v>
      </c>
      <c r="B22" s="5"/>
      <c r="C22" s="5"/>
      <c r="D22" s="5"/>
      <c r="E22" s="5"/>
      <c r="F22" s="5"/>
      <c r="G22" s="6"/>
      <c r="H22" s="6"/>
      <c r="I22" s="6"/>
      <c r="J22" s="5"/>
      <c r="K22" s="5"/>
      <c r="L22" s="5"/>
    </row>
    <row r="23" spans="1:12" x14ac:dyDescent="0.2">
      <c r="A23" s="5" t="s">
        <v>127</v>
      </c>
    </row>
    <row r="24" spans="1:12" x14ac:dyDescent="0.2">
      <c r="A24" s="5" t="s">
        <v>116</v>
      </c>
    </row>
    <row r="25" spans="1:12" x14ac:dyDescent="0.2">
      <c r="A25" s="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d79718d-8078-445c-83f7-3a5fb8ad62b6" xsi:nil="true"/>
    <lcf76f155ced4ddcb4097134ff3c332f xmlns="f416151a-5667-4956-889f-a18e121506b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E565E71AC54334F9070E02D3592FFE0" ma:contentTypeVersion="12" ma:contentTypeDescription="Create a new document." ma:contentTypeScope="" ma:versionID="2ca2bd9b16d94020a99576b2512d2923">
  <xsd:schema xmlns:xsd="http://www.w3.org/2001/XMLSchema" xmlns:xs="http://www.w3.org/2001/XMLSchema" xmlns:p="http://schemas.microsoft.com/office/2006/metadata/properties" xmlns:ns2="f416151a-5667-4956-889f-a18e121506b4" xmlns:ns3="bd79718d-8078-445c-83f7-3a5fb8ad62b6" targetNamespace="http://schemas.microsoft.com/office/2006/metadata/properties" ma:root="true" ma:fieldsID="78ef3c8347c4e4e55080b0e0de835f1f" ns2:_="" ns3:_="">
    <xsd:import namespace="f416151a-5667-4956-889f-a18e121506b4"/>
    <xsd:import namespace="bd79718d-8078-445c-83f7-3a5fb8ad62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16151a-5667-4956-889f-a18e121506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fd38f81-9561-40ce-98eb-cd713668d4d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d79718d-8078-445c-83f7-3a5fb8ad62b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6d17419-e2bb-49e4-8f0e-a25056447b99}" ma:internalName="TaxCatchAll" ma:showField="CatchAllData" ma:web="bd79718d-8078-445c-83f7-3a5fb8ad62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A5C1BE-0DFE-40AF-83F6-DDFD6167407B}">
  <ds:schemaRefs>
    <ds:schemaRef ds:uri="http://schemas.microsoft.com/office/2006/metadata/properties"/>
    <ds:schemaRef ds:uri="http://schemas.microsoft.com/office/infopath/2007/PartnerControls"/>
    <ds:schemaRef ds:uri="bd79718d-8078-445c-83f7-3a5fb8ad62b6"/>
    <ds:schemaRef ds:uri="f416151a-5667-4956-889f-a18e121506b4"/>
  </ds:schemaRefs>
</ds:datastoreItem>
</file>

<file path=customXml/itemProps2.xml><?xml version="1.0" encoding="utf-8"?>
<ds:datastoreItem xmlns:ds="http://schemas.openxmlformats.org/officeDocument/2006/customXml" ds:itemID="{3AB30DC4-CA8A-4508-AEE3-0C7D12A7DB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16151a-5667-4956-889f-a18e121506b4"/>
    <ds:schemaRef ds:uri="bd79718d-8078-445c-83f7-3a5fb8ad62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A91FBF-5E7F-4882-B7BA-37F2ABFD6B7A}">
  <ds:schemaRefs>
    <ds:schemaRef ds:uri="http://schemas.microsoft.com/sharepoint/v3/contenttype/forms"/>
  </ds:schemaRefs>
</ds:datastoreItem>
</file>

<file path=docMetadata/LabelInfo.xml><?xml version="1.0" encoding="utf-8"?>
<clbl:labelList xmlns:clbl="http://schemas.microsoft.com/office/2020/mipLabelMetadata">
  <clbl:label id="{53255131-b129-4010-86e1-474bfd7e8076}" enabled="0" method="" siteId="{53255131-b129-4010-86e1-474bfd7e8076}"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Whole rock data</vt:lpstr>
      <vt:lpstr>Isotope standards &amp; methods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Chamberlain, Katy</dc:creator>
  <cp:keywords/>
  <dc:description/>
  <cp:lastModifiedBy>Kavanagh, Janine</cp:lastModifiedBy>
  <cp:revision/>
  <dcterms:created xsi:type="dcterms:W3CDTF">2025-01-27T11:15:32Z</dcterms:created>
  <dcterms:modified xsi:type="dcterms:W3CDTF">2026-02-21T16:29:50Z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0x0101004E565E71AC54334F9070E02D3592FFE0</vt:lpwstr>
  </property>
  <property fmtid="{D5CDD505-2E9C-101B-9397-08002B2CF9AE}" pid="3" name="MediaServiceImageTags">
    <vt:lpwstr/>
  </property>
</Properties>
</file>