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decko\old_comp\c\DOKUMENTY\publik\CirsACAxBERT\NewRevisionApr2023\Finalest Supplementary\"/>
    </mc:Choice>
  </mc:AlternateContent>
  <xr:revisionPtr revIDLastSave="0" documentId="13_ncr:1_{D7C1B021-2B50-44E9-88BF-930887299147}" xr6:coauthVersionLast="47" xr6:coauthVersionMax="47" xr10:uidLastSave="{00000000-0000-0000-0000-000000000000}"/>
  <bookViews>
    <workbookView xWindow="1905" yWindow="315" windowWidth="33375" windowHeight="22935" tabRatio="619" xr2:uid="{00000000-000D-0000-FFFF-FFFF00000000}"/>
  </bookViews>
  <sheets>
    <sheet name="S6 Achenes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7" i="23" l="1"/>
  <c r="H146" i="23"/>
  <c r="H145" i="23"/>
  <c r="H144" i="23"/>
  <c r="H143" i="23"/>
  <c r="H142" i="23"/>
  <c r="H141" i="23"/>
  <c r="H140" i="23"/>
  <c r="H139" i="23"/>
  <c r="H138" i="23"/>
  <c r="H137" i="23"/>
  <c r="H136" i="23"/>
  <c r="H135" i="23"/>
  <c r="H134" i="23"/>
  <c r="H133" i="23"/>
  <c r="H132" i="23"/>
  <c r="H131" i="23"/>
  <c r="H130" i="23"/>
  <c r="H129" i="23"/>
  <c r="H128" i="23"/>
  <c r="H127" i="23"/>
  <c r="H126" i="23"/>
  <c r="H125" i="23"/>
  <c r="H124" i="23"/>
  <c r="H123" i="23"/>
  <c r="H122" i="23"/>
  <c r="H121" i="23"/>
  <c r="H120" i="23"/>
  <c r="H119" i="23"/>
  <c r="H118" i="23"/>
  <c r="H117" i="23"/>
  <c r="H116" i="23"/>
  <c r="H115" i="23"/>
  <c r="H114" i="23"/>
  <c r="H113" i="23"/>
  <c r="H112" i="23"/>
  <c r="H111" i="23"/>
  <c r="H110" i="23"/>
  <c r="H109" i="23"/>
  <c r="H108" i="23"/>
  <c r="H106" i="23"/>
  <c r="H105" i="23"/>
  <c r="H104" i="23"/>
  <c r="H103" i="23"/>
  <c r="H102" i="23"/>
  <c r="H101" i="23"/>
  <c r="H100" i="23"/>
  <c r="H99" i="23"/>
  <c r="H98" i="23"/>
  <c r="H95" i="23"/>
  <c r="H94" i="23"/>
  <c r="H93" i="23"/>
  <c r="H92" i="23"/>
  <c r="H91" i="23"/>
  <c r="H90" i="23"/>
  <c r="H89" i="23"/>
  <c r="H88" i="23"/>
  <c r="H87" i="23"/>
  <c r="H86" i="23"/>
  <c r="H85" i="23"/>
  <c r="H84" i="23"/>
  <c r="H83" i="23"/>
  <c r="H82" i="23"/>
  <c r="H81" i="23"/>
  <c r="H80" i="23"/>
  <c r="H79" i="23"/>
  <c r="H78" i="23"/>
  <c r="H77" i="23"/>
  <c r="H76" i="23"/>
  <c r="H75" i="23"/>
  <c r="H74" i="23"/>
  <c r="H73" i="23"/>
  <c r="H72" i="23"/>
  <c r="H71" i="23"/>
  <c r="H70" i="23"/>
  <c r="H69" i="23"/>
  <c r="H68" i="23"/>
  <c r="H67" i="23"/>
  <c r="H66" i="23"/>
  <c r="H65" i="23"/>
  <c r="H64" i="23"/>
  <c r="H63" i="23"/>
  <c r="H62" i="23"/>
  <c r="H59" i="23"/>
  <c r="H58" i="23"/>
  <c r="H57" i="23"/>
  <c r="H56" i="23"/>
  <c r="H55" i="23"/>
  <c r="H54" i="23"/>
  <c r="H52" i="23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56" i="23" l="1"/>
  <c r="H158" i="23"/>
  <c r="H157" i="23"/>
  <c r="H155" i="23"/>
  <c r="H164" i="23"/>
  <c r="H163" i="23"/>
  <c r="H161" i="23"/>
  <c r="H162" i="23"/>
  <c r="H182" i="23"/>
  <c r="H181" i="23"/>
  <c r="H180" i="23"/>
  <c r="H179" i="23"/>
  <c r="H170" i="23"/>
  <c r="H169" i="23"/>
  <c r="H168" i="23"/>
  <c r="H167" i="23"/>
  <c r="H176" i="23"/>
  <c r="H175" i="23"/>
  <c r="H173" i="23"/>
  <c r="H174" i="23"/>
</calcChain>
</file>

<file path=xl/sharedStrings.xml><?xml version="1.0" encoding="utf-8"?>
<sst xmlns="http://schemas.openxmlformats.org/spreadsheetml/2006/main" count="446" uniqueCount="163">
  <si>
    <t>Taxon</t>
  </si>
  <si>
    <t>Cirsium erisithales</t>
  </si>
  <si>
    <t>Cirsium acaulon</t>
  </si>
  <si>
    <t>min</t>
  </si>
  <si>
    <t>max</t>
  </si>
  <si>
    <r>
      <t xml:space="preserve">Cirsium bertolonii - </t>
    </r>
    <r>
      <rPr>
        <sz val="11"/>
        <rFont val="Times New Roman"/>
        <family val="1"/>
        <charset val="238"/>
      </rPr>
      <t>Monte Sagro</t>
    </r>
  </si>
  <si>
    <t>BERT-MS2a</t>
  </si>
  <si>
    <t>BERT-MS2b</t>
  </si>
  <si>
    <t>BERT-MS2c</t>
  </si>
  <si>
    <t>BERT-MS2d</t>
  </si>
  <si>
    <t>BERT-MS2e</t>
  </si>
  <si>
    <t>BERT-MS2f</t>
  </si>
  <si>
    <t>BERT-MS2g</t>
  </si>
  <si>
    <t>BERT-MS2h</t>
  </si>
  <si>
    <t>BERT-MS2i</t>
  </si>
  <si>
    <t>BERT-MS2j</t>
  </si>
  <si>
    <t>ACAxBERT-MS2b</t>
  </si>
  <si>
    <t>ACAxBERT-MS2c</t>
  </si>
  <si>
    <t>ACAxBERT-MS2e</t>
  </si>
  <si>
    <t>ACAxBERT-MS2f</t>
  </si>
  <si>
    <t>BERTxERIS-ATP2b</t>
  </si>
  <si>
    <r>
      <rPr>
        <i/>
        <sz val="11"/>
        <color theme="1"/>
        <rFont val="Times New Roman"/>
        <family val="1"/>
        <charset val="238"/>
      </rPr>
      <t>C. ×sagrense</t>
    </r>
    <r>
      <rPr>
        <sz val="11"/>
        <color theme="1"/>
        <rFont val="Times New Roman"/>
        <family val="1"/>
        <charset val="238"/>
      </rPr>
      <t xml:space="preserve"> - Monte Sagro</t>
    </r>
  </si>
  <si>
    <r>
      <rPr>
        <i/>
        <sz val="11"/>
        <color theme="1"/>
        <rFont val="Times New Roman"/>
        <family val="1"/>
        <charset val="238"/>
      </rPr>
      <t>C.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>×</t>
    </r>
    <r>
      <rPr>
        <i/>
        <sz val="11"/>
        <color theme="1"/>
        <rFont val="Times New Roman"/>
        <family val="1"/>
        <charset val="238"/>
      </rPr>
      <t>abetonense</t>
    </r>
    <r>
      <rPr>
        <sz val="11"/>
        <color theme="1"/>
        <rFont val="Times New Roman"/>
        <family val="1"/>
        <charset val="238"/>
      </rPr>
      <t xml:space="preserve"> - Alpe Tre Potenze</t>
    </r>
  </si>
  <si>
    <t>Population-Plant</t>
  </si>
  <si>
    <t>Sex</t>
  </si>
  <si>
    <t>Ach1 [AU]</t>
  </si>
  <si>
    <t>Ach2 [AU]</t>
  </si>
  <si>
    <t>Ach3 [AU]</t>
  </si>
  <si>
    <t>Scale</t>
  </si>
  <si>
    <t>ACA_MS2g</t>
  </si>
  <si>
    <t>f</t>
  </si>
  <si>
    <t>ACA_MS2h</t>
  </si>
  <si>
    <t>ACA_MS2i</t>
  </si>
  <si>
    <t>ACA_A235f</t>
  </si>
  <si>
    <t>ACA_A235g</t>
  </si>
  <si>
    <t>ACA_A240f</t>
  </si>
  <si>
    <t>ACA_A240g</t>
  </si>
  <si>
    <t>ACA_A240h</t>
  </si>
  <si>
    <t>ACA_CZ_G12g</t>
  </si>
  <si>
    <t>ACA_CZ_G12h</t>
  </si>
  <si>
    <t>ACA_MS2j</t>
  </si>
  <si>
    <t>h</t>
  </si>
  <si>
    <t>ACA_MS2k</t>
  </si>
  <si>
    <t>ACA_MS2l</t>
  </si>
  <si>
    <t>ACA_A235h</t>
  </si>
  <si>
    <t>ACA_A235i</t>
  </si>
  <si>
    <t>ACA_A235j</t>
  </si>
  <si>
    <t>ACA_A235k</t>
  </si>
  <si>
    <t>ACA_A235l</t>
  </si>
  <si>
    <t>ACA_A235m</t>
  </si>
  <si>
    <t>ACA_A240i</t>
  </si>
  <si>
    <t>ACA_A240j</t>
  </si>
  <si>
    <t>ACA_A240k</t>
  </si>
  <si>
    <t>ACA_A240l</t>
  </si>
  <si>
    <t>ACA_A240m</t>
  </si>
  <si>
    <t>ACA_A242d</t>
  </si>
  <si>
    <t>ACA_A242e</t>
  </si>
  <si>
    <t>ACA_CZ_G12i</t>
  </si>
  <si>
    <t>ACA_CZ_G12j</t>
  </si>
  <si>
    <t>ACA_CZ_G12k</t>
  </si>
  <si>
    <t>ACA_CZ_G12l</t>
  </si>
  <si>
    <t>ACA_CZ_G12m</t>
  </si>
  <si>
    <t>ACA_CZ_G12n</t>
  </si>
  <si>
    <t>ACA_CZ_G13d</t>
  </si>
  <si>
    <t>ACA_CZ_G13e</t>
  </si>
  <si>
    <t>ACA_CZ_G13f</t>
  </si>
  <si>
    <t>ACA_CZ_G13g</t>
  </si>
  <si>
    <t>ACA_CZ_G14f</t>
  </si>
  <si>
    <t>ACA_CZ_G14g</t>
  </si>
  <si>
    <t>ACA_CZ_G14h</t>
  </si>
  <si>
    <t>ACA_CZ_G14i</t>
  </si>
  <si>
    <t>ACAxBERT-MS2a1</t>
  </si>
  <si>
    <t>ACAxBERT-MS2a2</t>
  </si>
  <si>
    <t>BERT-MS2k</t>
  </si>
  <si>
    <t>BERT-MS2l</t>
  </si>
  <si>
    <t>BERT-MS2m</t>
  </si>
  <si>
    <t>BERT-MS2n</t>
  </si>
  <si>
    <t>BERT-MS2o</t>
  </si>
  <si>
    <t>BERT-MS2p</t>
  </si>
  <si>
    <t>BERT-MS2q</t>
  </si>
  <si>
    <t>BERT-MS2r</t>
  </si>
  <si>
    <t>BERT-MS2s</t>
  </si>
  <si>
    <t>BERT-MS2t</t>
  </si>
  <si>
    <t>BERT-MS2u</t>
  </si>
  <si>
    <t>BERT-MS2v</t>
  </si>
  <si>
    <t>BERT-MS2w</t>
  </si>
  <si>
    <t>BERT-MS2x</t>
  </si>
  <si>
    <t>BERT-MS2y</t>
  </si>
  <si>
    <t>BERT-MS2z</t>
  </si>
  <si>
    <t>BERT-MS2za</t>
  </si>
  <si>
    <t>BERT-MS2zb</t>
  </si>
  <si>
    <t>BERT-MS2zc</t>
  </si>
  <si>
    <t>BERT-MS2zd</t>
  </si>
  <si>
    <t>BERT-MS2ze</t>
  </si>
  <si>
    <t>BERT-MS2zf</t>
  </si>
  <si>
    <t>BERT-MS2zg</t>
  </si>
  <si>
    <t>BERT-MS2zh</t>
  </si>
  <si>
    <t>BERTxERIS_ATP4a</t>
  </si>
  <si>
    <t>ERIS_A199f</t>
  </si>
  <si>
    <t>ERIS_A199g</t>
  </si>
  <si>
    <t>ERIS_A199h</t>
  </si>
  <si>
    <t>ERIS_A201f</t>
  </si>
  <si>
    <t>ERIS_A201g</t>
  </si>
  <si>
    <t>ERIS_A206a</t>
  </si>
  <si>
    <t>ERIS_A229e</t>
  </si>
  <si>
    <t>ERIS_SL11g</t>
  </si>
  <si>
    <t>ERIS_SL11h</t>
  </si>
  <si>
    <t>ERIS_SL11i</t>
  </si>
  <si>
    <t>ERIS_A199i</t>
  </si>
  <si>
    <t>ERIS_A199j</t>
  </si>
  <si>
    <t>ERIS_A199k</t>
  </si>
  <si>
    <t>ERIS_A200d</t>
  </si>
  <si>
    <t>ERIS_A200e</t>
  </si>
  <si>
    <t>ERIS_A200f</t>
  </si>
  <si>
    <t>ERIS_A201h</t>
  </si>
  <si>
    <t>ERIS_A201i</t>
  </si>
  <si>
    <t>ERIS_A201j</t>
  </si>
  <si>
    <t>ERIS_A211e</t>
  </si>
  <si>
    <t>ERIS_A211f</t>
  </si>
  <si>
    <t>ERIS_A211g</t>
  </si>
  <si>
    <t>ERIS_A211h</t>
  </si>
  <si>
    <t>ERIS_A211i</t>
  </si>
  <si>
    <t>ERIS_A211j</t>
  </si>
  <si>
    <t>ERIS_A223d</t>
  </si>
  <si>
    <t>ERIS_A228d</t>
  </si>
  <si>
    <t>ERIS_A228e</t>
  </si>
  <si>
    <t>ERIS_A229f</t>
  </si>
  <si>
    <t>ERIS_SL11j</t>
  </si>
  <si>
    <t>ERIS_SL11k</t>
  </si>
  <si>
    <t>ERIS_SL11l</t>
  </si>
  <si>
    <t>ERIS_SL11m</t>
  </si>
  <si>
    <t>ERIS_SL11n</t>
  </si>
  <si>
    <t>ERIS_SL11o</t>
  </si>
  <si>
    <t>ERIS_A202d</t>
  </si>
  <si>
    <t>ERIS_A202e</t>
  </si>
  <si>
    <t>ERIS_A202f</t>
  </si>
  <si>
    <t>ERIS_A202g</t>
  </si>
  <si>
    <t>ERIS_A202h</t>
  </si>
  <si>
    <t>BERTx(BERTxERIS)-ATP1a</t>
  </si>
  <si>
    <r>
      <rPr>
        <i/>
        <sz val="11"/>
        <color theme="1"/>
        <rFont val="Times New Roman"/>
        <family val="1"/>
        <charset val="238"/>
      </rPr>
      <t>C.</t>
    </r>
    <r>
      <rPr>
        <sz val="11"/>
        <color theme="1"/>
        <rFont val="Times New Roman"/>
        <family val="1"/>
        <charset val="238"/>
      </rPr>
      <t xml:space="preserve"> ×</t>
    </r>
    <r>
      <rPr>
        <i/>
        <sz val="11"/>
        <color theme="1"/>
        <rFont val="Times New Roman"/>
        <family val="1"/>
        <charset val="238"/>
      </rPr>
      <t>abetonense</t>
    </r>
    <r>
      <rPr>
        <sz val="11"/>
        <color theme="1"/>
        <rFont val="Times New Roman"/>
        <family val="1"/>
        <charset val="238"/>
      </rPr>
      <t xml:space="preserve"> - Alpe Tre Potenze</t>
    </r>
  </si>
  <si>
    <t>Ach_L</t>
  </si>
  <si>
    <t>Character code</t>
  </si>
  <si>
    <t>Achene length [mm]</t>
  </si>
  <si>
    <r>
      <rPr>
        <i/>
        <sz val="11"/>
        <color theme="1"/>
        <rFont val="Times New Roman"/>
        <family val="1"/>
        <charset val="238"/>
      </rPr>
      <t>C.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</rPr>
      <t>×</t>
    </r>
    <r>
      <rPr>
        <i/>
        <sz val="11"/>
        <color theme="1"/>
        <rFont val="Times New Roman"/>
        <family val="1"/>
        <charset val="238"/>
      </rPr>
      <t>abetonense</t>
    </r>
    <r>
      <rPr>
        <sz val="11"/>
        <color theme="1"/>
        <rFont val="Times New Roman"/>
        <family val="1"/>
        <charset val="238"/>
      </rPr>
      <t xml:space="preserve"> - Alpe Tre Potenze</t>
    </r>
    <r>
      <rPr>
        <vertAlign val="superscript"/>
        <sz val="11"/>
        <color theme="1"/>
        <rFont val="Times New Roman"/>
        <family val="1"/>
        <charset val="238"/>
      </rPr>
      <t>b</t>
    </r>
  </si>
  <si>
    <r>
      <rPr>
        <i/>
        <sz val="11"/>
        <color theme="1"/>
        <rFont val="Times New Roman"/>
        <family val="1"/>
        <charset val="238"/>
      </rPr>
      <t>C. ×sagrense</t>
    </r>
    <r>
      <rPr>
        <sz val="11"/>
        <color theme="1"/>
        <rFont val="Times New Roman"/>
        <family val="1"/>
        <charset val="238"/>
      </rPr>
      <t xml:space="preserve"> - Monte Sagro</t>
    </r>
    <r>
      <rPr>
        <vertAlign val="superscript"/>
        <sz val="11"/>
        <color theme="1"/>
        <rFont val="Times New Roman"/>
        <family val="1"/>
        <charset val="238"/>
      </rPr>
      <t>a</t>
    </r>
  </si>
  <si>
    <r>
      <rPr>
        <vertAlign val="superscript"/>
        <sz val="11"/>
        <color theme="1"/>
        <rFont val="Times New Roman"/>
        <family val="1"/>
        <charset val="238"/>
      </rPr>
      <t>b</t>
    </r>
    <r>
      <rPr>
        <sz val="11"/>
        <color theme="1"/>
        <rFont val="Times New Roman"/>
        <family val="1"/>
        <charset val="238"/>
      </rPr>
      <t xml:space="preserve"> No females were detected among </t>
    </r>
    <r>
      <rPr>
        <i/>
        <sz val="11"/>
        <color theme="1"/>
        <rFont val="Times New Roman"/>
        <family val="1"/>
        <charset val="238"/>
      </rPr>
      <t xml:space="preserve">"C. bertolonii x (C. bertolonii x C. erisithales)" </t>
    </r>
    <r>
      <rPr>
        <sz val="11"/>
        <color theme="1"/>
        <rFont val="Times New Roman"/>
        <family val="1"/>
        <charset val="238"/>
      </rPr>
      <t>samples</t>
    </r>
  </si>
  <si>
    <r>
      <rPr>
        <vertAlign val="superscript"/>
        <sz val="11"/>
        <color theme="1"/>
        <rFont val="Times New Roman"/>
        <family val="1"/>
        <charset val="238"/>
      </rPr>
      <t>a</t>
    </r>
    <r>
      <rPr>
        <sz val="11"/>
        <color theme="1"/>
        <rFont val="Times New Roman"/>
        <family val="1"/>
        <charset val="238"/>
      </rPr>
      <t xml:space="preserve"> No hermaphrodites were detected among </t>
    </r>
    <r>
      <rPr>
        <i/>
        <sz val="11"/>
        <color theme="1"/>
        <rFont val="Times New Roman"/>
        <family val="1"/>
        <charset val="238"/>
      </rPr>
      <t>C. acaulon</t>
    </r>
    <r>
      <rPr>
        <sz val="11"/>
        <color theme="1"/>
        <rFont val="Times New Roman"/>
        <family val="1"/>
        <charset val="238"/>
      </rPr>
      <t xml:space="preserve"> x </t>
    </r>
    <r>
      <rPr>
        <i/>
        <sz val="11"/>
        <color theme="1"/>
        <rFont val="Times New Roman"/>
        <family val="1"/>
        <charset val="238"/>
      </rPr>
      <t>C. bertolonii</t>
    </r>
    <r>
      <rPr>
        <sz val="11"/>
        <color theme="1"/>
        <rFont val="Times New Roman"/>
        <family val="1"/>
        <charset val="238"/>
      </rPr>
      <t xml:space="preserve"> samples</t>
    </r>
  </si>
  <si>
    <t>5%percentil</t>
  </si>
  <si>
    <t>95%percentil</t>
  </si>
  <si>
    <t>Cirsium bertolonii</t>
  </si>
  <si>
    <t>Title:</t>
  </si>
  <si>
    <t>Journal:</t>
  </si>
  <si>
    <t>Plant Systematics and Evolution</t>
  </si>
  <si>
    <t>Authors:</t>
  </si>
  <si>
    <t>Affiliations:</t>
  </si>
  <si>
    <r>
      <t>Ester Michálková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Jakub Šmerda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Klára Plačková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Aleš Knoll</t>
    </r>
    <r>
      <rPr>
        <b/>
        <vertAlign val="superscript"/>
        <sz val="11"/>
        <color rgb="FF000000"/>
        <rFont val="Times New Roman"/>
        <family val="1"/>
        <charset val="238"/>
      </rPr>
      <t>2</t>
    </r>
    <r>
      <rPr>
        <b/>
        <sz val="11"/>
        <color rgb="FF000000"/>
        <rFont val="Times New Roman"/>
        <family val="1"/>
        <charset val="238"/>
      </rPr>
      <t>, &amp; Petr Bureš</t>
    </r>
    <r>
      <rPr>
        <b/>
        <vertAlign val="superscript"/>
        <sz val="11"/>
        <color rgb="FF000000"/>
        <rFont val="Times New Roman"/>
        <family val="1"/>
        <charset val="238"/>
      </rPr>
      <t>1</t>
    </r>
  </si>
  <si>
    <r>
      <t xml:space="preserve">Petr Bureš; </t>
    </r>
    <r>
      <rPr>
        <sz val="11"/>
        <color rgb="FF000000"/>
        <rFont val="Times New Roman"/>
        <family val="1"/>
        <charset val="238"/>
      </rPr>
      <t xml:space="preserve">e-mail: </t>
    </r>
    <r>
      <rPr>
        <b/>
        <sz val="11"/>
        <color rgb="FF000000"/>
        <rFont val="Times New Roman"/>
        <family val="1"/>
        <charset val="238"/>
      </rPr>
      <t>bures@sci.muni.cz</t>
    </r>
  </si>
  <si>
    <t xml:space="preserve">Author for correspondence: </t>
  </si>
  <si>
    <r>
      <rPr>
        <vertAlign val="superscript"/>
        <sz val="11"/>
        <color theme="1"/>
        <rFont val="Times New Roman"/>
        <family val="1"/>
        <charset val="238"/>
      </rPr>
      <t>1</t>
    </r>
    <r>
      <rPr>
        <sz val="11"/>
        <color theme="1"/>
        <rFont val="Times New Roman"/>
        <family val="1"/>
        <charset val="238"/>
      </rPr>
      <t xml:space="preserve"> Dept. Bot. &amp; Zool, Fac. Science, Masaryk Univ. Brno, Czech Republic; </t>
    </r>
  </si>
  <si>
    <r>
      <rPr>
        <vertAlign val="superscript"/>
        <sz val="11"/>
        <color theme="1"/>
        <rFont val="Times New Roman"/>
        <family val="1"/>
        <charset val="238"/>
      </rPr>
      <t>2</t>
    </r>
    <r>
      <rPr>
        <sz val="11"/>
        <color theme="1"/>
        <rFont val="Times New Roman"/>
        <family val="1"/>
        <charset val="238"/>
      </rPr>
      <t xml:space="preserve"> Dept Animal Morphol., Physiol. &amp; Genet. &amp; CEITEC MENDELU, Mendel Univ. Brno, Czech Rep.</t>
    </r>
  </si>
  <si>
    <t>Primary data of morphometric analyses of achenes</t>
  </si>
  <si>
    <r>
      <t xml:space="preserve">Hybridization may endanger the rare North Apennine endemic </t>
    </r>
    <r>
      <rPr>
        <b/>
        <i/>
        <sz val="11"/>
        <color rgb="FF000000"/>
        <rFont val="Times New Roman"/>
        <family val="1"/>
        <charset val="238"/>
      </rPr>
      <t>Cirsium bertolonii</t>
    </r>
  </si>
  <si>
    <t>Online Resource 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</si>
</sst>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000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FF000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165" fontId="5" fillId="3" borderId="0" xfId="0" applyNumberFormat="1" applyFont="1" applyFill="1"/>
    <xf numFmtId="165" fontId="1" fillId="4" borderId="0" xfId="0" applyNumberFormat="1" applyFont="1" applyFill="1"/>
    <xf numFmtId="165" fontId="1" fillId="0" borderId="0" xfId="0" applyNumberFormat="1" applyFont="1"/>
    <xf numFmtId="0" fontId="1" fillId="0" borderId="0" xfId="0" applyFont="1" applyAlignment="1">
      <alignment horizontal="right"/>
    </xf>
    <xf numFmtId="0" fontId="8" fillId="0" borderId="0" xfId="0" applyFont="1"/>
    <xf numFmtId="2" fontId="6" fillId="0" borderId="0" xfId="0" applyNumberFormat="1" applyFont="1" applyAlignment="1">
      <alignment horizontal="center"/>
    </xf>
    <xf numFmtId="165" fontId="5" fillId="6" borderId="0" xfId="0" applyNumberFormat="1" applyFont="1" applyFill="1"/>
    <xf numFmtId="165" fontId="5" fillId="7" borderId="0" xfId="0" applyNumberFormat="1" applyFont="1" applyFill="1"/>
    <xf numFmtId="0" fontId="6" fillId="0" borderId="0" xfId="0" applyFont="1"/>
    <xf numFmtId="165" fontId="1" fillId="5" borderId="0" xfId="0" applyNumberFormat="1" applyFont="1" applyFill="1"/>
    <xf numFmtId="0" fontId="1" fillId="9" borderId="0" xfId="0" applyFont="1" applyFill="1"/>
    <xf numFmtId="2" fontId="1" fillId="9" borderId="0" xfId="0" applyNumberFormat="1" applyFont="1" applyFill="1" applyAlignment="1">
      <alignment horizontal="center"/>
    </xf>
    <xf numFmtId="165" fontId="5" fillId="9" borderId="0" xfId="0" applyNumberFormat="1" applyFont="1" applyFill="1"/>
    <xf numFmtId="2" fontId="1" fillId="9" borderId="0" xfId="0" applyNumberFormat="1" applyFont="1" applyFill="1"/>
    <xf numFmtId="165" fontId="1" fillId="9" borderId="0" xfId="0" applyNumberFormat="1" applyFont="1" applyFill="1"/>
    <xf numFmtId="0" fontId="6" fillId="9" borderId="0" xfId="0" applyFont="1" applyFill="1"/>
    <xf numFmtId="0" fontId="1" fillId="7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8" borderId="0" xfId="0" applyFont="1" applyFill="1" applyAlignment="1">
      <alignment horizontal="center" wrapText="1"/>
    </xf>
    <xf numFmtId="2" fontId="1" fillId="7" borderId="0" xfId="0" applyNumberFormat="1" applyFont="1" applyFill="1"/>
    <xf numFmtId="2" fontId="1" fillId="4" borderId="0" xfId="0" applyNumberFormat="1" applyFont="1" applyFill="1"/>
    <xf numFmtId="2" fontId="1" fillId="6" borderId="0" xfId="0" applyNumberFormat="1" applyFont="1" applyFill="1"/>
    <xf numFmtId="2" fontId="1" fillId="5" borderId="0" xfId="0" applyNumberFormat="1" applyFont="1" applyFill="1"/>
    <xf numFmtId="2" fontId="1" fillId="3" borderId="0" xfId="0" applyNumberFormat="1" applyFont="1" applyFill="1"/>
    <xf numFmtId="0" fontId="1" fillId="9" borderId="0" xfId="0" applyFont="1" applyFill="1" applyAlignment="1">
      <alignment horizontal="center"/>
    </xf>
    <xf numFmtId="2" fontId="6" fillId="9" borderId="0" xfId="0" applyNumberFormat="1" applyFont="1" applyFill="1" applyAlignment="1">
      <alignment horizontal="center"/>
    </xf>
    <xf numFmtId="165" fontId="1" fillId="2" borderId="0" xfId="0" applyNumberFormat="1" applyFont="1" applyFill="1"/>
    <xf numFmtId="0" fontId="6" fillId="2" borderId="0" xfId="0" applyFont="1" applyFill="1"/>
    <xf numFmtId="2" fontId="1" fillId="2" borderId="0" xfId="0" applyNumberFormat="1" applyFont="1" applyFill="1"/>
    <xf numFmtId="0" fontId="8" fillId="2" borderId="0" xfId="0" applyFont="1" applyFill="1"/>
    <xf numFmtId="2" fontId="8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9" borderId="0" xfId="0" applyNumberFormat="1" applyFont="1" applyFill="1"/>
    <xf numFmtId="164" fontId="1" fillId="2" borderId="0" xfId="0" applyNumberFormat="1" applyFont="1" applyFill="1"/>
    <xf numFmtId="0" fontId="1" fillId="9" borderId="0" xfId="0" applyFont="1" applyFill="1" applyAlignment="1">
      <alignment vertical="center"/>
    </xf>
    <xf numFmtId="0" fontId="1" fillId="10" borderId="0" xfId="0" applyFont="1" applyFill="1" applyAlignment="1">
      <alignment vertical="center"/>
    </xf>
    <xf numFmtId="0" fontId="11" fillId="10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0" fillId="10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</cellXfs>
  <cellStyles count="2">
    <cellStyle name="Currency 2" xfId="1" xr:uid="{00000000-0005-0000-0000-000000000000}"/>
    <cellStyle name="Normální" xfId="0" builtinId="0"/>
  </cellStyles>
  <dxfs count="0"/>
  <tableStyles count="0" defaultTableStyle="TableStyleMedium2" defaultPivotStyle="PivotStyleLight16"/>
  <colors>
    <mruColors>
      <color rgb="FFCCCCFF"/>
      <color rgb="FFFFFFCC"/>
      <color rgb="FFFFCCCC"/>
      <color rgb="FF6622C0"/>
      <color rgb="FF5723BF"/>
      <color rgb="FF5A077F"/>
      <color rgb="FF4A064A"/>
      <color rgb="FF5D075D"/>
      <color rgb="FF730754"/>
      <color rgb="FF7F0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83"/>
  <sheetViews>
    <sheetView tabSelected="1" workbookViewId="0">
      <selection activeCell="F8" sqref="F8"/>
    </sheetView>
  </sheetViews>
  <sheetFormatPr defaultRowHeight="15" x14ac:dyDescent="0.25"/>
  <cols>
    <col min="1" max="1" width="2.5703125" style="2" customWidth="1"/>
    <col min="2" max="2" width="34.7109375" style="2" customWidth="1"/>
    <col min="3" max="3" width="27.42578125" style="2" customWidth="1"/>
    <col min="4" max="4" width="9.140625" style="2"/>
    <col min="5" max="7" width="10.5703125" style="2" customWidth="1"/>
    <col min="8" max="8" width="12" style="2" customWidth="1"/>
    <col min="9" max="9" width="9.140625" style="2"/>
    <col min="10" max="10" width="2.5703125" style="2" customWidth="1"/>
    <col min="11" max="17" width="9.140625" style="2"/>
    <col min="18" max="18" width="2.5703125" style="2" customWidth="1"/>
    <col min="19" max="16384" width="9.140625" style="2"/>
  </cols>
  <sheetData>
    <row r="1" spans="1:1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s="45" customFormat="1" ht="21.95" customHeight="1" x14ac:dyDescent="0.25">
      <c r="A2" s="41"/>
      <c r="B2" s="42" t="s">
        <v>150</v>
      </c>
      <c r="C2" s="43" t="s">
        <v>161</v>
      </c>
      <c r="D2" s="44"/>
      <c r="E2" s="42"/>
      <c r="F2" s="42"/>
      <c r="G2" s="42"/>
      <c r="H2" s="42"/>
      <c r="I2" s="42"/>
      <c r="J2" s="41"/>
    </row>
    <row r="3" spans="1:10" s="45" customFormat="1" ht="21.95" customHeight="1" x14ac:dyDescent="0.25">
      <c r="A3" s="41"/>
      <c r="B3" s="42" t="s">
        <v>151</v>
      </c>
      <c r="C3" s="46" t="s">
        <v>152</v>
      </c>
      <c r="D3" s="44"/>
      <c r="E3" s="42"/>
      <c r="F3" s="42"/>
      <c r="G3" s="42"/>
      <c r="H3" s="42"/>
      <c r="I3" s="42"/>
      <c r="J3" s="41"/>
    </row>
    <row r="4" spans="1:10" s="45" customFormat="1" ht="21.95" customHeight="1" x14ac:dyDescent="0.25">
      <c r="A4" s="41"/>
      <c r="B4" s="47" t="s">
        <v>153</v>
      </c>
      <c r="C4" s="43" t="s">
        <v>155</v>
      </c>
      <c r="D4" s="44"/>
      <c r="E4" s="42"/>
      <c r="F4" s="42"/>
      <c r="G4" s="42"/>
      <c r="H4" s="42"/>
      <c r="I4" s="42"/>
      <c r="J4" s="41"/>
    </row>
    <row r="5" spans="1:10" s="45" customFormat="1" ht="21.95" customHeight="1" x14ac:dyDescent="0.25">
      <c r="A5" s="41"/>
      <c r="B5" s="47" t="s">
        <v>154</v>
      </c>
      <c r="C5" s="42" t="s">
        <v>158</v>
      </c>
      <c r="D5" s="44"/>
      <c r="E5" s="42"/>
      <c r="F5" s="42"/>
      <c r="G5" s="42"/>
      <c r="H5" s="42"/>
      <c r="I5" s="42"/>
      <c r="J5" s="41"/>
    </row>
    <row r="6" spans="1:10" s="45" customFormat="1" ht="21.95" customHeight="1" x14ac:dyDescent="0.25">
      <c r="A6" s="41"/>
      <c r="B6" s="47"/>
      <c r="C6" s="42" t="s">
        <v>159</v>
      </c>
      <c r="D6" s="44"/>
      <c r="E6" s="42"/>
      <c r="F6" s="42"/>
      <c r="G6" s="42"/>
      <c r="H6" s="42"/>
      <c r="I6" s="42"/>
      <c r="J6" s="41"/>
    </row>
    <row r="7" spans="1:10" s="45" customFormat="1" ht="21.95" customHeight="1" x14ac:dyDescent="0.25">
      <c r="A7" s="41"/>
      <c r="B7" s="47" t="s">
        <v>157</v>
      </c>
      <c r="C7" s="43" t="s">
        <v>156</v>
      </c>
      <c r="D7" s="44"/>
      <c r="E7" s="42"/>
      <c r="F7" s="42"/>
      <c r="G7" s="42"/>
      <c r="H7" s="42"/>
      <c r="I7" s="42"/>
      <c r="J7" s="41"/>
    </row>
    <row r="8" spans="1:10" s="45" customFormat="1" ht="21.95" customHeight="1" x14ac:dyDescent="0.25">
      <c r="A8" s="41"/>
      <c r="B8" s="48" t="s">
        <v>162</v>
      </c>
      <c r="C8" s="49" t="s">
        <v>160</v>
      </c>
      <c r="D8" s="48"/>
      <c r="E8" s="48"/>
      <c r="F8" s="42"/>
      <c r="G8" s="42"/>
      <c r="H8" s="42"/>
      <c r="I8" s="42"/>
      <c r="J8" s="41"/>
    </row>
    <row r="9" spans="1:10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30" x14ac:dyDescent="0.25">
      <c r="A10" s="14"/>
      <c r="B10" s="2" t="s">
        <v>0</v>
      </c>
      <c r="C10" s="2" t="s">
        <v>23</v>
      </c>
      <c r="D10" s="2" t="s">
        <v>24</v>
      </c>
      <c r="E10" s="2" t="s">
        <v>25</v>
      </c>
      <c r="F10" s="2" t="s">
        <v>26</v>
      </c>
      <c r="G10" s="2" t="s">
        <v>27</v>
      </c>
      <c r="H10" s="25" t="s">
        <v>142</v>
      </c>
      <c r="I10" s="2" t="s">
        <v>28</v>
      </c>
      <c r="J10" s="14"/>
    </row>
    <row r="11" spans="1:10" x14ac:dyDescent="0.25">
      <c r="A11" s="14"/>
      <c r="B11" s="7" t="s">
        <v>141</v>
      </c>
      <c r="H11" s="1" t="s">
        <v>140</v>
      </c>
      <c r="J11" s="14"/>
    </row>
    <row r="12" spans="1:1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A13" s="14"/>
      <c r="B13" s="11" t="s">
        <v>2</v>
      </c>
      <c r="C13" s="2" t="s">
        <v>29</v>
      </c>
      <c r="D13" s="8" t="s">
        <v>30</v>
      </c>
      <c r="E13" s="6">
        <v>10</v>
      </c>
      <c r="F13" s="6">
        <v>9.5</v>
      </c>
      <c r="G13" s="6">
        <v>9.5</v>
      </c>
      <c r="H13" s="26">
        <f t="shared" ref="H13:H59" si="0">AVERAGE(E13:G13)*I13</f>
        <v>4.7154471544715397</v>
      </c>
      <c r="I13" s="38">
        <v>0.48780487804877998</v>
      </c>
      <c r="J13" s="15"/>
    </row>
    <row r="14" spans="1:10" x14ac:dyDescent="0.25">
      <c r="A14" s="14"/>
      <c r="B14" s="11" t="s">
        <v>2</v>
      </c>
      <c r="C14" s="2" t="s">
        <v>31</v>
      </c>
      <c r="D14" s="8" t="s">
        <v>30</v>
      </c>
      <c r="E14" s="6">
        <v>20.5</v>
      </c>
      <c r="F14" s="6">
        <v>20</v>
      </c>
      <c r="G14" s="6">
        <v>20</v>
      </c>
      <c r="H14" s="26">
        <f t="shared" si="0"/>
        <v>5.1842330762639071</v>
      </c>
      <c r="I14" s="38">
        <v>0.257069408740359</v>
      </c>
      <c r="J14" s="15"/>
    </row>
    <row r="15" spans="1:10" x14ac:dyDescent="0.25">
      <c r="A15" s="14"/>
      <c r="B15" s="11" t="s">
        <v>2</v>
      </c>
      <c r="C15" s="2" t="s">
        <v>32</v>
      </c>
      <c r="D15" s="8" t="s">
        <v>30</v>
      </c>
      <c r="E15" s="6">
        <v>20.5</v>
      </c>
      <c r="F15" s="6">
        <v>20.5</v>
      </c>
      <c r="G15" s="6">
        <v>19</v>
      </c>
      <c r="H15" s="26">
        <f t="shared" si="0"/>
        <v>5.1413881748071795</v>
      </c>
      <c r="I15" s="38">
        <v>0.257069408740359</v>
      </c>
      <c r="J15" s="15"/>
    </row>
    <row r="16" spans="1:10" x14ac:dyDescent="0.25">
      <c r="A16" s="14"/>
      <c r="B16" s="11" t="s">
        <v>2</v>
      </c>
      <c r="C16" s="2" t="s">
        <v>33</v>
      </c>
      <c r="D16" s="8" t="s">
        <v>30</v>
      </c>
      <c r="E16" s="6">
        <v>21.5</v>
      </c>
      <c r="F16" s="6">
        <v>21</v>
      </c>
      <c r="G16" s="6">
        <v>19.5</v>
      </c>
      <c r="H16" s="26">
        <f t="shared" si="0"/>
        <v>5.3127677806340863</v>
      </c>
      <c r="I16" s="38">
        <v>0.257069408740359</v>
      </c>
      <c r="J16" s="15"/>
    </row>
    <row r="17" spans="1:10" x14ac:dyDescent="0.25">
      <c r="A17" s="14"/>
      <c r="B17" s="11" t="s">
        <v>2</v>
      </c>
      <c r="C17" s="2" t="s">
        <v>34</v>
      </c>
      <c r="D17" s="8" t="s">
        <v>30</v>
      </c>
      <c r="E17" s="6">
        <v>19.5</v>
      </c>
      <c r="F17" s="6">
        <v>21</v>
      </c>
      <c r="G17" s="6">
        <v>19.5</v>
      </c>
      <c r="H17" s="26">
        <f t="shared" si="0"/>
        <v>5.1413881748071795</v>
      </c>
      <c r="I17" s="38">
        <v>0.257069408740359</v>
      </c>
      <c r="J17" s="15"/>
    </row>
    <row r="18" spans="1:10" x14ac:dyDescent="0.25">
      <c r="A18" s="14"/>
      <c r="B18" s="11" t="s">
        <v>2</v>
      </c>
      <c r="C18" s="2" t="s">
        <v>35</v>
      </c>
      <c r="D18" s="8" t="s">
        <v>30</v>
      </c>
      <c r="E18" s="6">
        <v>22</v>
      </c>
      <c r="F18" s="6">
        <v>21.5</v>
      </c>
      <c r="G18" s="6">
        <v>19</v>
      </c>
      <c r="H18" s="26">
        <f t="shared" si="0"/>
        <v>5.3556126820908121</v>
      </c>
      <c r="I18" s="38">
        <v>0.257069408740359</v>
      </c>
      <c r="J18" s="15"/>
    </row>
    <row r="19" spans="1:10" x14ac:dyDescent="0.25">
      <c r="A19" s="14"/>
      <c r="B19" s="11" t="s">
        <v>2</v>
      </c>
      <c r="C19" s="2" t="s">
        <v>36</v>
      </c>
      <c r="D19" s="8" t="s">
        <v>30</v>
      </c>
      <c r="E19" s="6">
        <v>20</v>
      </c>
      <c r="F19" s="6">
        <v>20</v>
      </c>
      <c r="G19" s="6">
        <v>19.5</v>
      </c>
      <c r="H19" s="26">
        <f t="shared" si="0"/>
        <v>5.0985432733504528</v>
      </c>
      <c r="I19" s="38">
        <v>0.257069408740359</v>
      </c>
      <c r="J19" s="15"/>
    </row>
    <row r="20" spans="1:10" x14ac:dyDescent="0.25">
      <c r="A20" s="14"/>
      <c r="B20" s="11" t="s">
        <v>2</v>
      </c>
      <c r="C20" s="2" t="s">
        <v>37</v>
      </c>
      <c r="D20" s="8" t="s">
        <v>30</v>
      </c>
      <c r="E20" s="6">
        <v>9</v>
      </c>
      <c r="F20" s="6">
        <v>10</v>
      </c>
      <c r="G20" s="6">
        <v>9.5</v>
      </c>
      <c r="H20" s="26">
        <f t="shared" si="0"/>
        <v>4.6341463414634099</v>
      </c>
      <c r="I20" s="38">
        <v>0.48780487804877998</v>
      </c>
      <c r="J20" s="15"/>
    </row>
    <row r="21" spans="1:10" x14ac:dyDescent="0.25">
      <c r="A21" s="14"/>
      <c r="B21" s="11" t="s">
        <v>2</v>
      </c>
      <c r="C21" s="2" t="s">
        <v>38</v>
      </c>
      <c r="D21" s="8" t="s">
        <v>30</v>
      </c>
      <c r="E21" s="6">
        <v>19.5</v>
      </c>
      <c r="F21" s="6">
        <v>19</v>
      </c>
      <c r="G21" s="6">
        <v>20</v>
      </c>
      <c r="H21" s="26">
        <f t="shared" si="0"/>
        <v>5.0128534704370002</v>
      </c>
      <c r="I21" s="38">
        <v>0.257069408740359</v>
      </c>
      <c r="J21" s="15"/>
    </row>
    <row r="22" spans="1:10" x14ac:dyDescent="0.25">
      <c r="A22" s="14"/>
      <c r="B22" s="11" t="s">
        <v>2</v>
      </c>
      <c r="C22" s="2" t="s">
        <v>39</v>
      </c>
      <c r="D22" s="8" t="s">
        <v>30</v>
      </c>
      <c r="E22" s="6">
        <v>20.5</v>
      </c>
      <c r="F22" s="6">
        <v>20.5</v>
      </c>
      <c r="G22" s="6">
        <v>20</v>
      </c>
      <c r="H22" s="26">
        <f t="shared" si="0"/>
        <v>5.2270779777206329</v>
      </c>
      <c r="I22" s="38">
        <v>0.257069408740359</v>
      </c>
      <c r="J22" s="15"/>
    </row>
    <row r="23" spans="1:10" x14ac:dyDescent="0.25">
      <c r="A23" s="14"/>
      <c r="B23" s="11" t="s">
        <v>2</v>
      </c>
      <c r="C23" s="2" t="s">
        <v>40</v>
      </c>
      <c r="D23" s="2" t="s">
        <v>41</v>
      </c>
      <c r="E23" s="6">
        <v>18</v>
      </c>
      <c r="F23" s="6">
        <v>18.5</v>
      </c>
      <c r="G23" s="6">
        <v>17.5</v>
      </c>
      <c r="H23" s="26">
        <f t="shared" si="0"/>
        <v>4.6272493573264617</v>
      </c>
      <c r="I23" s="38">
        <v>0.257069408740359</v>
      </c>
      <c r="J23" s="15"/>
    </row>
    <row r="24" spans="1:10" x14ac:dyDescent="0.25">
      <c r="A24" s="14"/>
      <c r="B24" s="11" t="s">
        <v>2</v>
      </c>
      <c r="C24" s="2" t="s">
        <v>42</v>
      </c>
      <c r="D24" s="2" t="s">
        <v>41</v>
      </c>
      <c r="E24" s="6">
        <v>16</v>
      </c>
      <c r="F24" s="6">
        <v>17</v>
      </c>
      <c r="G24" s="6">
        <v>17.5</v>
      </c>
      <c r="H24" s="26">
        <f t="shared" si="0"/>
        <v>4.3273350471293766</v>
      </c>
      <c r="I24" s="38">
        <v>0.257069408740359</v>
      </c>
      <c r="J24" s="15"/>
    </row>
    <row r="25" spans="1:10" x14ac:dyDescent="0.25">
      <c r="A25" s="14"/>
      <c r="B25" s="11" t="s">
        <v>2</v>
      </c>
      <c r="C25" s="2" t="s">
        <v>43</v>
      </c>
      <c r="D25" s="2" t="s">
        <v>41</v>
      </c>
      <c r="E25" s="6">
        <v>9</v>
      </c>
      <c r="F25" s="6">
        <v>8.5</v>
      </c>
      <c r="G25" s="6">
        <v>9</v>
      </c>
      <c r="H25" s="26">
        <f t="shared" si="0"/>
        <v>4.3089430894308904</v>
      </c>
      <c r="I25" s="38">
        <v>0.48780487804877998</v>
      </c>
      <c r="J25" s="15"/>
    </row>
    <row r="26" spans="1:10" x14ac:dyDescent="0.25">
      <c r="A26" s="14"/>
      <c r="B26" s="11" t="s">
        <v>2</v>
      </c>
      <c r="C26" s="2" t="s">
        <v>44</v>
      </c>
      <c r="D26" s="2" t="s">
        <v>41</v>
      </c>
      <c r="E26" s="6">
        <v>17</v>
      </c>
      <c r="F26" s="6">
        <v>19</v>
      </c>
      <c r="G26" s="6">
        <v>20</v>
      </c>
      <c r="H26" s="26">
        <f t="shared" si="0"/>
        <v>4.7986289631533685</v>
      </c>
      <c r="I26" s="38">
        <v>0.257069408740359</v>
      </c>
      <c r="J26" s="15"/>
    </row>
    <row r="27" spans="1:10" x14ac:dyDescent="0.25">
      <c r="A27" s="14"/>
      <c r="B27" s="11" t="s">
        <v>2</v>
      </c>
      <c r="C27" s="2" t="s">
        <v>45</v>
      </c>
      <c r="D27" s="2" t="s">
        <v>41</v>
      </c>
      <c r="E27" s="6">
        <v>18</v>
      </c>
      <c r="F27" s="6">
        <v>19</v>
      </c>
      <c r="G27" s="6">
        <v>17.5</v>
      </c>
      <c r="H27" s="26">
        <f t="shared" si="0"/>
        <v>4.6700942587831884</v>
      </c>
      <c r="I27" s="38">
        <v>0.257069408740359</v>
      </c>
      <c r="J27" s="15"/>
    </row>
    <row r="28" spans="1:10" x14ac:dyDescent="0.25">
      <c r="A28" s="14"/>
      <c r="B28" s="11" t="s">
        <v>2</v>
      </c>
      <c r="C28" s="2" t="s">
        <v>46</v>
      </c>
      <c r="D28" s="2" t="s">
        <v>41</v>
      </c>
      <c r="E28" s="6">
        <v>17.5</v>
      </c>
      <c r="F28" s="6">
        <v>17</v>
      </c>
      <c r="G28" s="6">
        <v>17</v>
      </c>
      <c r="H28" s="26">
        <f t="shared" si="0"/>
        <v>4.41302485004283</v>
      </c>
      <c r="I28" s="38">
        <v>0.257069408740359</v>
      </c>
      <c r="J28" s="15"/>
    </row>
    <row r="29" spans="1:10" x14ac:dyDescent="0.25">
      <c r="A29" s="14"/>
      <c r="B29" s="11" t="s">
        <v>2</v>
      </c>
      <c r="C29" s="2" t="s">
        <v>47</v>
      </c>
      <c r="D29" s="2" t="s">
        <v>41</v>
      </c>
      <c r="E29" s="6">
        <v>17</v>
      </c>
      <c r="F29" s="6">
        <v>17</v>
      </c>
      <c r="G29" s="6">
        <v>17</v>
      </c>
      <c r="H29" s="26">
        <f t="shared" si="0"/>
        <v>4.3701799485861033</v>
      </c>
      <c r="I29" s="38">
        <v>0.257069408740359</v>
      </c>
      <c r="J29" s="15"/>
    </row>
    <row r="30" spans="1:10" x14ac:dyDescent="0.25">
      <c r="A30" s="14"/>
      <c r="B30" s="11" t="s">
        <v>2</v>
      </c>
      <c r="C30" s="2" t="s">
        <v>48</v>
      </c>
      <c r="D30" s="2" t="s">
        <v>41</v>
      </c>
      <c r="E30" s="6">
        <v>19</v>
      </c>
      <c r="F30" s="6">
        <v>20</v>
      </c>
      <c r="G30" s="6">
        <v>19.5</v>
      </c>
      <c r="H30" s="26">
        <f t="shared" si="0"/>
        <v>5.0128534704370002</v>
      </c>
      <c r="I30" s="38">
        <v>0.257069408740359</v>
      </c>
      <c r="J30" s="15"/>
    </row>
    <row r="31" spans="1:10" x14ac:dyDescent="0.25">
      <c r="A31" s="14"/>
      <c r="B31" s="11" t="s">
        <v>2</v>
      </c>
      <c r="C31" s="2" t="s">
        <v>49</v>
      </c>
      <c r="D31" s="2" t="s">
        <v>41</v>
      </c>
      <c r="E31" s="6">
        <v>18.5</v>
      </c>
      <c r="F31" s="6">
        <v>18</v>
      </c>
      <c r="G31" s="6">
        <v>16</v>
      </c>
      <c r="H31" s="26">
        <f t="shared" si="0"/>
        <v>4.4987146529562825</v>
      </c>
      <c r="I31" s="38">
        <v>0.257069408740359</v>
      </c>
      <c r="J31" s="15"/>
    </row>
    <row r="32" spans="1:10" x14ac:dyDescent="0.25">
      <c r="A32" s="14"/>
      <c r="B32" s="11" t="s">
        <v>2</v>
      </c>
      <c r="C32" s="2" t="s">
        <v>50</v>
      </c>
      <c r="D32" s="2" t="s">
        <v>41</v>
      </c>
      <c r="E32" s="6">
        <v>17</v>
      </c>
      <c r="F32" s="6">
        <v>18.5</v>
      </c>
      <c r="G32" s="6">
        <v>17.5</v>
      </c>
      <c r="H32" s="26">
        <f t="shared" si="0"/>
        <v>4.5415595544130092</v>
      </c>
      <c r="I32" s="38">
        <v>0.257069408740359</v>
      </c>
      <c r="J32" s="15"/>
    </row>
    <row r="33" spans="1:10" x14ac:dyDescent="0.25">
      <c r="A33" s="14"/>
      <c r="B33" s="11" t="s">
        <v>2</v>
      </c>
      <c r="C33" s="2" t="s">
        <v>51</v>
      </c>
      <c r="D33" s="2" t="s">
        <v>41</v>
      </c>
      <c r="E33" s="6">
        <v>18</v>
      </c>
      <c r="F33" s="6">
        <v>19.5</v>
      </c>
      <c r="G33" s="6">
        <v>18</v>
      </c>
      <c r="H33" s="26">
        <f t="shared" si="0"/>
        <v>4.7557840616966418</v>
      </c>
      <c r="I33" s="38">
        <v>0.257069408740359</v>
      </c>
      <c r="J33" s="15"/>
    </row>
    <row r="34" spans="1:10" x14ac:dyDescent="0.25">
      <c r="A34" s="14"/>
      <c r="B34" s="11" t="s">
        <v>2</v>
      </c>
      <c r="C34" s="2" t="s">
        <v>52</v>
      </c>
      <c r="D34" s="2" t="s">
        <v>41</v>
      </c>
      <c r="E34" s="6">
        <v>9.5</v>
      </c>
      <c r="F34" s="6">
        <v>9</v>
      </c>
      <c r="G34" s="6">
        <v>9.5</v>
      </c>
      <c r="H34" s="26">
        <f t="shared" si="0"/>
        <v>4.55284552845528</v>
      </c>
      <c r="I34" s="38">
        <v>0.48780487804877998</v>
      </c>
      <c r="J34" s="15"/>
    </row>
    <row r="35" spans="1:10" x14ac:dyDescent="0.25">
      <c r="A35" s="14"/>
      <c r="B35" s="11" t="s">
        <v>2</v>
      </c>
      <c r="C35" s="2" t="s">
        <v>53</v>
      </c>
      <c r="D35" s="2" t="s">
        <v>41</v>
      </c>
      <c r="E35" s="6">
        <v>18.5</v>
      </c>
      <c r="F35" s="6">
        <v>17.5</v>
      </c>
      <c r="G35" s="6">
        <v>19</v>
      </c>
      <c r="H35" s="26">
        <f t="shared" si="0"/>
        <v>4.7129391602399142</v>
      </c>
      <c r="I35" s="38">
        <v>0.257069408740359</v>
      </c>
      <c r="J35" s="15"/>
    </row>
    <row r="36" spans="1:10" x14ac:dyDescent="0.25">
      <c r="A36" s="14"/>
      <c r="B36" s="11" t="s">
        <v>2</v>
      </c>
      <c r="C36" s="2" t="s">
        <v>54</v>
      </c>
      <c r="D36" s="2" t="s">
        <v>41</v>
      </c>
      <c r="E36" s="6">
        <v>16</v>
      </c>
      <c r="F36" s="6">
        <v>19</v>
      </c>
      <c r="G36" s="6">
        <v>18</v>
      </c>
      <c r="H36" s="26">
        <f t="shared" si="0"/>
        <v>4.5415595544130092</v>
      </c>
      <c r="I36" s="38">
        <v>0.257069408740359</v>
      </c>
      <c r="J36" s="15"/>
    </row>
    <row r="37" spans="1:10" x14ac:dyDescent="0.25">
      <c r="A37" s="14"/>
      <c r="B37" s="11" t="s">
        <v>2</v>
      </c>
      <c r="C37" s="2" t="s">
        <v>55</v>
      </c>
      <c r="D37" s="2" t="s">
        <v>41</v>
      </c>
      <c r="E37" s="6">
        <v>20.5</v>
      </c>
      <c r="F37" s="6">
        <v>19.5</v>
      </c>
      <c r="G37" s="6">
        <v>18.5</v>
      </c>
      <c r="H37" s="26">
        <f t="shared" si="0"/>
        <v>5.0128534704370002</v>
      </c>
      <c r="I37" s="38">
        <v>0.257069408740359</v>
      </c>
      <c r="J37" s="15"/>
    </row>
    <row r="38" spans="1:10" x14ac:dyDescent="0.25">
      <c r="A38" s="14"/>
      <c r="B38" s="11" t="s">
        <v>2</v>
      </c>
      <c r="C38" s="2" t="s">
        <v>56</v>
      </c>
      <c r="D38" s="2" t="s">
        <v>41</v>
      </c>
      <c r="E38" s="6">
        <v>17</v>
      </c>
      <c r="F38" s="6">
        <v>19</v>
      </c>
      <c r="G38" s="6">
        <v>19</v>
      </c>
      <c r="H38" s="26">
        <f t="shared" si="0"/>
        <v>4.7129391602399142</v>
      </c>
      <c r="I38" s="38">
        <v>0.257069408740359</v>
      </c>
      <c r="J38" s="15"/>
    </row>
    <row r="39" spans="1:10" x14ac:dyDescent="0.25">
      <c r="A39" s="14"/>
      <c r="B39" s="11" t="s">
        <v>2</v>
      </c>
      <c r="C39" s="2" t="s">
        <v>57</v>
      </c>
      <c r="D39" s="2" t="s">
        <v>41</v>
      </c>
      <c r="E39" s="6">
        <v>18</v>
      </c>
      <c r="F39" s="6">
        <v>17.5</v>
      </c>
      <c r="G39" s="6">
        <v>19</v>
      </c>
      <c r="H39" s="26">
        <f t="shared" si="0"/>
        <v>4.6700942587831884</v>
      </c>
      <c r="I39" s="38">
        <v>0.257069408740359</v>
      </c>
      <c r="J39" s="15"/>
    </row>
    <row r="40" spans="1:10" x14ac:dyDescent="0.25">
      <c r="A40" s="14"/>
      <c r="B40" s="11" t="s">
        <v>2</v>
      </c>
      <c r="C40" s="2" t="s">
        <v>58</v>
      </c>
      <c r="D40" s="2" t="s">
        <v>41</v>
      </c>
      <c r="E40" s="6">
        <v>16</v>
      </c>
      <c r="F40" s="6">
        <v>17</v>
      </c>
      <c r="G40" s="6">
        <v>20</v>
      </c>
      <c r="H40" s="26">
        <f t="shared" si="0"/>
        <v>4.5415595544130092</v>
      </c>
      <c r="I40" s="38">
        <v>0.257069408740359</v>
      </c>
      <c r="J40" s="15"/>
    </row>
    <row r="41" spans="1:10" x14ac:dyDescent="0.25">
      <c r="A41" s="14"/>
      <c r="B41" s="11" t="s">
        <v>2</v>
      </c>
      <c r="C41" s="2" t="s">
        <v>59</v>
      </c>
      <c r="D41" s="2" t="s">
        <v>41</v>
      </c>
      <c r="E41" s="6">
        <v>17</v>
      </c>
      <c r="F41" s="6">
        <v>18.5</v>
      </c>
      <c r="G41" s="6">
        <v>18</v>
      </c>
      <c r="H41" s="26">
        <f t="shared" si="0"/>
        <v>4.584404455869735</v>
      </c>
      <c r="I41" s="38">
        <v>0.257069408740359</v>
      </c>
      <c r="J41" s="15"/>
    </row>
    <row r="42" spans="1:10" x14ac:dyDescent="0.25">
      <c r="A42" s="14"/>
      <c r="B42" s="11" t="s">
        <v>2</v>
      </c>
      <c r="C42" s="2" t="s">
        <v>60</v>
      </c>
      <c r="D42" s="2" t="s">
        <v>41</v>
      </c>
      <c r="E42" s="6">
        <v>17.5</v>
      </c>
      <c r="F42" s="6">
        <v>18</v>
      </c>
      <c r="G42" s="6">
        <v>18</v>
      </c>
      <c r="H42" s="26">
        <f t="shared" si="0"/>
        <v>4.584404455869735</v>
      </c>
      <c r="I42" s="38">
        <v>0.257069408740359</v>
      </c>
      <c r="J42" s="15"/>
    </row>
    <row r="43" spans="1:10" x14ac:dyDescent="0.25">
      <c r="A43" s="14"/>
      <c r="B43" s="11" t="s">
        <v>2</v>
      </c>
      <c r="C43" s="2" t="s">
        <v>61</v>
      </c>
      <c r="D43" s="2" t="s">
        <v>41</v>
      </c>
      <c r="E43" s="6">
        <v>18.5</v>
      </c>
      <c r="F43" s="6">
        <v>18</v>
      </c>
      <c r="G43" s="6">
        <v>17.5</v>
      </c>
      <c r="H43" s="26">
        <f t="shared" si="0"/>
        <v>4.6272493573264617</v>
      </c>
      <c r="I43" s="38">
        <v>0.257069408740359</v>
      </c>
      <c r="J43" s="15"/>
    </row>
    <row r="44" spans="1:10" x14ac:dyDescent="0.25">
      <c r="A44" s="14"/>
      <c r="B44" s="11" t="s">
        <v>2</v>
      </c>
      <c r="C44" s="2" t="s">
        <v>62</v>
      </c>
      <c r="D44" s="2" t="s">
        <v>41</v>
      </c>
      <c r="E44" s="6">
        <v>20</v>
      </c>
      <c r="F44" s="6">
        <v>17.5</v>
      </c>
      <c r="G44" s="6">
        <v>17.5</v>
      </c>
      <c r="H44" s="26">
        <f t="shared" si="0"/>
        <v>4.7129391602399142</v>
      </c>
      <c r="I44" s="38">
        <v>0.257069408740359</v>
      </c>
      <c r="J44" s="15"/>
    </row>
    <row r="45" spans="1:10" x14ac:dyDescent="0.25">
      <c r="A45" s="14"/>
      <c r="B45" s="11" t="s">
        <v>2</v>
      </c>
      <c r="C45" s="2" t="s">
        <v>63</v>
      </c>
      <c r="D45" s="2" t="s">
        <v>41</v>
      </c>
      <c r="E45" s="6">
        <v>17.5</v>
      </c>
      <c r="F45" s="6">
        <v>18</v>
      </c>
      <c r="G45" s="6">
        <v>18.5</v>
      </c>
      <c r="H45" s="26">
        <f t="shared" si="0"/>
        <v>4.6272493573264617</v>
      </c>
      <c r="I45" s="38">
        <v>0.257069408740359</v>
      </c>
      <c r="J45" s="15"/>
    </row>
    <row r="46" spans="1:10" x14ac:dyDescent="0.25">
      <c r="A46" s="14"/>
      <c r="B46" s="11" t="s">
        <v>2</v>
      </c>
      <c r="C46" s="2" t="s">
        <v>64</v>
      </c>
      <c r="D46" s="2" t="s">
        <v>41</v>
      </c>
      <c r="E46" s="6">
        <v>18</v>
      </c>
      <c r="F46" s="6">
        <v>19</v>
      </c>
      <c r="G46" s="6">
        <v>19.5</v>
      </c>
      <c r="H46" s="26">
        <f t="shared" si="0"/>
        <v>4.8414738646100943</v>
      </c>
      <c r="I46" s="38">
        <v>0.257069408740359</v>
      </c>
      <c r="J46" s="15"/>
    </row>
    <row r="47" spans="1:10" x14ac:dyDescent="0.25">
      <c r="A47" s="14"/>
      <c r="B47" s="11" t="s">
        <v>2</v>
      </c>
      <c r="C47" s="2" t="s">
        <v>65</v>
      </c>
      <c r="D47" s="2" t="s">
        <v>41</v>
      </c>
      <c r="E47" s="6">
        <v>18</v>
      </c>
      <c r="F47" s="6">
        <v>18</v>
      </c>
      <c r="G47" s="6">
        <v>18.5</v>
      </c>
      <c r="H47" s="26">
        <f t="shared" si="0"/>
        <v>4.6700942587831884</v>
      </c>
      <c r="I47" s="38">
        <v>0.257069408740359</v>
      </c>
      <c r="J47" s="15"/>
    </row>
    <row r="48" spans="1:10" x14ac:dyDescent="0.25">
      <c r="A48" s="14"/>
      <c r="B48" s="11" t="s">
        <v>2</v>
      </c>
      <c r="C48" s="2" t="s">
        <v>66</v>
      </c>
      <c r="D48" s="2" t="s">
        <v>41</v>
      </c>
      <c r="E48" s="6">
        <v>16.5</v>
      </c>
      <c r="F48" s="6">
        <v>18</v>
      </c>
      <c r="G48" s="6">
        <v>17.5</v>
      </c>
      <c r="H48" s="26">
        <f t="shared" si="0"/>
        <v>4.4558697514995558</v>
      </c>
      <c r="I48" s="38">
        <v>0.257069408740359</v>
      </c>
      <c r="J48" s="15"/>
    </row>
    <row r="49" spans="1:12" x14ac:dyDescent="0.25">
      <c r="A49" s="14"/>
      <c r="B49" s="11" t="s">
        <v>2</v>
      </c>
      <c r="C49" s="2" t="s">
        <v>67</v>
      </c>
      <c r="D49" s="2" t="s">
        <v>41</v>
      </c>
      <c r="E49" s="6">
        <v>17</v>
      </c>
      <c r="F49" s="6">
        <v>17.5</v>
      </c>
      <c r="G49" s="6">
        <v>17</v>
      </c>
      <c r="H49" s="26">
        <f t="shared" si="0"/>
        <v>4.41302485004283</v>
      </c>
      <c r="I49" s="38">
        <v>0.257069408740359</v>
      </c>
      <c r="J49" s="15"/>
    </row>
    <row r="50" spans="1:12" x14ac:dyDescent="0.25">
      <c r="A50" s="14"/>
      <c r="B50" s="11" t="s">
        <v>2</v>
      </c>
      <c r="C50" s="2" t="s">
        <v>68</v>
      </c>
      <c r="D50" s="2" t="s">
        <v>41</v>
      </c>
      <c r="E50" s="6">
        <v>18.5</v>
      </c>
      <c r="F50" s="6">
        <v>18</v>
      </c>
      <c r="G50" s="6">
        <v>18</v>
      </c>
      <c r="H50" s="26">
        <f t="shared" si="0"/>
        <v>4.6700942587831884</v>
      </c>
      <c r="I50" s="38">
        <v>0.257069408740359</v>
      </c>
      <c r="J50" s="15"/>
    </row>
    <row r="51" spans="1:12" x14ac:dyDescent="0.25">
      <c r="A51" s="14"/>
      <c r="B51" s="11" t="s">
        <v>2</v>
      </c>
      <c r="C51" s="2" t="s">
        <v>69</v>
      </c>
      <c r="D51" s="2" t="s">
        <v>41</v>
      </c>
      <c r="E51" s="6">
        <v>17</v>
      </c>
      <c r="F51" s="6">
        <v>16</v>
      </c>
      <c r="G51" s="6">
        <v>17</v>
      </c>
      <c r="H51" s="26">
        <f t="shared" si="0"/>
        <v>4.2844901456726499</v>
      </c>
      <c r="I51" s="38">
        <v>0.257069408740359</v>
      </c>
      <c r="J51" s="15"/>
    </row>
    <row r="52" spans="1:12" x14ac:dyDescent="0.25">
      <c r="A52" s="14"/>
      <c r="B52" s="11" t="s">
        <v>2</v>
      </c>
      <c r="C52" s="2" t="s">
        <v>70</v>
      </c>
      <c r="D52" s="2" t="s">
        <v>41</v>
      </c>
      <c r="E52" s="6">
        <v>10</v>
      </c>
      <c r="F52" s="6">
        <v>10</v>
      </c>
      <c r="G52" s="6">
        <v>10</v>
      </c>
      <c r="H52" s="26">
        <f t="shared" si="0"/>
        <v>4.8780487804877994</v>
      </c>
      <c r="I52" s="38">
        <v>0.48780487804877998</v>
      </c>
      <c r="J52" s="15"/>
    </row>
    <row r="53" spans="1:12" x14ac:dyDescent="0.25">
      <c r="A53" s="14"/>
      <c r="B53" s="16"/>
      <c r="C53" s="14"/>
      <c r="D53" s="14"/>
      <c r="E53" s="18"/>
      <c r="F53" s="18"/>
      <c r="G53" s="18"/>
      <c r="H53" s="17"/>
      <c r="I53" s="39"/>
      <c r="J53" s="15"/>
    </row>
    <row r="54" spans="1:12" x14ac:dyDescent="0.25">
      <c r="A54" s="14"/>
      <c r="B54" s="5" t="s">
        <v>21</v>
      </c>
      <c r="C54" s="2" t="s">
        <v>71</v>
      </c>
      <c r="D54" s="8" t="s">
        <v>30</v>
      </c>
      <c r="E54" s="18">
        <v>13</v>
      </c>
      <c r="F54" s="18">
        <v>11.5</v>
      </c>
      <c r="G54" s="18">
        <v>13.5</v>
      </c>
      <c r="H54" s="27">
        <f t="shared" si="0"/>
        <v>4.4600938967136141</v>
      </c>
      <c r="I54" s="39">
        <v>0.352112676056338</v>
      </c>
      <c r="J54" s="14"/>
      <c r="L54" s="6"/>
    </row>
    <row r="55" spans="1:12" x14ac:dyDescent="0.25">
      <c r="A55" s="14"/>
      <c r="B55" s="5" t="s">
        <v>21</v>
      </c>
      <c r="C55" s="2" t="s">
        <v>72</v>
      </c>
      <c r="D55" s="8" t="s">
        <v>30</v>
      </c>
      <c r="E55" s="18">
        <v>17</v>
      </c>
      <c r="F55" s="18">
        <v>17.5</v>
      </c>
      <c r="G55" s="18">
        <v>18</v>
      </c>
      <c r="H55" s="27">
        <f t="shared" si="0"/>
        <v>4.5103092783505057</v>
      </c>
      <c r="I55" s="39">
        <v>0.25773195876288602</v>
      </c>
      <c r="J55" s="14"/>
      <c r="L55" s="6"/>
    </row>
    <row r="56" spans="1:12" x14ac:dyDescent="0.25">
      <c r="A56" s="14"/>
      <c r="B56" s="5" t="s">
        <v>21</v>
      </c>
      <c r="C56" s="2" t="s">
        <v>16</v>
      </c>
      <c r="D56" s="8" t="s">
        <v>30</v>
      </c>
      <c r="E56" s="18">
        <v>13</v>
      </c>
      <c r="F56" s="18">
        <v>14</v>
      </c>
      <c r="G56" s="18">
        <v>14.5</v>
      </c>
      <c r="H56" s="27">
        <f t="shared" si="0"/>
        <v>4.870892018779343</v>
      </c>
      <c r="I56" s="39">
        <v>0.352112676056338</v>
      </c>
      <c r="J56" s="14"/>
      <c r="L56" s="6"/>
    </row>
    <row r="57" spans="1:12" x14ac:dyDescent="0.25">
      <c r="A57" s="14"/>
      <c r="B57" s="5" t="s">
        <v>21</v>
      </c>
      <c r="C57" s="2" t="s">
        <v>17</v>
      </c>
      <c r="D57" s="8" t="s">
        <v>30</v>
      </c>
      <c r="E57" s="18">
        <v>17</v>
      </c>
      <c r="F57" s="18">
        <v>18</v>
      </c>
      <c r="G57" s="18">
        <v>16.5</v>
      </c>
      <c r="H57" s="27">
        <f t="shared" si="0"/>
        <v>4.4243986254295438</v>
      </c>
      <c r="I57" s="39">
        <v>0.25773195876288602</v>
      </c>
      <c r="J57" s="14"/>
      <c r="L57" s="6"/>
    </row>
    <row r="58" spans="1:12" x14ac:dyDescent="0.25">
      <c r="A58" s="14"/>
      <c r="B58" s="5" t="s">
        <v>21</v>
      </c>
      <c r="C58" s="2" t="s">
        <v>18</v>
      </c>
      <c r="D58" s="8" t="s">
        <v>30</v>
      </c>
      <c r="E58" s="18">
        <v>16.5</v>
      </c>
      <c r="F58" s="18">
        <v>17</v>
      </c>
      <c r="G58" s="18">
        <v>16.5</v>
      </c>
      <c r="H58" s="27">
        <f t="shared" si="0"/>
        <v>4.2955326460481009</v>
      </c>
      <c r="I58" s="39">
        <v>0.25773195876288602</v>
      </c>
      <c r="J58" s="14"/>
      <c r="L58" s="6"/>
    </row>
    <row r="59" spans="1:12" x14ac:dyDescent="0.25">
      <c r="A59" s="14"/>
      <c r="B59" s="5" t="s">
        <v>21</v>
      </c>
      <c r="C59" s="2" t="s">
        <v>19</v>
      </c>
      <c r="D59" s="8" t="s">
        <v>30</v>
      </c>
      <c r="E59" s="18">
        <v>12.5</v>
      </c>
      <c r="F59" s="18">
        <v>13.5</v>
      </c>
      <c r="G59" s="18">
        <v>13.5</v>
      </c>
      <c r="H59" s="27">
        <f t="shared" si="0"/>
        <v>4.6361502347417831</v>
      </c>
      <c r="I59" s="39">
        <v>0.352112676056338</v>
      </c>
      <c r="J59" s="14"/>
      <c r="L59" s="6"/>
    </row>
    <row r="60" spans="1:12" ht="18" x14ac:dyDescent="0.25">
      <c r="A60" s="14"/>
      <c r="B60" s="33" t="s">
        <v>144</v>
      </c>
      <c r="C60" s="3"/>
      <c r="D60" s="34" t="s">
        <v>41</v>
      </c>
      <c r="E60" s="33"/>
      <c r="F60" s="33"/>
      <c r="G60" s="33"/>
      <c r="H60" s="35"/>
      <c r="I60" s="40"/>
      <c r="J60" s="14"/>
    </row>
    <row r="61" spans="1:12" x14ac:dyDescent="0.25">
      <c r="A61" s="14"/>
      <c r="B61" s="18"/>
      <c r="C61" s="14"/>
      <c r="D61" s="19"/>
      <c r="E61" s="18"/>
      <c r="F61" s="18"/>
      <c r="G61" s="18"/>
      <c r="H61" s="17"/>
      <c r="I61" s="39"/>
      <c r="J61" s="14"/>
    </row>
    <row r="62" spans="1:12" x14ac:dyDescent="0.25">
      <c r="A62" s="14"/>
      <c r="B62" s="10" t="s">
        <v>5</v>
      </c>
      <c r="C62" s="2" t="s">
        <v>6</v>
      </c>
      <c r="D62" s="8" t="s">
        <v>30</v>
      </c>
      <c r="E62" s="6">
        <v>24</v>
      </c>
      <c r="F62" s="6">
        <v>22.5</v>
      </c>
      <c r="G62" s="6">
        <v>23.5</v>
      </c>
      <c r="H62" s="28">
        <f t="shared" ref="H62:H95" si="1">AVERAGE(E62:G62)*I62</f>
        <v>6.0137457044673397</v>
      </c>
      <c r="I62" s="38">
        <v>0.25773195876288602</v>
      </c>
      <c r="J62" s="14"/>
    </row>
    <row r="63" spans="1:12" x14ac:dyDescent="0.25">
      <c r="A63" s="14"/>
      <c r="B63" s="10" t="s">
        <v>5</v>
      </c>
      <c r="C63" s="2" t="s">
        <v>7</v>
      </c>
      <c r="D63" s="8" t="s">
        <v>30</v>
      </c>
      <c r="E63" s="6">
        <v>22.5</v>
      </c>
      <c r="F63" s="6">
        <v>23</v>
      </c>
      <c r="G63" s="6"/>
      <c r="H63" s="28">
        <f t="shared" si="1"/>
        <v>5.8634020618556573</v>
      </c>
      <c r="I63" s="38">
        <v>0.25773195876288602</v>
      </c>
      <c r="J63" s="14"/>
    </row>
    <row r="64" spans="1:12" x14ac:dyDescent="0.25">
      <c r="A64" s="14"/>
      <c r="B64" s="10" t="s">
        <v>5</v>
      </c>
      <c r="C64" s="2" t="s">
        <v>8</v>
      </c>
      <c r="D64" s="8" t="s">
        <v>30</v>
      </c>
      <c r="E64" s="6">
        <v>22.5</v>
      </c>
      <c r="F64" s="6">
        <v>19.5</v>
      </c>
      <c r="G64" s="6"/>
      <c r="H64" s="28">
        <f>AVERAGE(E64:F64)*I64</f>
        <v>5.4123711340206064</v>
      </c>
      <c r="I64" s="38">
        <v>0.25773195876288602</v>
      </c>
      <c r="J64" s="14"/>
    </row>
    <row r="65" spans="1:10" x14ac:dyDescent="0.25">
      <c r="A65" s="14"/>
      <c r="B65" s="10" t="s">
        <v>5</v>
      </c>
      <c r="C65" s="2" t="s">
        <v>9</v>
      </c>
      <c r="D65" s="8" t="s">
        <v>30</v>
      </c>
      <c r="E65" s="6">
        <v>23</v>
      </c>
      <c r="F65" s="6">
        <v>22</v>
      </c>
      <c r="G65" s="6"/>
      <c r="H65" s="28">
        <f>AVERAGE(E65:F65)*I65</f>
        <v>5.798969072164935</v>
      </c>
      <c r="I65" s="38">
        <v>0.25773195876288602</v>
      </c>
      <c r="J65" s="14"/>
    </row>
    <row r="66" spans="1:10" x14ac:dyDescent="0.25">
      <c r="A66" s="14"/>
      <c r="B66" s="10" t="s">
        <v>5</v>
      </c>
      <c r="C66" s="2" t="s">
        <v>10</v>
      </c>
      <c r="D66" s="8" t="s">
        <v>30</v>
      </c>
      <c r="E66" s="6">
        <v>22</v>
      </c>
      <c r="F66" s="6"/>
      <c r="G66" s="6"/>
      <c r="H66" s="28">
        <f t="shared" si="1"/>
        <v>5.6701030927834921</v>
      </c>
      <c r="I66" s="38">
        <v>0.25773195876288602</v>
      </c>
      <c r="J66" s="14"/>
    </row>
    <row r="67" spans="1:10" x14ac:dyDescent="0.25">
      <c r="A67" s="14"/>
      <c r="B67" s="10" t="s">
        <v>5</v>
      </c>
      <c r="C67" s="2" t="s">
        <v>11</v>
      </c>
      <c r="D67" s="8" t="s">
        <v>30</v>
      </c>
      <c r="E67" s="6">
        <v>22</v>
      </c>
      <c r="F67" s="6">
        <v>23</v>
      </c>
      <c r="G67" s="6">
        <v>22</v>
      </c>
      <c r="H67" s="28">
        <f t="shared" si="1"/>
        <v>5.756013745704454</v>
      </c>
      <c r="I67" s="38">
        <v>0.25773195876288602</v>
      </c>
      <c r="J67" s="14"/>
    </row>
    <row r="68" spans="1:10" x14ac:dyDescent="0.25">
      <c r="A68" s="14"/>
      <c r="B68" s="10" t="s">
        <v>5</v>
      </c>
      <c r="C68" s="2" t="s">
        <v>12</v>
      </c>
      <c r="D68" s="8" t="s">
        <v>30</v>
      </c>
      <c r="E68" s="6">
        <v>23</v>
      </c>
      <c r="F68" s="6">
        <v>23.5</v>
      </c>
      <c r="G68" s="6"/>
      <c r="H68" s="28">
        <f t="shared" si="1"/>
        <v>5.9922680412371001</v>
      </c>
      <c r="I68" s="38">
        <v>0.25773195876288602</v>
      </c>
      <c r="J68" s="14"/>
    </row>
    <row r="69" spans="1:10" x14ac:dyDescent="0.25">
      <c r="A69" s="14"/>
      <c r="B69" s="10" t="s">
        <v>5</v>
      </c>
      <c r="C69" s="2" t="s">
        <v>13</v>
      </c>
      <c r="D69" s="8" t="s">
        <v>30</v>
      </c>
      <c r="E69" s="6">
        <v>22.5</v>
      </c>
      <c r="F69" s="6">
        <v>24</v>
      </c>
      <c r="G69" s="6"/>
      <c r="H69" s="28">
        <f t="shared" si="1"/>
        <v>5.9922680412371001</v>
      </c>
      <c r="I69" s="38">
        <v>0.25773195876288602</v>
      </c>
      <c r="J69" s="14"/>
    </row>
    <row r="70" spans="1:10" x14ac:dyDescent="0.25">
      <c r="A70" s="14"/>
      <c r="B70" s="10" t="s">
        <v>5</v>
      </c>
      <c r="C70" s="2" t="s">
        <v>14</v>
      </c>
      <c r="D70" s="8" t="s">
        <v>30</v>
      </c>
      <c r="E70" s="6">
        <v>22</v>
      </c>
      <c r="F70" s="6">
        <v>21</v>
      </c>
      <c r="G70" s="6"/>
      <c r="H70" s="28">
        <f t="shared" si="1"/>
        <v>5.5412371134020493</v>
      </c>
      <c r="I70" s="38">
        <v>0.25773195876288602</v>
      </c>
      <c r="J70" s="14"/>
    </row>
    <row r="71" spans="1:10" x14ac:dyDescent="0.25">
      <c r="A71" s="14"/>
      <c r="B71" s="10" t="s">
        <v>5</v>
      </c>
      <c r="C71" s="2" t="s">
        <v>15</v>
      </c>
      <c r="D71" s="8" t="s">
        <v>30</v>
      </c>
      <c r="E71" s="6">
        <v>19</v>
      </c>
      <c r="F71" s="6">
        <v>22.5</v>
      </c>
      <c r="G71" s="6"/>
      <c r="H71" s="28">
        <f t="shared" si="1"/>
        <v>5.347938144329885</v>
      </c>
      <c r="I71" s="38">
        <v>0.25773195876288602</v>
      </c>
      <c r="J71" s="14"/>
    </row>
    <row r="72" spans="1:10" x14ac:dyDescent="0.25">
      <c r="A72" s="14"/>
      <c r="B72" s="10" t="s">
        <v>5</v>
      </c>
      <c r="C72" s="2" t="s">
        <v>73</v>
      </c>
      <c r="D72" s="2" t="s">
        <v>41</v>
      </c>
      <c r="E72" s="6">
        <v>23</v>
      </c>
      <c r="F72" s="6">
        <v>22.5</v>
      </c>
      <c r="G72" s="6">
        <v>23.5</v>
      </c>
      <c r="H72" s="28">
        <f t="shared" si="1"/>
        <v>5.9278350515463787</v>
      </c>
      <c r="I72" s="38">
        <v>0.25773195876288602</v>
      </c>
      <c r="J72" s="14"/>
    </row>
    <row r="73" spans="1:10" x14ac:dyDescent="0.25">
      <c r="A73" s="14"/>
      <c r="B73" s="10" t="s">
        <v>5</v>
      </c>
      <c r="C73" s="2" t="s">
        <v>74</v>
      </c>
      <c r="D73" s="2" t="s">
        <v>41</v>
      </c>
      <c r="E73" s="6">
        <v>19.5</v>
      </c>
      <c r="F73" s="6">
        <v>22</v>
      </c>
      <c r="G73" s="6">
        <v>19.5</v>
      </c>
      <c r="H73" s="28">
        <f t="shared" si="1"/>
        <v>5.2405498281786818</v>
      </c>
      <c r="I73" s="38">
        <v>0.25773195876288602</v>
      </c>
      <c r="J73" s="14"/>
    </row>
    <row r="74" spans="1:10" x14ac:dyDescent="0.25">
      <c r="A74" s="14"/>
      <c r="B74" s="10" t="s">
        <v>5</v>
      </c>
      <c r="C74" s="2" t="s">
        <v>75</v>
      </c>
      <c r="D74" s="2" t="s">
        <v>41</v>
      </c>
      <c r="E74" s="6">
        <v>22</v>
      </c>
      <c r="F74" s="6">
        <v>21</v>
      </c>
      <c r="G74" s="6">
        <v>20.5</v>
      </c>
      <c r="H74" s="28">
        <f t="shared" si="1"/>
        <v>5.4553264604810874</v>
      </c>
      <c r="I74" s="38">
        <v>0.25773195876288602</v>
      </c>
      <c r="J74" s="14"/>
    </row>
    <row r="75" spans="1:10" x14ac:dyDescent="0.25">
      <c r="A75" s="14"/>
      <c r="B75" s="10" t="s">
        <v>5</v>
      </c>
      <c r="C75" s="2" t="s">
        <v>76</v>
      </c>
      <c r="D75" s="2" t="s">
        <v>41</v>
      </c>
      <c r="E75" s="6">
        <v>21.5</v>
      </c>
      <c r="F75" s="6">
        <v>19.5</v>
      </c>
      <c r="G75" s="6">
        <v>21</v>
      </c>
      <c r="H75" s="28">
        <f t="shared" si="1"/>
        <v>5.3264604810996445</v>
      </c>
      <c r="I75" s="38">
        <v>0.25773195876288602</v>
      </c>
      <c r="J75" s="14"/>
    </row>
    <row r="76" spans="1:10" x14ac:dyDescent="0.25">
      <c r="A76" s="14"/>
      <c r="B76" s="10" t="s">
        <v>5</v>
      </c>
      <c r="C76" s="2" t="s">
        <v>77</v>
      </c>
      <c r="D76" s="2" t="s">
        <v>41</v>
      </c>
      <c r="E76" s="6">
        <v>21</v>
      </c>
      <c r="F76" s="6">
        <v>22.5</v>
      </c>
      <c r="G76" s="6">
        <v>19.5</v>
      </c>
      <c r="H76" s="28">
        <f t="shared" si="1"/>
        <v>5.4123711340206064</v>
      </c>
      <c r="I76" s="38">
        <v>0.25773195876288602</v>
      </c>
      <c r="J76" s="14"/>
    </row>
    <row r="77" spans="1:10" x14ac:dyDescent="0.25">
      <c r="A77" s="14"/>
      <c r="B77" s="10" t="s">
        <v>5</v>
      </c>
      <c r="C77" s="2" t="s">
        <v>78</v>
      </c>
      <c r="D77" s="2" t="s">
        <v>41</v>
      </c>
      <c r="E77" s="6">
        <v>17.5</v>
      </c>
      <c r="F77" s="6">
        <v>22.5</v>
      </c>
      <c r="G77" s="6">
        <v>19</v>
      </c>
      <c r="H77" s="28">
        <f t="shared" si="1"/>
        <v>5.0687285223367589</v>
      </c>
      <c r="I77" s="38">
        <v>0.25773195876288602</v>
      </c>
      <c r="J77" s="14"/>
    </row>
    <row r="78" spans="1:10" x14ac:dyDescent="0.25">
      <c r="A78" s="14"/>
      <c r="B78" s="10" t="s">
        <v>5</v>
      </c>
      <c r="C78" s="2" t="s">
        <v>79</v>
      </c>
      <c r="D78" s="2" t="s">
        <v>41</v>
      </c>
      <c r="E78" s="6">
        <v>21.5</v>
      </c>
      <c r="F78" s="6">
        <v>21</v>
      </c>
      <c r="G78" s="6">
        <v>18</v>
      </c>
      <c r="H78" s="28">
        <f t="shared" si="1"/>
        <v>5.1975945017182017</v>
      </c>
      <c r="I78" s="38">
        <v>0.25773195876288602</v>
      </c>
      <c r="J78" s="14"/>
    </row>
    <row r="79" spans="1:10" x14ac:dyDescent="0.25">
      <c r="A79" s="14"/>
      <c r="B79" s="10" t="s">
        <v>5</v>
      </c>
      <c r="C79" s="2" t="s">
        <v>80</v>
      </c>
      <c r="D79" s="2" t="s">
        <v>41</v>
      </c>
      <c r="E79" s="6">
        <v>24</v>
      </c>
      <c r="F79" s="6">
        <v>21</v>
      </c>
      <c r="G79" s="6">
        <v>23</v>
      </c>
      <c r="H79" s="28">
        <f t="shared" si="1"/>
        <v>5.8419243986254168</v>
      </c>
      <c r="I79" s="38">
        <v>0.25773195876288602</v>
      </c>
      <c r="J79" s="14"/>
    </row>
    <row r="80" spans="1:10" x14ac:dyDescent="0.25">
      <c r="A80" s="14"/>
      <c r="B80" s="10" t="s">
        <v>5</v>
      </c>
      <c r="C80" s="2" t="s">
        <v>81</v>
      </c>
      <c r="D80" s="2" t="s">
        <v>41</v>
      </c>
      <c r="E80" s="6">
        <v>21</v>
      </c>
      <c r="F80" s="6">
        <v>21.5</v>
      </c>
      <c r="G80" s="6">
        <v>21</v>
      </c>
      <c r="H80" s="28">
        <f t="shared" si="1"/>
        <v>5.4553264604810874</v>
      </c>
      <c r="I80" s="38">
        <v>0.25773195876288602</v>
      </c>
      <c r="J80" s="14"/>
    </row>
    <row r="81" spans="1:10" x14ac:dyDescent="0.25">
      <c r="A81" s="14"/>
      <c r="B81" s="10" t="s">
        <v>5</v>
      </c>
      <c r="C81" s="2" t="s">
        <v>82</v>
      </c>
      <c r="D81" s="2" t="s">
        <v>41</v>
      </c>
      <c r="E81" s="6">
        <v>21</v>
      </c>
      <c r="F81" s="6">
        <v>19</v>
      </c>
      <c r="G81" s="6">
        <v>19</v>
      </c>
      <c r="H81" s="28">
        <f t="shared" si="1"/>
        <v>5.0687285223367589</v>
      </c>
      <c r="I81" s="38">
        <v>0.25773195876288602</v>
      </c>
      <c r="J81" s="14"/>
    </row>
    <row r="82" spans="1:10" x14ac:dyDescent="0.25">
      <c r="A82" s="14"/>
      <c r="B82" s="10" t="s">
        <v>5</v>
      </c>
      <c r="C82" s="2" t="s">
        <v>83</v>
      </c>
      <c r="D82" s="2" t="s">
        <v>41</v>
      </c>
      <c r="E82" s="6">
        <v>23</v>
      </c>
      <c r="F82" s="6">
        <v>17</v>
      </c>
      <c r="G82" s="6">
        <v>19</v>
      </c>
      <c r="H82" s="28">
        <f t="shared" si="1"/>
        <v>5.0687285223367589</v>
      </c>
      <c r="I82" s="38">
        <v>0.25773195876288602</v>
      </c>
      <c r="J82" s="14"/>
    </row>
    <row r="83" spans="1:10" x14ac:dyDescent="0.25">
      <c r="A83" s="14"/>
      <c r="B83" s="10" t="s">
        <v>5</v>
      </c>
      <c r="C83" s="2" t="s">
        <v>84</v>
      </c>
      <c r="D83" s="2" t="s">
        <v>41</v>
      </c>
      <c r="E83" s="6">
        <v>20.5</v>
      </c>
      <c r="F83" s="6">
        <v>18.5</v>
      </c>
      <c r="G83" s="6">
        <v>21</v>
      </c>
      <c r="H83" s="28">
        <f t="shared" si="1"/>
        <v>5.1546391752577208</v>
      </c>
      <c r="I83" s="38">
        <v>0.25773195876288602</v>
      </c>
      <c r="J83" s="14"/>
    </row>
    <row r="84" spans="1:10" x14ac:dyDescent="0.25">
      <c r="A84" s="14"/>
      <c r="B84" s="10" t="s">
        <v>5</v>
      </c>
      <c r="C84" s="2" t="s">
        <v>85</v>
      </c>
      <c r="D84" s="2" t="s">
        <v>41</v>
      </c>
      <c r="E84" s="6">
        <v>18.5</v>
      </c>
      <c r="F84" s="6">
        <v>21</v>
      </c>
      <c r="G84" s="6">
        <v>22</v>
      </c>
      <c r="H84" s="28">
        <f t="shared" si="1"/>
        <v>5.2835051546391636</v>
      </c>
      <c r="I84" s="38">
        <v>0.25773195876288602</v>
      </c>
      <c r="J84" s="14"/>
    </row>
    <row r="85" spans="1:10" x14ac:dyDescent="0.25">
      <c r="A85" s="14"/>
      <c r="B85" s="10" t="s">
        <v>5</v>
      </c>
      <c r="C85" s="2" t="s">
        <v>86</v>
      </c>
      <c r="D85" s="2" t="s">
        <v>41</v>
      </c>
      <c r="E85" s="6">
        <v>22</v>
      </c>
      <c r="F85" s="6">
        <v>19</v>
      </c>
      <c r="G85" s="6">
        <v>21</v>
      </c>
      <c r="H85" s="28">
        <f t="shared" si="1"/>
        <v>5.3264604810996445</v>
      </c>
      <c r="I85" s="38">
        <v>0.25773195876288602</v>
      </c>
      <c r="J85" s="14"/>
    </row>
    <row r="86" spans="1:10" x14ac:dyDescent="0.25">
      <c r="A86" s="14"/>
      <c r="B86" s="10" t="s">
        <v>5</v>
      </c>
      <c r="C86" s="2" t="s">
        <v>87</v>
      </c>
      <c r="D86" s="2" t="s">
        <v>41</v>
      </c>
      <c r="E86" s="6">
        <v>18.5</v>
      </c>
      <c r="F86" s="6">
        <v>20</v>
      </c>
      <c r="G86" s="6">
        <v>20</v>
      </c>
      <c r="H86" s="28">
        <f t="shared" si="1"/>
        <v>5.025773195876277</v>
      </c>
      <c r="I86" s="38">
        <v>0.25773195876288602</v>
      </c>
      <c r="J86" s="14"/>
    </row>
    <row r="87" spans="1:10" x14ac:dyDescent="0.25">
      <c r="A87" s="14"/>
      <c r="B87" s="10" t="s">
        <v>5</v>
      </c>
      <c r="C87" s="2" t="s">
        <v>88</v>
      </c>
      <c r="D87" s="2" t="s">
        <v>41</v>
      </c>
      <c r="E87" s="6">
        <v>22</v>
      </c>
      <c r="F87" s="6">
        <v>20.5</v>
      </c>
      <c r="G87" s="6">
        <v>23</v>
      </c>
      <c r="H87" s="28">
        <f t="shared" si="1"/>
        <v>5.6271477663230112</v>
      </c>
      <c r="I87" s="38">
        <v>0.25773195876288602</v>
      </c>
      <c r="J87" s="14"/>
    </row>
    <row r="88" spans="1:10" x14ac:dyDescent="0.25">
      <c r="A88" s="14"/>
      <c r="B88" s="10" t="s">
        <v>5</v>
      </c>
      <c r="C88" s="2" t="s">
        <v>89</v>
      </c>
      <c r="D88" s="2" t="s">
        <v>41</v>
      </c>
      <c r="E88" s="6">
        <v>19</v>
      </c>
      <c r="F88" s="6">
        <v>22</v>
      </c>
      <c r="G88" s="6">
        <v>22</v>
      </c>
      <c r="H88" s="28">
        <f t="shared" si="1"/>
        <v>5.4123711340206064</v>
      </c>
      <c r="I88" s="38">
        <v>0.25773195876288602</v>
      </c>
      <c r="J88" s="14"/>
    </row>
    <row r="89" spans="1:10" x14ac:dyDescent="0.25">
      <c r="A89" s="14"/>
      <c r="B89" s="10" t="s">
        <v>5</v>
      </c>
      <c r="C89" s="2" t="s">
        <v>90</v>
      </c>
      <c r="D89" s="2" t="s">
        <v>41</v>
      </c>
      <c r="E89" s="6">
        <v>21.5</v>
      </c>
      <c r="F89" s="6">
        <v>22</v>
      </c>
      <c r="G89" s="6">
        <v>22</v>
      </c>
      <c r="H89" s="28">
        <f t="shared" si="1"/>
        <v>5.6271477663230112</v>
      </c>
      <c r="I89" s="38">
        <v>0.25773195876288602</v>
      </c>
      <c r="J89" s="14"/>
    </row>
    <row r="90" spans="1:10" x14ac:dyDescent="0.25">
      <c r="A90" s="14"/>
      <c r="B90" s="10" t="s">
        <v>5</v>
      </c>
      <c r="C90" s="2" t="s">
        <v>91</v>
      </c>
      <c r="D90" s="2" t="s">
        <v>41</v>
      </c>
      <c r="E90" s="6">
        <v>22</v>
      </c>
      <c r="F90" s="6">
        <v>20</v>
      </c>
      <c r="G90" s="6">
        <v>18.5</v>
      </c>
      <c r="H90" s="28">
        <f t="shared" si="1"/>
        <v>5.1975945017182017</v>
      </c>
      <c r="I90" s="38">
        <v>0.25773195876288602</v>
      </c>
      <c r="J90" s="14"/>
    </row>
    <row r="91" spans="1:10" x14ac:dyDescent="0.25">
      <c r="A91" s="14"/>
      <c r="B91" s="10" t="s">
        <v>5</v>
      </c>
      <c r="C91" s="2" t="s">
        <v>92</v>
      </c>
      <c r="D91" s="2" t="s">
        <v>41</v>
      </c>
      <c r="E91" s="6">
        <v>22.5</v>
      </c>
      <c r="F91" s="6">
        <v>19.5</v>
      </c>
      <c r="G91" s="6">
        <v>20.5</v>
      </c>
      <c r="H91" s="28">
        <f t="shared" si="1"/>
        <v>5.3694158075601246</v>
      </c>
      <c r="I91" s="38">
        <v>0.25773195876288602</v>
      </c>
      <c r="J91" s="14"/>
    </row>
    <row r="92" spans="1:10" x14ac:dyDescent="0.25">
      <c r="A92" s="14"/>
      <c r="B92" s="10" t="s">
        <v>5</v>
      </c>
      <c r="C92" s="2" t="s">
        <v>93</v>
      </c>
      <c r="D92" s="2" t="s">
        <v>41</v>
      </c>
      <c r="E92" s="6">
        <v>21</v>
      </c>
      <c r="F92" s="6">
        <v>19</v>
      </c>
      <c r="G92" s="6">
        <v>19.5</v>
      </c>
      <c r="H92" s="28">
        <f t="shared" si="1"/>
        <v>5.1116838487972389</v>
      </c>
      <c r="I92" s="38">
        <v>0.25773195876288602</v>
      </c>
      <c r="J92" s="14"/>
    </row>
    <row r="93" spans="1:10" x14ac:dyDescent="0.25">
      <c r="A93" s="14"/>
      <c r="B93" s="10" t="s">
        <v>5</v>
      </c>
      <c r="C93" s="2" t="s">
        <v>94</v>
      </c>
      <c r="D93" s="2" t="s">
        <v>41</v>
      </c>
      <c r="E93" s="6">
        <v>18.5</v>
      </c>
      <c r="F93" s="6">
        <v>21</v>
      </c>
      <c r="G93" s="6">
        <v>19</v>
      </c>
      <c r="H93" s="28">
        <f t="shared" si="1"/>
        <v>5.025773195876277</v>
      </c>
      <c r="I93" s="38">
        <v>0.25773195876288602</v>
      </c>
      <c r="J93" s="14"/>
    </row>
    <row r="94" spans="1:10" x14ac:dyDescent="0.25">
      <c r="A94" s="14"/>
      <c r="B94" s="10" t="s">
        <v>5</v>
      </c>
      <c r="C94" s="2" t="s">
        <v>95</v>
      </c>
      <c r="D94" s="2" t="s">
        <v>41</v>
      </c>
      <c r="E94" s="6">
        <v>20.5</v>
      </c>
      <c r="F94" s="6">
        <v>22</v>
      </c>
      <c r="G94" s="6">
        <v>17.5</v>
      </c>
      <c r="H94" s="28">
        <f t="shared" si="1"/>
        <v>5.1546391752577208</v>
      </c>
      <c r="I94" s="38">
        <v>0.25773195876288602</v>
      </c>
      <c r="J94" s="14"/>
    </row>
    <row r="95" spans="1:10" x14ac:dyDescent="0.25">
      <c r="A95" s="14"/>
      <c r="B95" s="10" t="s">
        <v>5</v>
      </c>
      <c r="C95" s="2" t="s">
        <v>96</v>
      </c>
      <c r="D95" s="2" t="s">
        <v>41</v>
      </c>
      <c r="E95" s="6">
        <v>18</v>
      </c>
      <c r="F95" s="6">
        <v>23</v>
      </c>
      <c r="G95" s="6">
        <v>19</v>
      </c>
      <c r="H95" s="28">
        <f t="shared" si="1"/>
        <v>5.1546391752577208</v>
      </c>
      <c r="I95" s="38">
        <v>0.25773195876288602</v>
      </c>
      <c r="J95" s="14"/>
    </row>
    <row r="96" spans="1:10" x14ac:dyDescent="0.25">
      <c r="A96" s="14"/>
      <c r="B96" s="16"/>
      <c r="C96" s="14"/>
      <c r="D96" s="14"/>
      <c r="E96" s="18"/>
      <c r="F96" s="18"/>
      <c r="G96" s="18"/>
      <c r="H96" s="17"/>
      <c r="I96" s="39"/>
      <c r="J96" s="14"/>
    </row>
    <row r="97" spans="1:10" ht="18" x14ac:dyDescent="0.25">
      <c r="A97" s="14"/>
      <c r="B97" s="33" t="s">
        <v>143</v>
      </c>
      <c r="C97" s="3"/>
      <c r="D97" s="36" t="s">
        <v>30</v>
      </c>
      <c r="E97" s="33"/>
      <c r="F97" s="33"/>
      <c r="G97" s="33"/>
      <c r="H97" s="35"/>
      <c r="I97" s="40"/>
      <c r="J97" s="14"/>
    </row>
    <row r="98" spans="1:10" x14ac:dyDescent="0.25">
      <c r="A98" s="14"/>
      <c r="B98" s="13" t="s">
        <v>22</v>
      </c>
      <c r="C98" s="2" t="s">
        <v>138</v>
      </c>
      <c r="D98" s="2" t="s">
        <v>41</v>
      </c>
      <c r="E98" s="6">
        <v>21.5</v>
      </c>
      <c r="F98" s="6">
        <v>22.5</v>
      </c>
      <c r="G98" s="6">
        <v>22</v>
      </c>
      <c r="H98" s="29">
        <f t="shared" ref="H98" si="2">AVERAGE(E98:G98)*I98</f>
        <v>5.6701030927834921</v>
      </c>
      <c r="I98" s="38">
        <v>0.25773195876288602</v>
      </c>
      <c r="J98" s="14"/>
    </row>
    <row r="99" spans="1:10" x14ac:dyDescent="0.25">
      <c r="A99" s="14"/>
      <c r="B99" s="13" t="s">
        <v>22</v>
      </c>
      <c r="C99" s="2" t="s">
        <v>97</v>
      </c>
      <c r="D99" s="8" t="s">
        <v>30</v>
      </c>
      <c r="E99" s="6">
        <v>21</v>
      </c>
      <c r="F99" s="6">
        <v>21.5</v>
      </c>
      <c r="G99" s="6">
        <v>19</v>
      </c>
      <c r="H99" s="29">
        <f>AVERAGE(E99:G99)*I99</f>
        <v>5.2835051546391636</v>
      </c>
      <c r="I99" s="38">
        <v>0.25773195876288602</v>
      </c>
      <c r="J99" s="14"/>
    </row>
    <row r="100" spans="1:10" x14ac:dyDescent="0.25">
      <c r="A100" s="14"/>
      <c r="B100" s="13" t="s">
        <v>22</v>
      </c>
      <c r="C100" s="2" t="s">
        <v>97</v>
      </c>
      <c r="D100" s="8" t="s">
        <v>30</v>
      </c>
      <c r="E100" s="6">
        <v>22.25</v>
      </c>
      <c r="F100" s="6">
        <v>21.5</v>
      </c>
      <c r="G100" s="6">
        <v>20.75</v>
      </c>
      <c r="H100" s="29">
        <f>AVERAGE(E100:G100)*I100</f>
        <v>5.5412371134020493</v>
      </c>
      <c r="I100" s="38">
        <v>0.25773195876288602</v>
      </c>
      <c r="J100" s="14"/>
    </row>
    <row r="101" spans="1:10" x14ac:dyDescent="0.25">
      <c r="A101" s="14"/>
      <c r="B101" s="13" t="s">
        <v>22</v>
      </c>
      <c r="C101" s="2" t="s">
        <v>20</v>
      </c>
      <c r="D101" s="2" t="s">
        <v>41</v>
      </c>
      <c r="E101" s="6">
        <v>19.5</v>
      </c>
      <c r="F101" s="6">
        <v>20.5</v>
      </c>
      <c r="G101" s="6">
        <v>20</v>
      </c>
      <c r="H101" s="29">
        <f t="shared" ref="H101:H147" si="3">AVERAGE(E101:G101)*I101</f>
        <v>5.1546391752577208</v>
      </c>
      <c r="I101" s="38">
        <v>0.25773195876288602</v>
      </c>
      <c r="J101" s="14"/>
    </row>
    <row r="102" spans="1:10" x14ac:dyDescent="0.25">
      <c r="A102" s="14"/>
      <c r="B102" s="13" t="s">
        <v>22</v>
      </c>
      <c r="C102" s="2" t="s">
        <v>20</v>
      </c>
      <c r="D102" s="2" t="s">
        <v>41</v>
      </c>
      <c r="E102" s="6">
        <v>20</v>
      </c>
      <c r="F102" s="6">
        <v>21</v>
      </c>
      <c r="G102" s="6">
        <v>19.75</v>
      </c>
      <c r="H102" s="29">
        <f t="shared" si="3"/>
        <v>5.2190721649484422</v>
      </c>
      <c r="I102" s="38">
        <v>0.25773195876288602</v>
      </c>
      <c r="J102" s="14"/>
    </row>
    <row r="103" spans="1:10" x14ac:dyDescent="0.25">
      <c r="A103" s="14"/>
      <c r="B103" s="13" t="s">
        <v>22</v>
      </c>
      <c r="C103" s="2" t="s">
        <v>20</v>
      </c>
      <c r="D103" s="2" t="s">
        <v>41</v>
      </c>
      <c r="E103" s="6">
        <v>19.75</v>
      </c>
      <c r="F103" s="6">
        <v>18.75</v>
      </c>
      <c r="G103" s="6">
        <v>20</v>
      </c>
      <c r="H103" s="29">
        <f t="shared" si="3"/>
        <v>5.025773195876277</v>
      </c>
      <c r="I103" s="38">
        <v>0.25773195876288602</v>
      </c>
      <c r="J103" s="14"/>
    </row>
    <row r="104" spans="1:10" x14ac:dyDescent="0.25">
      <c r="A104" s="14"/>
      <c r="B104" s="13" t="s">
        <v>22</v>
      </c>
      <c r="C104" s="2" t="s">
        <v>20</v>
      </c>
      <c r="D104" s="2" t="s">
        <v>41</v>
      </c>
      <c r="E104" s="6">
        <v>19</v>
      </c>
      <c r="F104" s="6">
        <v>20</v>
      </c>
      <c r="G104" s="6">
        <v>20.25</v>
      </c>
      <c r="H104" s="29">
        <f t="shared" si="3"/>
        <v>5.0902061855669984</v>
      </c>
      <c r="I104" s="38">
        <v>0.25773195876288602</v>
      </c>
      <c r="J104" s="14"/>
    </row>
    <row r="105" spans="1:10" x14ac:dyDescent="0.25">
      <c r="A105" s="14"/>
      <c r="B105" s="13" t="s">
        <v>22</v>
      </c>
      <c r="C105" s="2" t="s">
        <v>20</v>
      </c>
      <c r="D105" s="2" t="s">
        <v>41</v>
      </c>
      <c r="E105" s="6">
        <v>14.5</v>
      </c>
      <c r="F105" s="6">
        <v>14.4</v>
      </c>
      <c r="G105" s="6">
        <v>14.6</v>
      </c>
      <c r="H105" s="29">
        <f t="shared" si="3"/>
        <v>5.1005025125628105</v>
      </c>
      <c r="I105" s="38">
        <v>0.35175879396984899</v>
      </c>
      <c r="J105" s="14"/>
    </row>
    <row r="106" spans="1:10" x14ac:dyDescent="0.25">
      <c r="A106" s="14"/>
      <c r="B106" s="13" t="s">
        <v>22</v>
      </c>
      <c r="C106" s="2" t="s">
        <v>20</v>
      </c>
      <c r="D106" s="2" t="s">
        <v>41</v>
      </c>
      <c r="E106" s="6">
        <v>15</v>
      </c>
      <c r="F106" s="6">
        <v>14</v>
      </c>
      <c r="G106" s="6">
        <v>15.25</v>
      </c>
      <c r="H106" s="29">
        <f t="shared" si="3"/>
        <v>5.188442211055273</v>
      </c>
      <c r="I106" s="38">
        <v>0.35175879396984899</v>
      </c>
      <c r="J106" s="14"/>
    </row>
    <row r="107" spans="1:10" x14ac:dyDescent="0.25">
      <c r="A107" s="14"/>
      <c r="B107" s="18"/>
      <c r="C107" s="14"/>
      <c r="D107" s="14"/>
      <c r="E107" s="18"/>
      <c r="F107" s="18"/>
      <c r="G107" s="18"/>
      <c r="H107" s="17"/>
      <c r="I107" s="39"/>
      <c r="J107" s="14"/>
    </row>
    <row r="108" spans="1:10" x14ac:dyDescent="0.25">
      <c r="A108" s="14"/>
      <c r="B108" s="4" t="s">
        <v>1</v>
      </c>
      <c r="C108" s="2" t="s">
        <v>98</v>
      </c>
      <c r="D108" s="8" t="s">
        <v>30</v>
      </c>
      <c r="E108" s="6">
        <v>9</v>
      </c>
      <c r="F108" s="6">
        <v>11</v>
      </c>
      <c r="G108" s="6">
        <v>10.5</v>
      </c>
      <c r="H108" s="30">
        <f t="shared" si="3"/>
        <v>4.9593495934959293</v>
      </c>
      <c r="I108" s="38">
        <v>0.48780487804877998</v>
      </c>
      <c r="J108" s="14"/>
    </row>
    <row r="109" spans="1:10" x14ac:dyDescent="0.25">
      <c r="A109" s="14"/>
      <c r="B109" s="4" t="s">
        <v>1</v>
      </c>
      <c r="C109" s="2" t="s">
        <v>99</v>
      </c>
      <c r="D109" s="8" t="s">
        <v>30</v>
      </c>
      <c r="E109" s="6">
        <v>18.5</v>
      </c>
      <c r="F109" s="6">
        <v>18.5</v>
      </c>
      <c r="G109" s="6">
        <v>18</v>
      </c>
      <c r="H109" s="30">
        <f t="shared" si="3"/>
        <v>4.7129391602399142</v>
      </c>
      <c r="I109" s="38">
        <v>0.257069408740359</v>
      </c>
      <c r="J109" s="14"/>
    </row>
    <row r="110" spans="1:10" x14ac:dyDescent="0.25">
      <c r="A110" s="14"/>
      <c r="B110" s="4" t="s">
        <v>1</v>
      </c>
      <c r="C110" s="2" t="s">
        <v>100</v>
      </c>
      <c r="D110" s="8" t="s">
        <v>30</v>
      </c>
      <c r="E110" s="6">
        <v>18.5</v>
      </c>
      <c r="F110" s="6">
        <v>18.5</v>
      </c>
      <c r="G110" s="6">
        <v>17.5</v>
      </c>
      <c r="H110" s="30">
        <f t="shared" si="3"/>
        <v>4.6700942587831884</v>
      </c>
      <c r="I110" s="38">
        <v>0.257069408740359</v>
      </c>
      <c r="J110" s="14"/>
    </row>
    <row r="111" spans="1:10" x14ac:dyDescent="0.25">
      <c r="A111" s="14"/>
      <c r="B111" s="4" t="s">
        <v>1</v>
      </c>
      <c r="C111" s="2" t="s">
        <v>101</v>
      </c>
      <c r="D111" s="8" t="s">
        <v>30</v>
      </c>
      <c r="E111" s="6">
        <v>10</v>
      </c>
      <c r="F111" s="6">
        <v>10</v>
      </c>
      <c r="G111" s="6">
        <v>9.5</v>
      </c>
      <c r="H111" s="30">
        <f t="shared" si="3"/>
        <v>4.7967479674796705</v>
      </c>
      <c r="I111" s="38">
        <v>0.48780487804877998</v>
      </c>
      <c r="J111" s="14"/>
    </row>
    <row r="112" spans="1:10" x14ac:dyDescent="0.25">
      <c r="A112" s="14"/>
      <c r="B112" s="4" t="s">
        <v>1</v>
      </c>
      <c r="C112" s="2" t="s">
        <v>102</v>
      </c>
      <c r="D112" s="8" t="s">
        <v>30</v>
      </c>
      <c r="E112" s="6">
        <v>18</v>
      </c>
      <c r="F112" s="6">
        <v>17.5</v>
      </c>
      <c r="G112" s="6">
        <v>17.5</v>
      </c>
      <c r="H112" s="30">
        <f t="shared" si="3"/>
        <v>4.5415595544130092</v>
      </c>
      <c r="I112" s="38">
        <v>0.257069408740359</v>
      </c>
      <c r="J112" s="14"/>
    </row>
    <row r="113" spans="1:10" x14ac:dyDescent="0.25">
      <c r="A113" s="14"/>
      <c r="B113" s="4" t="s">
        <v>1</v>
      </c>
      <c r="C113" s="2" t="s">
        <v>103</v>
      </c>
      <c r="D113" s="8" t="s">
        <v>30</v>
      </c>
      <c r="E113" s="6">
        <v>9</v>
      </c>
      <c r="F113" s="6">
        <v>9</v>
      </c>
      <c r="G113" s="6">
        <v>10</v>
      </c>
      <c r="H113" s="30">
        <f t="shared" si="3"/>
        <v>4.55284552845528</v>
      </c>
      <c r="I113" s="38">
        <v>0.48780487804877998</v>
      </c>
      <c r="J113" s="14"/>
    </row>
    <row r="114" spans="1:10" x14ac:dyDescent="0.25">
      <c r="A114" s="14"/>
      <c r="B114" s="4" t="s">
        <v>1</v>
      </c>
      <c r="C114" s="2" t="s">
        <v>104</v>
      </c>
      <c r="D114" s="8" t="s">
        <v>30</v>
      </c>
      <c r="E114" s="6">
        <v>18</v>
      </c>
      <c r="F114" s="6">
        <v>17.5</v>
      </c>
      <c r="G114" s="6">
        <v>18</v>
      </c>
      <c r="H114" s="30">
        <f t="shared" si="3"/>
        <v>4.584404455869735</v>
      </c>
      <c r="I114" s="38">
        <v>0.257069408740359</v>
      </c>
      <c r="J114" s="14"/>
    </row>
    <row r="115" spans="1:10" x14ac:dyDescent="0.25">
      <c r="A115" s="14"/>
      <c r="B115" s="4" t="s">
        <v>1</v>
      </c>
      <c r="C115" s="2" t="s">
        <v>105</v>
      </c>
      <c r="D115" s="8" t="s">
        <v>30</v>
      </c>
      <c r="E115" s="6">
        <v>10</v>
      </c>
      <c r="F115" s="6">
        <v>10</v>
      </c>
      <c r="G115" s="6">
        <v>11</v>
      </c>
      <c r="H115" s="30">
        <f t="shared" si="3"/>
        <v>5.04065040650406</v>
      </c>
      <c r="I115" s="38">
        <v>0.48780487804877998</v>
      </c>
      <c r="J115" s="14"/>
    </row>
    <row r="116" spans="1:10" x14ac:dyDescent="0.25">
      <c r="A116" s="14"/>
      <c r="B116" s="4" t="s">
        <v>1</v>
      </c>
      <c r="C116" s="2" t="s">
        <v>106</v>
      </c>
      <c r="D116" s="8" t="s">
        <v>30</v>
      </c>
      <c r="E116" s="6">
        <v>18</v>
      </c>
      <c r="F116" s="6">
        <v>17.5</v>
      </c>
      <c r="G116" s="6">
        <v>19</v>
      </c>
      <c r="H116" s="30">
        <f t="shared" si="3"/>
        <v>4.6700942587831884</v>
      </c>
      <c r="I116" s="38">
        <v>0.257069408740359</v>
      </c>
      <c r="J116" s="14"/>
    </row>
    <row r="117" spans="1:10" x14ac:dyDescent="0.25">
      <c r="A117" s="14"/>
      <c r="B117" s="4" t="s">
        <v>1</v>
      </c>
      <c r="C117" s="2" t="s">
        <v>107</v>
      </c>
      <c r="D117" s="8" t="s">
        <v>30</v>
      </c>
      <c r="E117" s="6">
        <v>9.5</v>
      </c>
      <c r="F117" s="6">
        <v>10.5</v>
      </c>
      <c r="G117" s="6">
        <v>10</v>
      </c>
      <c r="H117" s="30">
        <f t="shared" si="3"/>
        <v>4.8780487804877994</v>
      </c>
      <c r="I117" s="38">
        <v>0.48780487804877998</v>
      </c>
      <c r="J117" s="14"/>
    </row>
    <row r="118" spans="1:10" x14ac:dyDescent="0.25">
      <c r="A118" s="14"/>
      <c r="B118" s="4" t="s">
        <v>1</v>
      </c>
      <c r="C118" s="2" t="s">
        <v>108</v>
      </c>
      <c r="D118" s="2" t="s">
        <v>41</v>
      </c>
      <c r="E118" s="6">
        <v>9.5</v>
      </c>
      <c r="F118" s="6">
        <v>9</v>
      </c>
      <c r="G118" s="6">
        <v>9.5</v>
      </c>
      <c r="H118" s="30">
        <f t="shared" si="3"/>
        <v>4.55284552845528</v>
      </c>
      <c r="I118" s="38">
        <v>0.48780487804877998</v>
      </c>
      <c r="J118" s="14"/>
    </row>
    <row r="119" spans="1:10" x14ac:dyDescent="0.25">
      <c r="A119" s="14"/>
      <c r="B119" s="4" t="s">
        <v>1</v>
      </c>
      <c r="C119" s="2" t="s">
        <v>109</v>
      </c>
      <c r="D119" s="2" t="s">
        <v>41</v>
      </c>
      <c r="E119" s="6">
        <v>8</v>
      </c>
      <c r="F119" s="6">
        <v>8</v>
      </c>
      <c r="G119" s="6">
        <v>7.5</v>
      </c>
      <c r="H119" s="30">
        <f t="shared" si="3"/>
        <v>3.8211382113821095</v>
      </c>
      <c r="I119" s="38">
        <v>0.48780487804877998</v>
      </c>
      <c r="J119" s="14"/>
    </row>
    <row r="120" spans="1:10" x14ac:dyDescent="0.25">
      <c r="A120" s="14"/>
      <c r="B120" s="4" t="s">
        <v>1</v>
      </c>
      <c r="C120" s="2" t="s">
        <v>110</v>
      </c>
      <c r="D120" s="2" t="s">
        <v>41</v>
      </c>
      <c r="E120" s="6">
        <v>9.5</v>
      </c>
      <c r="F120" s="6">
        <v>10</v>
      </c>
      <c r="G120" s="6">
        <v>9</v>
      </c>
      <c r="H120" s="30">
        <f t="shared" si="3"/>
        <v>4.6341463414634099</v>
      </c>
      <c r="I120" s="38">
        <v>0.48780487804877998</v>
      </c>
      <c r="J120" s="14"/>
    </row>
    <row r="121" spans="1:10" x14ac:dyDescent="0.25">
      <c r="A121" s="14"/>
      <c r="B121" s="4" t="s">
        <v>1</v>
      </c>
      <c r="C121" s="2" t="s">
        <v>111</v>
      </c>
      <c r="D121" s="2" t="s">
        <v>41</v>
      </c>
      <c r="E121" s="6">
        <v>8</v>
      </c>
      <c r="F121" s="6">
        <v>9</v>
      </c>
      <c r="G121" s="6">
        <v>9</v>
      </c>
      <c r="H121" s="30">
        <f t="shared" si="3"/>
        <v>4.2276422764227597</v>
      </c>
      <c r="I121" s="38">
        <v>0.48780487804877998</v>
      </c>
      <c r="J121" s="14"/>
    </row>
    <row r="122" spans="1:10" x14ac:dyDescent="0.25">
      <c r="A122" s="14"/>
      <c r="B122" s="4" t="s">
        <v>1</v>
      </c>
      <c r="C122" s="2" t="s">
        <v>112</v>
      </c>
      <c r="D122" s="2" t="s">
        <v>41</v>
      </c>
      <c r="E122" s="6">
        <v>9.5</v>
      </c>
      <c r="F122" s="6">
        <v>9.5</v>
      </c>
      <c r="G122" s="6">
        <v>10</v>
      </c>
      <c r="H122" s="30">
        <f t="shared" si="3"/>
        <v>4.7154471544715397</v>
      </c>
      <c r="I122" s="38">
        <v>0.48780487804877998</v>
      </c>
      <c r="J122" s="14"/>
    </row>
    <row r="123" spans="1:10" x14ac:dyDescent="0.25">
      <c r="A123" s="14"/>
      <c r="B123" s="4" t="s">
        <v>1</v>
      </c>
      <c r="C123" s="2" t="s">
        <v>113</v>
      </c>
      <c r="D123" s="2" t="s">
        <v>41</v>
      </c>
      <c r="E123" s="6">
        <v>9</v>
      </c>
      <c r="F123" s="6">
        <v>9</v>
      </c>
      <c r="G123" s="6">
        <v>8.5</v>
      </c>
      <c r="H123" s="30">
        <f t="shared" si="3"/>
        <v>4.3089430894308904</v>
      </c>
      <c r="I123" s="38">
        <v>0.48780487804877998</v>
      </c>
      <c r="J123" s="14"/>
    </row>
    <row r="124" spans="1:10" x14ac:dyDescent="0.25">
      <c r="A124" s="14"/>
      <c r="B124" s="4" t="s">
        <v>1</v>
      </c>
      <c r="C124" s="2" t="s">
        <v>114</v>
      </c>
      <c r="D124" s="2" t="s">
        <v>41</v>
      </c>
      <c r="E124" s="6">
        <v>8.5</v>
      </c>
      <c r="F124" s="6">
        <v>8.5</v>
      </c>
      <c r="G124" s="6">
        <v>9</v>
      </c>
      <c r="H124" s="30">
        <f t="shared" si="3"/>
        <v>4.2276422764227597</v>
      </c>
      <c r="I124" s="38">
        <v>0.48780487804877998</v>
      </c>
      <c r="J124" s="14"/>
    </row>
    <row r="125" spans="1:10" x14ac:dyDescent="0.25">
      <c r="A125" s="14"/>
      <c r="B125" s="4" t="s">
        <v>1</v>
      </c>
      <c r="C125" s="2" t="s">
        <v>115</v>
      </c>
      <c r="D125" s="2" t="s">
        <v>41</v>
      </c>
      <c r="E125" s="6">
        <v>8</v>
      </c>
      <c r="F125" s="6">
        <v>7</v>
      </c>
      <c r="G125" s="6">
        <v>7.5</v>
      </c>
      <c r="H125" s="30">
        <f t="shared" si="3"/>
        <v>3.6585365853658498</v>
      </c>
      <c r="I125" s="38">
        <v>0.48780487804877998</v>
      </c>
      <c r="J125" s="14"/>
    </row>
    <row r="126" spans="1:10" x14ac:dyDescent="0.25">
      <c r="A126" s="14"/>
      <c r="B126" s="4" t="s">
        <v>1</v>
      </c>
      <c r="C126" s="2" t="s">
        <v>116</v>
      </c>
      <c r="D126" s="2" t="s">
        <v>41</v>
      </c>
      <c r="E126" s="6">
        <v>9</v>
      </c>
      <c r="F126" s="6">
        <v>9</v>
      </c>
      <c r="G126" s="6">
        <v>9</v>
      </c>
      <c r="H126" s="30">
        <f t="shared" si="3"/>
        <v>4.3902439024390194</v>
      </c>
      <c r="I126" s="38">
        <v>0.48780487804877998</v>
      </c>
      <c r="J126" s="14"/>
    </row>
    <row r="127" spans="1:10" x14ac:dyDescent="0.25">
      <c r="A127" s="14"/>
      <c r="B127" s="4" t="s">
        <v>1</v>
      </c>
      <c r="C127" s="2" t="s">
        <v>117</v>
      </c>
      <c r="D127" s="2" t="s">
        <v>41</v>
      </c>
      <c r="E127" s="6">
        <v>9</v>
      </c>
      <c r="F127" s="6">
        <v>8.5</v>
      </c>
      <c r="G127" s="6">
        <v>9.5</v>
      </c>
      <c r="H127" s="30">
        <f t="shared" si="3"/>
        <v>4.3902439024390194</v>
      </c>
      <c r="I127" s="38">
        <v>0.48780487804877998</v>
      </c>
      <c r="J127" s="14"/>
    </row>
    <row r="128" spans="1:10" x14ac:dyDescent="0.25">
      <c r="A128" s="14"/>
      <c r="B128" s="4" t="s">
        <v>1</v>
      </c>
      <c r="C128" s="2" t="s">
        <v>118</v>
      </c>
      <c r="D128" s="2" t="s">
        <v>41</v>
      </c>
      <c r="E128" s="6">
        <v>8.5</v>
      </c>
      <c r="F128" s="6">
        <v>9</v>
      </c>
      <c r="G128" s="6">
        <v>8.5</v>
      </c>
      <c r="H128" s="30">
        <f t="shared" si="3"/>
        <v>4.2276422764227597</v>
      </c>
      <c r="I128" s="38">
        <v>0.48780487804877998</v>
      </c>
      <c r="J128" s="14"/>
    </row>
    <row r="129" spans="1:10" x14ac:dyDescent="0.25">
      <c r="A129" s="14"/>
      <c r="B129" s="4" t="s">
        <v>1</v>
      </c>
      <c r="C129" s="2" t="s">
        <v>119</v>
      </c>
      <c r="D129" s="2" t="s">
        <v>41</v>
      </c>
      <c r="E129" s="6">
        <v>16</v>
      </c>
      <c r="F129" s="6">
        <v>18</v>
      </c>
      <c r="G129" s="6">
        <v>16</v>
      </c>
      <c r="H129" s="30">
        <f t="shared" si="3"/>
        <v>4.2844901456726499</v>
      </c>
      <c r="I129" s="38">
        <v>0.257069408740359</v>
      </c>
      <c r="J129" s="14"/>
    </row>
    <row r="130" spans="1:10" x14ac:dyDescent="0.25">
      <c r="A130" s="14"/>
      <c r="B130" s="4" t="s">
        <v>1</v>
      </c>
      <c r="C130" s="2" t="s">
        <v>120</v>
      </c>
      <c r="D130" s="2" t="s">
        <v>41</v>
      </c>
      <c r="E130" s="6">
        <v>17.5</v>
      </c>
      <c r="F130" s="6">
        <v>17.5</v>
      </c>
      <c r="G130" s="6">
        <v>17</v>
      </c>
      <c r="H130" s="30">
        <f t="shared" si="3"/>
        <v>4.4558697514995558</v>
      </c>
      <c r="I130" s="38">
        <v>0.257069408740359</v>
      </c>
      <c r="J130" s="14"/>
    </row>
    <row r="131" spans="1:10" x14ac:dyDescent="0.25">
      <c r="A131" s="14"/>
      <c r="B131" s="4" t="s">
        <v>1</v>
      </c>
      <c r="C131" s="2" t="s">
        <v>121</v>
      </c>
      <c r="D131" s="2" t="s">
        <v>41</v>
      </c>
      <c r="E131" s="6">
        <v>17.5</v>
      </c>
      <c r="F131" s="6">
        <v>17.5</v>
      </c>
      <c r="G131" s="6">
        <v>17</v>
      </c>
      <c r="H131" s="30">
        <f t="shared" si="3"/>
        <v>4.4558697514995558</v>
      </c>
      <c r="I131" s="38">
        <v>0.257069408740359</v>
      </c>
      <c r="J131" s="14"/>
    </row>
    <row r="132" spans="1:10" x14ac:dyDescent="0.25">
      <c r="A132" s="14"/>
      <c r="B132" s="4" t="s">
        <v>1</v>
      </c>
      <c r="C132" s="2" t="s">
        <v>122</v>
      </c>
      <c r="D132" s="2" t="s">
        <v>41</v>
      </c>
      <c r="E132" s="6">
        <v>8</v>
      </c>
      <c r="F132" s="6">
        <v>7.5</v>
      </c>
      <c r="G132" s="6">
        <v>9</v>
      </c>
      <c r="H132" s="30">
        <f t="shared" si="3"/>
        <v>3.9837398373983697</v>
      </c>
      <c r="I132" s="38">
        <v>0.48780487804877998</v>
      </c>
      <c r="J132" s="14"/>
    </row>
    <row r="133" spans="1:10" x14ac:dyDescent="0.25">
      <c r="A133" s="14"/>
      <c r="B133" s="4" t="s">
        <v>1</v>
      </c>
      <c r="C133" s="2" t="s">
        <v>123</v>
      </c>
      <c r="D133" s="2" t="s">
        <v>41</v>
      </c>
      <c r="E133" s="6">
        <v>8</v>
      </c>
      <c r="F133" s="6">
        <v>9</v>
      </c>
      <c r="G133" s="6">
        <v>8.5</v>
      </c>
      <c r="H133" s="30">
        <f t="shared" si="3"/>
        <v>4.1463414634146298</v>
      </c>
      <c r="I133" s="38">
        <v>0.48780487804877998</v>
      </c>
      <c r="J133" s="14"/>
    </row>
    <row r="134" spans="1:10" x14ac:dyDescent="0.25">
      <c r="A134" s="14"/>
      <c r="B134" s="4" t="s">
        <v>1</v>
      </c>
      <c r="C134" s="2" t="s">
        <v>124</v>
      </c>
      <c r="D134" s="2" t="s">
        <v>41</v>
      </c>
      <c r="E134" s="6">
        <v>15</v>
      </c>
      <c r="F134" s="6">
        <v>17</v>
      </c>
      <c r="G134" s="6">
        <v>17.5</v>
      </c>
      <c r="H134" s="30">
        <f t="shared" si="3"/>
        <v>4.2416452442159231</v>
      </c>
      <c r="I134" s="38">
        <v>0.257069408740359</v>
      </c>
      <c r="J134" s="14"/>
    </row>
    <row r="135" spans="1:10" x14ac:dyDescent="0.25">
      <c r="A135" s="14"/>
      <c r="B135" s="4" t="s">
        <v>1</v>
      </c>
      <c r="C135" s="2" t="s">
        <v>125</v>
      </c>
      <c r="D135" s="2" t="s">
        <v>41</v>
      </c>
      <c r="E135" s="6">
        <v>9</v>
      </c>
      <c r="F135" s="6">
        <v>9</v>
      </c>
      <c r="G135" s="6">
        <v>8.5</v>
      </c>
      <c r="H135" s="30">
        <f t="shared" si="3"/>
        <v>4.3089430894308904</v>
      </c>
      <c r="I135" s="38">
        <v>0.48780487804877998</v>
      </c>
      <c r="J135" s="14"/>
    </row>
    <row r="136" spans="1:10" x14ac:dyDescent="0.25">
      <c r="A136" s="14"/>
      <c r="B136" s="4" t="s">
        <v>1</v>
      </c>
      <c r="C136" s="2" t="s">
        <v>126</v>
      </c>
      <c r="D136" s="2" t="s">
        <v>41</v>
      </c>
      <c r="E136" s="6">
        <v>17</v>
      </c>
      <c r="F136" s="6">
        <v>17</v>
      </c>
      <c r="G136" s="6">
        <v>16.5</v>
      </c>
      <c r="H136" s="30">
        <f t="shared" si="3"/>
        <v>4.3273350471293766</v>
      </c>
      <c r="I136" s="38">
        <v>0.257069408740359</v>
      </c>
      <c r="J136" s="14"/>
    </row>
    <row r="137" spans="1:10" x14ac:dyDescent="0.25">
      <c r="A137" s="14"/>
      <c r="B137" s="4" t="s">
        <v>1</v>
      </c>
      <c r="C137" s="2" t="s">
        <v>127</v>
      </c>
      <c r="D137" s="12" t="s">
        <v>41</v>
      </c>
      <c r="E137" s="6">
        <v>9</v>
      </c>
      <c r="F137" s="6">
        <v>9</v>
      </c>
      <c r="G137" s="6">
        <v>9</v>
      </c>
      <c r="H137" s="30">
        <f t="shared" si="3"/>
        <v>4.3902439024390194</v>
      </c>
      <c r="I137" s="38">
        <v>0.48780487804877998</v>
      </c>
      <c r="J137" s="14"/>
    </row>
    <row r="138" spans="1:10" x14ac:dyDescent="0.25">
      <c r="A138" s="14"/>
      <c r="B138" s="4" t="s">
        <v>1</v>
      </c>
      <c r="C138" s="2" t="s">
        <v>128</v>
      </c>
      <c r="D138" s="2" t="s">
        <v>41</v>
      </c>
      <c r="E138" s="6">
        <v>9.5</v>
      </c>
      <c r="F138" s="6">
        <v>8.5</v>
      </c>
      <c r="G138" s="6">
        <v>9</v>
      </c>
      <c r="H138" s="30">
        <f t="shared" si="3"/>
        <v>4.3902439024390194</v>
      </c>
      <c r="I138" s="38">
        <v>0.48780487804877998</v>
      </c>
      <c r="J138" s="14"/>
    </row>
    <row r="139" spans="1:10" x14ac:dyDescent="0.25">
      <c r="A139" s="14"/>
      <c r="B139" s="4" t="s">
        <v>1</v>
      </c>
      <c r="C139" s="2" t="s">
        <v>129</v>
      </c>
      <c r="D139" s="2" t="s">
        <v>41</v>
      </c>
      <c r="E139" s="6">
        <v>17.5</v>
      </c>
      <c r="F139" s="6">
        <v>17.5</v>
      </c>
      <c r="G139" s="6">
        <v>17</v>
      </c>
      <c r="H139" s="30">
        <f t="shared" si="3"/>
        <v>4.4558697514995558</v>
      </c>
      <c r="I139" s="38">
        <v>0.257069408740359</v>
      </c>
      <c r="J139" s="14"/>
    </row>
    <row r="140" spans="1:10" x14ac:dyDescent="0.25">
      <c r="A140" s="14"/>
      <c r="B140" s="4" t="s">
        <v>1</v>
      </c>
      <c r="C140" s="2" t="s">
        <v>130</v>
      </c>
      <c r="D140" s="2" t="s">
        <v>41</v>
      </c>
      <c r="E140" s="6">
        <v>17</v>
      </c>
      <c r="F140" s="6">
        <v>16.5</v>
      </c>
      <c r="G140" s="6">
        <v>17</v>
      </c>
      <c r="H140" s="30">
        <f t="shared" si="3"/>
        <v>4.3273350471293766</v>
      </c>
      <c r="I140" s="38">
        <v>0.257069408740359</v>
      </c>
      <c r="J140" s="14"/>
    </row>
    <row r="141" spans="1:10" x14ac:dyDescent="0.25">
      <c r="A141" s="14"/>
      <c r="B141" s="4" t="s">
        <v>1</v>
      </c>
      <c r="C141" s="2" t="s">
        <v>131</v>
      </c>
      <c r="D141" s="2" t="s">
        <v>41</v>
      </c>
      <c r="E141" s="6">
        <v>16</v>
      </c>
      <c r="F141" s="6">
        <v>16.5</v>
      </c>
      <c r="G141" s="6">
        <v>17</v>
      </c>
      <c r="H141" s="30">
        <f t="shared" si="3"/>
        <v>4.2416452442159231</v>
      </c>
      <c r="I141" s="38">
        <v>0.257069408740359</v>
      </c>
      <c r="J141" s="14"/>
    </row>
    <row r="142" spans="1:10" x14ac:dyDescent="0.25">
      <c r="A142" s="14"/>
      <c r="B142" s="4" t="s">
        <v>1</v>
      </c>
      <c r="C142" s="2" t="s">
        <v>132</v>
      </c>
      <c r="D142" s="2" t="s">
        <v>41</v>
      </c>
      <c r="E142" s="6">
        <v>9</v>
      </c>
      <c r="F142" s="6">
        <v>9</v>
      </c>
      <c r="G142" s="6">
        <v>8.5</v>
      </c>
      <c r="H142" s="30">
        <f t="shared" si="3"/>
        <v>4.3089430894308904</v>
      </c>
      <c r="I142" s="38">
        <v>0.48780487804877998</v>
      </c>
      <c r="J142" s="14"/>
    </row>
    <row r="143" spans="1:10" x14ac:dyDescent="0.25">
      <c r="A143" s="14"/>
      <c r="B143" s="4" t="s">
        <v>1</v>
      </c>
      <c r="C143" s="2" t="s">
        <v>133</v>
      </c>
      <c r="D143" s="2" t="s">
        <v>41</v>
      </c>
      <c r="E143" s="6">
        <v>9.5</v>
      </c>
      <c r="F143" s="6">
        <v>9</v>
      </c>
      <c r="G143" s="6">
        <v>9.5</v>
      </c>
      <c r="H143" s="30">
        <f t="shared" si="3"/>
        <v>4.55284552845528</v>
      </c>
      <c r="I143" s="38">
        <v>0.48780487804877998</v>
      </c>
      <c r="J143" s="14"/>
    </row>
    <row r="144" spans="1:10" x14ac:dyDescent="0.25">
      <c r="A144" s="14"/>
      <c r="B144" s="4" t="s">
        <v>1</v>
      </c>
      <c r="C144" s="2" t="s">
        <v>134</v>
      </c>
      <c r="D144" s="2" t="s">
        <v>41</v>
      </c>
      <c r="E144" s="6">
        <v>16.5</v>
      </c>
      <c r="F144" s="6">
        <v>17</v>
      </c>
      <c r="G144" s="6">
        <v>17.5</v>
      </c>
      <c r="H144" s="30">
        <f t="shared" si="3"/>
        <v>4.3701799485861033</v>
      </c>
      <c r="I144" s="38">
        <v>0.257069408740359</v>
      </c>
      <c r="J144" s="14"/>
    </row>
    <row r="145" spans="1:10" x14ac:dyDescent="0.25">
      <c r="A145" s="14"/>
      <c r="B145" s="4" t="s">
        <v>1</v>
      </c>
      <c r="C145" s="2" t="s">
        <v>135</v>
      </c>
      <c r="D145" s="2" t="s">
        <v>41</v>
      </c>
      <c r="E145" s="6">
        <v>9</v>
      </c>
      <c r="F145" s="6">
        <v>9.5</v>
      </c>
      <c r="G145" s="6">
        <v>8.5</v>
      </c>
      <c r="H145" s="30">
        <f t="shared" si="3"/>
        <v>4.3902439024390194</v>
      </c>
      <c r="I145" s="38">
        <v>0.48780487804877998</v>
      </c>
      <c r="J145" s="14"/>
    </row>
    <row r="146" spans="1:10" x14ac:dyDescent="0.25">
      <c r="A146" s="14"/>
      <c r="B146" s="4" t="s">
        <v>1</v>
      </c>
      <c r="C146" s="2" t="s">
        <v>136</v>
      </c>
      <c r="D146" s="2" t="s">
        <v>41</v>
      </c>
      <c r="E146" s="6">
        <v>16.5</v>
      </c>
      <c r="F146" s="6">
        <v>18</v>
      </c>
      <c r="G146" s="6">
        <v>17.5</v>
      </c>
      <c r="H146" s="30">
        <f t="shared" si="3"/>
        <v>4.4558697514995558</v>
      </c>
      <c r="I146" s="38">
        <v>0.257069408740359</v>
      </c>
      <c r="J146" s="14"/>
    </row>
    <row r="147" spans="1:10" x14ac:dyDescent="0.25">
      <c r="A147" s="14"/>
      <c r="B147" s="4" t="s">
        <v>1</v>
      </c>
      <c r="C147" s="2" t="s">
        <v>137</v>
      </c>
      <c r="D147" s="2" t="s">
        <v>41</v>
      </c>
      <c r="E147" s="6">
        <v>18</v>
      </c>
      <c r="F147" s="6">
        <v>17</v>
      </c>
      <c r="G147" s="6">
        <v>17</v>
      </c>
      <c r="H147" s="30">
        <f t="shared" si="3"/>
        <v>4.4558697514995558</v>
      </c>
      <c r="I147" s="38">
        <v>0.257069408740359</v>
      </c>
      <c r="J147" s="14"/>
    </row>
    <row r="148" spans="1:1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</row>
    <row r="150" spans="1:10" ht="18" x14ac:dyDescent="0.25">
      <c r="B150" s="2" t="s">
        <v>146</v>
      </c>
    </row>
    <row r="151" spans="1:10" ht="18" x14ac:dyDescent="0.25">
      <c r="B151" s="2" t="s">
        <v>145</v>
      </c>
    </row>
    <row r="153" spans="1:10" x14ac:dyDescent="0.25">
      <c r="A153" s="14"/>
      <c r="B153" s="14"/>
      <c r="C153" s="14"/>
      <c r="D153" s="31"/>
      <c r="E153" s="31"/>
      <c r="F153" s="31"/>
      <c r="G153" s="31"/>
      <c r="H153" s="31"/>
      <c r="I153" s="14"/>
      <c r="J153" s="14"/>
    </row>
    <row r="154" spans="1:10" x14ac:dyDescent="0.25">
      <c r="A154" s="14"/>
      <c r="B154" s="11" t="s">
        <v>2</v>
      </c>
      <c r="C154" s="14"/>
      <c r="D154" s="31"/>
      <c r="E154" s="31"/>
      <c r="F154" s="31"/>
      <c r="G154" s="31"/>
      <c r="H154" s="20" t="s">
        <v>140</v>
      </c>
      <c r="I154" s="14"/>
      <c r="J154" s="14"/>
    </row>
    <row r="155" spans="1:10" x14ac:dyDescent="0.25">
      <c r="A155" s="14"/>
      <c r="B155" s="2" t="s">
        <v>3</v>
      </c>
      <c r="C155" s="14"/>
      <c r="D155" s="31"/>
      <c r="E155" s="31"/>
      <c r="F155" s="31"/>
      <c r="G155" s="31"/>
      <c r="H155" s="9">
        <f t="shared" ref="H155" si="4">MIN(H13:H52)</f>
        <v>4.2844901456726499</v>
      </c>
      <c r="I155" s="14"/>
      <c r="J155" s="14"/>
    </row>
    <row r="156" spans="1:10" x14ac:dyDescent="0.25">
      <c r="A156" s="14"/>
      <c r="B156" s="2" t="s">
        <v>147</v>
      </c>
      <c r="C156" s="14"/>
      <c r="D156" s="31"/>
      <c r="E156" s="31"/>
      <c r="F156" s="31"/>
      <c r="G156" s="31"/>
      <c r="H156" s="9">
        <f t="shared" ref="H156" si="5">PERCENTILE(H13:H52,0.05)</f>
        <v>4.3264154492444522</v>
      </c>
      <c r="I156" s="14"/>
      <c r="J156" s="14"/>
    </row>
    <row r="157" spans="1:10" x14ac:dyDescent="0.25">
      <c r="A157" s="14"/>
      <c r="B157" s="2" t="s">
        <v>148</v>
      </c>
      <c r="C157" s="14"/>
      <c r="D157" s="31"/>
      <c r="E157" s="31"/>
      <c r="F157" s="31"/>
      <c r="G157" s="31"/>
      <c r="H157" s="9">
        <f t="shared" ref="H157" si="6">PERCENTILE(H13:H52,0.95)</f>
        <v>5.2313624678663055</v>
      </c>
      <c r="I157" s="14"/>
      <c r="J157" s="14"/>
    </row>
    <row r="158" spans="1:10" x14ac:dyDescent="0.25">
      <c r="A158" s="14"/>
      <c r="B158" s="2" t="s">
        <v>4</v>
      </c>
      <c r="C158" s="14"/>
      <c r="D158" s="31"/>
      <c r="E158" s="31"/>
      <c r="F158" s="31"/>
      <c r="G158" s="31"/>
      <c r="H158" s="9">
        <f t="shared" ref="H158" si="7">MAX(H13:H52)</f>
        <v>5.3556126820908121</v>
      </c>
      <c r="I158" s="14"/>
      <c r="J158" s="14"/>
    </row>
    <row r="159" spans="1:10" x14ac:dyDescent="0.25">
      <c r="A159" s="14"/>
      <c r="B159" s="14"/>
      <c r="C159" s="14"/>
      <c r="D159" s="31"/>
      <c r="E159" s="31"/>
      <c r="F159" s="31"/>
      <c r="G159" s="31"/>
      <c r="H159" s="31"/>
      <c r="I159" s="14"/>
      <c r="J159" s="14"/>
    </row>
    <row r="160" spans="1:10" x14ac:dyDescent="0.25">
      <c r="A160" s="14"/>
      <c r="B160" s="5" t="s">
        <v>21</v>
      </c>
      <c r="C160" s="14"/>
      <c r="D160" s="31"/>
      <c r="E160" s="31"/>
      <c r="F160" s="31"/>
      <c r="G160" s="31"/>
      <c r="H160" s="21" t="s">
        <v>140</v>
      </c>
      <c r="I160" s="14"/>
      <c r="J160" s="14"/>
    </row>
    <row r="161" spans="1:10" x14ac:dyDescent="0.25">
      <c r="A161" s="14"/>
      <c r="B161" s="2" t="s">
        <v>3</v>
      </c>
      <c r="C161" s="14"/>
      <c r="D161" s="31"/>
      <c r="E161" s="31"/>
      <c r="F161" s="31"/>
      <c r="G161" s="31"/>
      <c r="H161" s="32">
        <f t="shared" ref="H161" si="8">MIN(H54:H59)</f>
        <v>4.2955326460481009</v>
      </c>
      <c r="I161" s="14"/>
      <c r="J161" s="14"/>
    </row>
    <row r="162" spans="1:10" x14ac:dyDescent="0.25">
      <c r="A162" s="14"/>
      <c r="B162" s="2" t="s">
        <v>147</v>
      </c>
      <c r="C162" s="14"/>
      <c r="D162" s="31"/>
      <c r="E162" s="31"/>
      <c r="F162" s="31"/>
      <c r="G162" s="31"/>
      <c r="H162" s="32">
        <f t="shared" ref="H162" si="9">PERCENTILE(H54:H59,0.05)</f>
        <v>4.3277491408934612</v>
      </c>
      <c r="I162" s="14"/>
      <c r="J162" s="14"/>
    </row>
    <row r="163" spans="1:10" x14ac:dyDescent="0.25">
      <c r="A163" s="14"/>
      <c r="B163" s="2" t="s">
        <v>148</v>
      </c>
      <c r="C163" s="14"/>
      <c r="D163" s="31"/>
      <c r="E163" s="31"/>
      <c r="F163" s="31"/>
      <c r="G163" s="31"/>
      <c r="H163" s="32">
        <f t="shared" ref="H163" si="10">PERCENTILE(H54:H59,0.95)</f>
        <v>4.812206572769953</v>
      </c>
      <c r="I163" s="14"/>
      <c r="J163" s="14"/>
    </row>
    <row r="164" spans="1:10" x14ac:dyDescent="0.25">
      <c r="A164" s="14"/>
      <c r="B164" s="2" t="s">
        <v>4</v>
      </c>
      <c r="C164" s="14"/>
      <c r="D164" s="31"/>
      <c r="E164" s="31"/>
      <c r="F164" s="31"/>
      <c r="G164" s="31"/>
      <c r="H164" s="32">
        <f t="shared" ref="H164" si="11">MAX(H54:H59)</f>
        <v>4.870892018779343</v>
      </c>
      <c r="I164" s="14"/>
      <c r="J164" s="14"/>
    </row>
    <row r="165" spans="1:10" x14ac:dyDescent="0.25">
      <c r="A165" s="14"/>
      <c r="B165" s="14"/>
      <c r="C165" s="14"/>
      <c r="D165" s="31"/>
      <c r="E165" s="31"/>
      <c r="F165" s="31"/>
      <c r="G165" s="31"/>
      <c r="H165" s="31"/>
      <c r="I165" s="14"/>
      <c r="J165" s="14"/>
    </row>
    <row r="166" spans="1:10" x14ac:dyDescent="0.25">
      <c r="A166" s="14"/>
      <c r="B166" s="10" t="s">
        <v>149</v>
      </c>
      <c r="C166" s="14"/>
      <c r="D166" s="31"/>
      <c r="E166" s="31"/>
      <c r="F166" s="31"/>
      <c r="G166" s="31"/>
      <c r="H166" s="22" t="s">
        <v>140</v>
      </c>
      <c r="I166" s="14"/>
      <c r="J166" s="14"/>
    </row>
    <row r="167" spans="1:10" x14ac:dyDescent="0.25">
      <c r="A167" s="14"/>
      <c r="B167" s="2" t="s">
        <v>3</v>
      </c>
      <c r="C167" s="14"/>
      <c r="D167" s="31"/>
      <c r="E167" s="31"/>
      <c r="F167" s="31"/>
      <c r="G167" s="31"/>
      <c r="H167" s="37">
        <f t="shared" ref="H167" si="12">MIN(H62:H95)</f>
        <v>5.025773195876277</v>
      </c>
      <c r="I167" s="14"/>
      <c r="J167" s="14"/>
    </row>
    <row r="168" spans="1:10" x14ac:dyDescent="0.25">
      <c r="A168" s="14"/>
      <c r="B168" s="2" t="s">
        <v>147</v>
      </c>
      <c r="C168" s="14"/>
      <c r="D168" s="31"/>
      <c r="E168" s="31"/>
      <c r="F168" s="31"/>
      <c r="G168" s="31"/>
      <c r="H168" s="37">
        <f t="shared" ref="H168" si="13">PERCENTILE(H62:H95,0.05)</f>
        <v>5.0536941580755901</v>
      </c>
      <c r="I168" s="14"/>
      <c r="J168" s="14"/>
    </row>
    <row r="169" spans="1:10" x14ac:dyDescent="0.25">
      <c r="A169" s="14"/>
      <c r="B169" s="2" t="s">
        <v>148</v>
      </c>
      <c r="C169" s="14"/>
      <c r="D169" s="31"/>
      <c r="E169" s="31"/>
      <c r="F169" s="31"/>
      <c r="G169" s="31"/>
      <c r="H169" s="37">
        <f t="shared" ref="H169" si="14">PERCENTILE(H62:H95,0.95)</f>
        <v>5.9922680412371001</v>
      </c>
      <c r="I169" s="14"/>
      <c r="J169" s="14"/>
    </row>
    <row r="170" spans="1:10" x14ac:dyDescent="0.25">
      <c r="A170" s="14"/>
      <c r="B170" s="2" t="s">
        <v>4</v>
      </c>
      <c r="C170" s="14"/>
      <c r="D170" s="31"/>
      <c r="E170" s="31"/>
      <c r="F170" s="31"/>
      <c r="G170" s="31"/>
      <c r="H170" s="37">
        <f t="shared" ref="H170" si="15">MAX(H62:H95)</f>
        <v>6.0137457044673397</v>
      </c>
      <c r="I170" s="14"/>
      <c r="J170" s="14"/>
    </row>
    <row r="171" spans="1:10" x14ac:dyDescent="0.25">
      <c r="A171" s="14"/>
      <c r="B171" s="14"/>
      <c r="C171" s="14"/>
      <c r="D171" s="31"/>
      <c r="E171" s="31"/>
      <c r="F171" s="31"/>
      <c r="G171" s="31"/>
      <c r="H171" s="31"/>
      <c r="I171" s="14"/>
      <c r="J171" s="14"/>
    </row>
    <row r="172" spans="1:10" x14ac:dyDescent="0.25">
      <c r="A172" s="14"/>
      <c r="B172" s="13" t="s">
        <v>139</v>
      </c>
      <c r="C172" s="14"/>
      <c r="D172" s="31"/>
      <c r="E172" s="31"/>
      <c r="F172" s="31"/>
      <c r="G172" s="31"/>
      <c r="H172" s="24" t="s">
        <v>140</v>
      </c>
      <c r="I172" s="14"/>
      <c r="J172" s="14"/>
    </row>
    <row r="173" spans="1:10" x14ac:dyDescent="0.25">
      <c r="A173" s="14"/>
      <c r="B173" s="2" t="s">
        <v>3</v>
      </c>
      <c r="C173" s="14"/>
      <c r="D173" s="31"/>
      <c r="E173" s="31"/>
      <c r="F173" s="31"/>
      <c r="G173" s="31"/>
      <c r="H173" s="37">
        <f t="shared" ref="H173" si="16">MIN(H98:H106)</f>
        <v>5.025773195876277</v>
      </c>
      <c r="I173" s="14"/>
      <c r="J173" s="14"/>
    </row>
    <row r="174" spans="1:10" x14ac:dyDescent="0.25">
      <c r="A174" s="14"/>
      <c r="B174" s="2" t="s">
        <v>147</v>
      </c>
      <c r="C174" s="14"/>
      <c r="D174" s="31"/>
      <c r="E174" s="31"/>
      <c r="F174" s="31"/>
      <c r="G174" s="31"/>
      <c r="H174" s="37">
        <f t="shared" ref="H174" si="17">PERCENTILE(H98:H106,0.05)</f>
        <v>5.0515463917525656</v>
      </c>
      <c r="I174" s="14"/>
      <c r="J174" s="14"/>
    </row>
    <row r="175" spans="1:10" x14ac:dyDescent="0.25">
      <c r="A175" s="14"/>
      <c r="B175" s="2" t="s">
        <v>148</v>
      </c>
      <c r="C175" s="14"/>
      <c r="D175" s="31"/>
      <c r="E175" s="31"/>
      <c r="F175" s="31"/>
      <c r="G175" s="31"/>
      <c r="H175" s="37">
        <f t="shared" ref="H175" si="18">PERCENTILE(H98:H106,0.95)</f>
        <v>5.618556701030915</v>
      </c>
      <c r="I175" s="14"/>
      <c r="J175" s="14"/>
    </row>
    <row r="176" spans="1:10" x14ac:dyDescent="0.25">
      <c r="A176" s="14"/>
      <c r="B176" s="2" t="s">
        <v>4</v>
      </c>
      <c r="C176" s="14"/>
      <c r="D176" s="31"/>
      <c r="E176" s="31"/>
      <c r="F176" s="31"/>
      <c r="G176" s="31"/>
      <c r="H176" s="37">
        <f t="shared" ref="H176" si="19">MAX(H98:H106)</f>
        <v>5.6701030927834921</v>
      </c>
      <c r="I176" s="14"/>
      <c r="J176" s="14"/>
    </row>
    <row r="177" spans="1:10" x14ac:dyDescent="0.25">
      <c r="A177" s="14"/>
      <c r="B177" s="14"/>
      <c r="C177" s="14"/>
      <c r="D177" s="31"/>
      <c r="E177" s="31"/>
      <c r="F177" s="31"/>
      <c r="G177" s="31"/>
      <c r="H177" s="31"/>
      <c r="I177" s="14"/>
      <c r="J177" s="14"/>
    </row>
    <row r="178" spans="1:10" x14ac:dyDescent="0.25">
      <c r="A178" s="14"/>
      <c r="B178" s="4" t="s">
        <v>1</v>
      </c>
      <c r="C178" s="14"/>
      <c r="D178" s="31"/>
      <c r="E178" s="31"/>
      <c r="F178" s="31"/>
      <c r="G178" s="31"/>
      <c r="H178" s="23" t="s">
        <v>140</v>
      </c>
      <c r="I178" s="14"/>
      <c r="J178" s="14"/>
    </row>
    <row r="179" spans="1:10" x14ac:dyDescent="0.25">
      <c r="A179" s="14"/>
      <c r="B179" s="2" t="s">
        <v>3</v>
      </c>
      <c r="C179" s="14"/>
      <c r="D179" s="31"/>
      <c r="E179" s="31"/>
      <c r="F179" s="31"/>
      <c r="G179" s="31"/>
      <c r="H179" s="37">
        <f t="shared" ref="H179" si="20">MIN(H108:H147)</f>
        <v>3.6585365853658498</v>
      </c>
      <c r="I179" s="14"/>
      <c r="J179" s="14"/>
    </row>
    <row r="180" spans="1:10" x14ac:dyDescent="0.25">
      <c r="A180" s="14"/>
      <c r="B180" s="2" t="s">
        <v>147</v>
      </c>
      <c r="C180" s="14"/>
      <c r="D180" s="31"/>
      <c r="E180" s="31"/>
      <c r="F180" s="31"/>
      <c r="G180" s="31"/>
      <c r="H180" s="37">
        <f t="shared" ref="H180" si="21">PERCENTILE(H108:H147,0.05)</f>
        <v>3.9756097560975565</v>
      </c>
      <c r="I180" s="14"/>
      <c r="J180" s="14"/>
    </row>
    <row r="181" spans="1:10" x14ac:dyDescent="0.25">
      <c r="A181" s="14"/>
      <c r="B181" s="2" t="s">
        <v>148</v>
      </c>
      <c r="C181" s="14"/>
      <c r="D181" s="31"/>
      <c r="E181" s="31"/>
      <c r="F181" s="31"/>
      <c r="G181" s="31"/>
      <c r="H181" s="37">
        <f t="shared" ref="H181" si="22">PERCENTILE(H108:H147,0.95)</f>
        <v>4.8821138211382058</v>
      </c>
      <c r="I181" s="14"/>
      <c r="J181" s="14"/>
    </row>
    <row r="182" spans="1:10" x14ac:dyDescent="0.25">
      <c r="A182" s="14"/>
      <c r="B182" s="2" t="s">
        <v>4</v>
      </c>
      <c r="C182" s="14"/>
      <c r="D182" s="31"/>
      <c r="E182" s="31"/>
      <c r="F182" s="31"/>
      <c r="G182" s="31"/>
      <c r="H182" s="37">
        <f t="shared" ref="H182" si="23">MAX(H108:H147)</f>
        <v>5.04065040650406</v>
      </c>
      <c r="I182" s="14"/>
      <c r="J182" s="14"/>
    </row>
    <row r="183" spans="1:10" x14ac:dyDescent="0.25">
      <c r="A183" s="14"/>
      <c r="B183" s="14"/>
      <c r="C183" s="14"/>
      <c r="D183" s="31"/>
      <c r="E183" s="31"/>
      <c r="F183" s="31"/>
      <c r="G183" s="31"/>
      <c r="H183" s="31"/>
      <c r="I183" s="14"/>
      <c r="J183" s="14"/>
    </row>
  </sheetData>
  <pageMargins left="0.7" right="0.7" top="0.78740157499999996" bottom="0.78740157499999996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S6 Achenes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2017-09-26T09:09:06Z</dcterms:created>
  <dcterms:modified xsi:type="dcterms:W3CDTF">2023-04-15T10:27:11Z</dcterms:modified>
  <cp:category/>
  <cp:contentStatus/>
</cp:coreProperties>
</file>